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<sst xmlns="http://schemas.openxmlformats.org/spreadsheetml/2006/main" count="44" uniqueCount="35">
  <si>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LP.</t>
  </si>
  <si>
    <t>WYSZCZEGÓLNIENIE</t>
  </si>
  <si>
    <t>ROK</t>
  </si>
  <si>
    <t>I</t>
  </si>
  <si>
    <t>1.</t>
  </si>
  <si>
    <t>2.</t>
  </si>
  <si>
    <t>3.</t>
  </si>
  <si>
    <t>4.</t>
  </si>
  <si>
    <t>PROGNOZA ZADŁUŻENIA</t>
  </si>
  <si>
    <t>Stan zadłużenia na 01.01</t>
  </si>
  <si>
    <t>II</t>
  </si>
  <si>
    <t>PROGNOZA SPŁATY DŁUGU I JEGO PROGNOZA</t>
  </si>
  <si>
    <t>Spłata rat pożyczek i kredytów</t>
  </si>
  <si>
    <t>Obsługa długu odsetki</t>
  </si>
  <si>
    <t>III</t>
  </si>
  <si>
    <t>PROGNOZA DOCHODÓW</t>
  </si>
  <si>
    <t>IV</t>
  </si>
  <si>
    <t>WSKAŹNIKI</t>
  </si>
  <si>
    <t xml:space="preserve">Planowane zaciągnięcie kredytu lub pożyczki w ciągu roku </t>
  </si>
  <si>
    <t>w tym pożyczki na prefinansowanie</t>
  </si>
  <si>
    <t>bez pożyczek na prefinansowanie</t>
  </si>
  <si>
    <t>Wykup obligacji</t>
  </si>
  <si>
    <t>Wykup obligacji przyp. w danym roku</t>
  </si>
  <si>
    <t>5.</t>
  </si>
  <si>
    <t>Planowana emisja obligacji</t>
  </si>
  <si>
    <r>
      <t>Potencjalne spłaty kwot wynikających z poręczeń</t>
    </r>
    <r>
      <rPr>
        <i/>
        <sz val="12"/>
        <rFont val="Times New Roman"/>
        <family val="1"/>
      </rPr>
      <t xml:space="preserve"> </t>
    </r>
  </si>
  <si>
    <t xml:space="preserve">    od pożyczek i kredytów</t>
  </si>
  <si>
    <t xml:space="preserve">    od obligacji</t>
  </si>
  <si>
    <t>Stan zadłużenia na koniec roku /1-2-3+4+5/</t>
  </si>
  <si>
    <t>Razem /1+2+3+4/</t>
  </si>
  <si>
    <t>Pola o kolorze czerwonym to gotowe "formuły". Nie należy tam wprowadzać danych - obliczenia zostaną dokonane automatycznie</t>
  </si>
  <si>
    <t>!!!!!!</t>
  </si>
  <si>
    <t>a) zadłużenia (art. 170 uofp)</t>
  </si>
  <si>
    <t>b) obciążeń (art. 169 uofp)</t>
  </si>
  <si>
    <t>Prognoza długu i jego spłaty -do projektu budżetu na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</si>
</sst>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name val="Arial Narrow"/>
      <family val="2"/>
    </font>
    <font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10" fontId="2" fillId="0" borderId="16" xfId="0" applyNumberFormat="1" applyFont="1" applyBorder="1" applyAlignment="1">
      <alignment horizontal="right" vertical="top" wrapText="1"/>
    </xf>
    <xf numFmtId="10" fontId="2" fillId="0" borderId="19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vertical="top" wrapText="1"/>
    </xf>
    <xf numFmtId="3" fontId="2" fillId="0" borderId="16" xfId="0" applyNumberFormat="1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vertical="top" wrapText="1"/>
    </xf>
    <xf numFmtId="10" fontId="4" fillId="0" borderId="16" xfId="0" applyNumberFormat="1" applyFont="1" applyBorder="1" applyAlignment="1">
      <alignment horizontal="right" vertical="top" wrapText="1"/>
    </xf>
    <xf numFmtId="3" fontId="4" fillId="0" borderId="21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2" fillId="0" borderId="22" xfId="0" applyNumberFormat="1" applyFont="1" applyBorder="1" applyAlignment="1">
      <alignment horizontal="right" vertical="top" wrapText="1"/>
    </xf>
    <xf numFmtId="0" fontId="1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right" vertical="top" wrapText="1"/>
    </xf>
    <xf numFmtId="3" fontId="4" fillId="0" borderId="24" xfId="0" applyNumberFormat="1" applyFont="1" applyBorder="1" applyAlignment="1">
      <alignment horizontal="right" vertical="top" wrapText="1"/>
    </xf>
    <xf numFmtId="3" fontId="2" fillId="0" borderId="24" xfId="0" applyNumberFormat="1" applyFont="1" applyBorder="1" applyAlignment="1">
      <alignment horizontal="right" vertical="top" wrapText="1"/>
    </xf>
    <xf numFmtId="3" fontId="2" fillId="0" borderId="23" xfId="0" applyNumberFormat="1" applyFont="1" applyBorder="1" applyAlignment="1">
      <alignment horizontal="right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3" fontId="2" fillId="0" borderId="26" xfId="0" applyNumberFormat="1" applyFont="1" applyBorder="1" applyAlignment="1">
      <alignment horizontal="right" vertical="top" wrapText="1"/>
    </xf>
    <xf numFmtId="3" fontId="4" fillId="0" borderId="26" xfId="0" applyNumberFormat="1" applyFont="1" applyBorder="1" applyAlignment="1">
      <alignment horizontal="right" vertical="top" wrapText="1"/>
    </xf>
    <xf numFmtId="3" fontId="4" fillId="0" borderId="27" xfId="0" applyNumberFormat="1" applyFont="1" applyBorder="1" applyAlignment="1">
      <alignment horizontal="right" vertical="top" wrapText="1"/>
    </xf>
    <xf numFmtId="3" fontId="2" fillId="0" borderId="27" xfId="0" applyNumberFormat="1" applyFont="1" applyBorder="1" applyAlignment="1">
      <alignment horizontal="right" vertical="top" wrapText="1"/>
    </xf>
    <xf numFmtId="0" fontId="3" fillId="0" borderId="26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3" fontId="2" fillId="0" borderId="30" xfId="0" applyNumberFormat="1" applyFont="1" applyBorder="1" applyAlignment="1">
      <alignment horizontal="right" vertical="top" wrapText="1"/>
    </xf>
    <xf numFmtId="0" fontId="2" fillId="0" borderId="24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3" fontId="4" fillId="0" borderId="32" xfId="0" applyNumberFormat="1" applyFont="1" applyBorder="1" applyAlignment="1">
      <alignment horizontal="right" vertical="top" wrapText="1"/>
    </xf>
    <xf numFmtId="10" fontId="6" fillId="0" borderId="33" xfId="0" applyNumberFormat="1" applyFont="1" applyBorder="1" applyAlignment="1">
      <alignment horizontal="right" vertical="top" wrapText="1"/>
    </xf>
    <xf numFmtId="10" fontId="6" fillId="0" borderId="19" xfId="0" applyNumberFormat="1" applyFont="1" applyBorder="1" applyAlignment="1">
      <alignment horizontal="right" vertical="top" wrapText="1"/>
    </xf>
    <xf numFmtId="10" fontId="6" fillId="0" borderId="16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1" fillId="0" borderId="22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top" wrapText="1"/>
    </xf>
    <xf numFmtId="0" fontId="3" fillId="0" borderId="27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7">
      <selection activeCell="A1" sqref="A1:H27"/>
    </sheetView>
  </sheetViews>
  <sheetFormatPr defaultColWidth="9.140625" defaultRowHeight="12.75"/>
  <cols>
    <col min="1" max="1" width="4.28125" style="0" bestFit="1" customWidth="1"/>
    <col min="2" max="2" width="52.57421875" style="0" customWidth="1"/>
    <col min="3" max="3" width="11.57421875" style="0" customWidth="1"/>
    <col min="4" max="5" width="12.140625" style="0" customWidth="1"/>
    <col min="6" max="6" width="11.57421875" style="0" customWidth="1"/>
    <col min="7" max="8" width="11.28125" style="0" bestFit="1" customWidth="1"/>
  </cols>
  <sheetData>
    <row r="1" ht="15.75">
      <c r="B1" s="60" t="s">
        <v>34</v>
      </c>
    </row>
    <row r="2" ht="13.5" thickBot="1"/>
    <row r="3" spans="1:8" ht="17.25" thickBot="1" thickTop="1">
      <c r="A3" s="1" t="s">
        <v>0</v>
      </c>
      <c r="B3" s="2" t="s">
        <v>1</v>
      </c>
      <c r="C3" s="61" t="s">
        <v>2</v>
      </c>
      <c r="D3" s="62"/>
      <c r="E3" s="62"/>
      <c r="F3" s="62"/>
      <c r="G3" s="62"/>
      <c r="H3" s="63"/>
    </row>
    <row r="4" spans="1:8" ht="16.5" thickBot="1">
      <c r="A4" s="3"/>
      <c r="B4" s="4"/>
      <c r="C4" s="5">
        <v>2007</v>
      </c>
      <c r="D4" s="6">
        <v>2008</v>
      </c>
      <c r="E4" s="6">
        <v>2009</v>
      </c>
      <c r="F4" s="31">
        <v>2010</v>
      </c>
      <c r="G4" s="31">
        <v>2011</v>
      </c>
      <c r="H4" s="31">
        <v>2012</v>
      </c>
    </row>
    <row r="5" spans="1:8" ht="15.75">
      <c r="A5" s="7" t="s">
        <v>3</v>
      </c>
      <c r="B5" s="9" t="s">
        <v>8</v>
      </c>
      <c r="C5" s="11"/>
      <c r="D5" s="11"/>
      <c r="E5" s="11"/>
      <c r="F5" s="32"/>
      <c r="G5" s="32"/>
      <c r="H5" s="32"/>
    </row>
    <row r="6" spans="1:8" ht="15.75">
      <c r="A6" s="36" t="s">
        <v>4</v>
      </c>
      <c r="B6" s="37" t="s">
        <v>9</v>
      </c>
      <c r="C6" s="38">
        <v>1206951</v>
      </c>
      <c r="D6" s="39">
        <f>SUM(C12)</f>
        <v>798951</v>
      </c>
      <c r="E6" s="39">
        <f>SUM(D12)</f>
        <v>2358951</v>
      </c>
      <c r="F6" s="40">
        <f>SUM(E12)</f>
        <v>1514951</v>
      </c>
      <c r="G6" s="40">
        <f>SUM(F12)</f>
        <v>957951</v>
      </c>
      <c r="H6" s="40">
        <f>SUM(G12)</f>
        <v>465951</v>
      </c>
    </row>
    <row r="7" spans="1:8" ht="15.75">
      <c r="A7" s="36" t="s">
        <v>5</v>
      </c>
      <c r="B7" s="37" t="s">
        <v>12</v>
      </c>
      <c r="C7" s="38">
        <v>408000</v>
      </c>
      <c r="D7" s="38">
        <v>900000</v>
      </c>
      <c r="E7" s="38">
        <v>844000</v>
      </c>
      <c r="F7" s="41">
        <v>557000</v>
      </c>
      <c r="G7" s="41">
        <v>492000</v>
      </c>
      <c r="H7" s="41">
        <v>492000</v>
      </c>
    </row>
    <row r="8" spans="1:8" ht="15.75">
      <c r="A8" s="36" t="s">
        <v>6</v>
      </c>
      <c r="B8" s="37" t="s">
        <v>21</v>
      </c>
      <c r="C8" s="38">
        <v>0</v>
      </c>
      <c r="D8" s="38"/>
      <c r="E8" s="38">
        <v>0</v>
      </c>
      <c r="F8" s="41">
        <v>0</v>
      </c>
      <c r="G8" s="41">
        <v>0</v>
      </c>
      <c r="H8" s="41"/>
    </row>
    <row r="9" spans="1:8" ht="15.75" customHeight="1">
      <c r="A9" s="43" t="s">
        <v>7</v>
      </c>
      <c r="B9" s="37" t="s">
        <v>18</v>
      </c>
      <c r="C9" s="38">
        <v>0</v>
      </c>
      <c r="D9" s="38">
        <v>2460000</v>
      </c>
      <c r="E9" s="38">
        <v>0</v>
      </c>
      <c r="F9" s="41">
        <v>0</v>
      </c>
      <c r="G9" s="41">
        <v>0</v>
      </c>
      <c r="H9" s="41">
        <v>0</v>
      </c>
    </row>
    <row r="10" spans="1:8" ht="15.75">
      <c r="A10" s="44"/>
      <c r="B10" s="42" t="s">
        <v>19</v>
      </c>
      <c r="C10" s="38">
        <v>0</v>
      </c>
      <c r="D10" s="38">
        <v>0</v>
      </c>
      <c r="E10" s="38">
        <v>0</v>
      </c>
      <c r="F10" s="41"/>
      <c r="G10" s="41"/>
      <c r="H10" s="41"/>
    </row>
    <row r="11" spans="1:8" ht="15.75">
      <c r="A11" s="36" t="s">
        <v>23</v>
      </c>
      <c r="B11" s="37" t="s">
        <v>24</v>
      </c>
      <c r="C11" s="38">
        <v>0</v>
      </c>
      <c r="D11" s="38"/>
      <c r="E11" s="38"/>
      <c r="F11" s="41"/>
      <c r="G11" s="41"/>
      <c r="H11" s="41"/>
    </row>
    <row r="12" spans="1:8" ht="16.5" thickBot="1">
      <c r="A12" s="13"/>
      <c r="B12" s="14" t="s">
        <v>28</v>
      </c>
      <c r="C12" s="24">
        <f aca="true" t="shared" si="0" ref="C12:H12">SUM(C6-C7-C8+C9+C11)</f>
        <v>798951</v>
      </c>
      <c r="D12" s="24">
        <f t="shared" si="0"/>
        <v>2358951</v>
      </c>
      <c r="E12" s="24">
        <f t="shared" si="0"/>
        <v>1514951</v>
      </c>
      <c r="F12" s="24">
        <f t="shared" si="0"/>
        <v>957951</v>
      </c>
      <c r="G12" s="24">
        <f t="shared" si="0"/>
        <v>465951</v>
      </c>
      <c r="H12" s="24">
        <f t="shared" si="0"/>
        <v>-26049</v>
      </c>
    </row>
    <row r="13" spans="1:8" ht="16.5" customHeight="1" thickBot="1">
      <c r="A13" s="3" t="s">
        <v>10</v>
      </c>
      <c r="B13" s="15" t="s">
        <v>11</v>
      </c>
      <c r="C13" s="21"/>
      <c r="D13" s="21"/>
      <c r="E13" s="20"/>
      <c r="F13" s="30"/>
      <c r="G13" s="35"/>
      <c r="H13" s="35"/>
    </row>
    <row r="14" spans="1:8" ht="15.75">
      <c r="A14" s="8" t="s">
        <v>4</v>
      </c>
      <c r="B14" s="10" t="s">
        <v>12</v>
      </c>
      <c r="C14" s="25">
        <f aca="true" t="shared" si="1" ref="C14:H14">SUM(C7)</f>
        <v>408000</v>
      </c>
      <c r="D14" s="25">
        <f t="shared" si="1"/>
        <v>900000</v>
      </c>
      <c r="E14" s="28">
        <f t="shared" si="1"/>
        <v>844000</v>
      </c>
      <c r="F14" s="29">
        <f t="shared" si="1"/>
        <v>557000</v>
      </c>
      <c r="G14" s="33">
        <f t="shared" si="1"/>
        <v>492000</v>
      </c>
      <c r="H14" s="33">
        <f t="shared" si="1"/>
        <v>492000</v>
      </c>
    </row>
    <row r="15" spans="1:8" ht="15.75">
      <c r="A15" s="8"/>
      <c r="B15" s="59" t="s">
        <v>19</v>
      </c>
      <c r="C15" s="38"/>
      <c r="D15" s="38">
        <v>0</v>
      </c>
      <c r="E15" s="38">
        <v>0</v>
      </c>
      <c r="F15" s="46">
        <v>0</v>
      </c>
      <c r="G15" s="41">
        <v>0</v>
      </c>
      <c r="H15" s="41">
        <v>0</v>
      </c>
    </row>
    <row r="16" spans="1:8" ht="15.75">
      <c r="A16" s="36" t="s">
        <v>5</v>
      </c>
      <c r="B16" s="37" t="s">
        <v>22</v>
      </c>
      <c r="C16" s="39">
        <f aca="true" t="shared" si="2" ref="C16:H16">SUM(C8)</f>
        <v>0</v>
      </c>
      <c r="D16" s="39">
        <f t="shared" si="2"/>
        <v>0</v>
      </c>
      <c r="E16" s="39">
        <f t="shared" si="2"/>
        <v>0</v>
      </c>
      <c r="F16" s="39">
        <f t="shared" si="2"/>
        <v>0</v>
      </c>
      <c r="G16" s="39">
        <f t="shared" si="2"/>
        <v>0</v>
      </c>
      <c r="H16" s="39">
        <f t="shared" si="2"/>
        <v>0</v>
      </c>
    </row>
    <row r="17" spans="1:8" ht="15.75" customHeight="1">
      <c r="A17" s="36" t="s">
        <v>6</v>
      </c>
      <c r="B17" s="37" t="s">
        <v>25</v>
      </c>
      <c r="C17" s="38">
        <v>0</v>
      </c>
      <c r="D17" s="38">
        <v>0</v>
      </c>
      <c r="E17" s="38">
        <v>0</v>
      </c>
      <c r="F17" s="46">
        <v>0</v>
      </c>
      <c r="G17" s="41"/>
      <c r="H17" s="41"/>
    </row>
    <row r="18" spans="1:8" ht="15.75">
      <c r="A18" s="8" t="s">
        <v>7</v>
      </c>
      <c r="B18" s="47" t="s">
        <v>13</v>
      </c>
      <c r="C18" s="20">
        <f aca="true" t="shared" si="3" ref="C18:H18">C19+C20</f>
        <v>70000</v>
      </c>
      <c r="D18" s="20">
        <f t="shared" si="3"/>
        <v>160000</v>
      </c>
      <c r="E18" s="20">
        <f t="shared" si="3"/>
        <v>130000</v>
      </c>
      <c r="F18" s="20">
        <f t="shared" si="3"/>
        <v>82312</v>
      </c>
      <c r="G18" s="20">
        <f t="shared" si="3"/>
        <v>45460</v>
      </c>
      <c r="H18" s="20">
        <f t="shared" si="3"/>
        <v>16000</v>
      </c>
    </row>
    <row r="19" spans="1:8" ht="15.75">
      <c r="A19" s="8"/>
      <c r="B19" s="45" t="s">
        <v>26</v>
      </c>
      <c r="C19" s="38">
        <v>70000</v>
      </c>
      <c r="D19" s="38">
        <v>160000</v>
      </c>
      <c r="E19" s="41">
        <v>130000</v>
      </c>
      <c r="F19" s="41">
        <v>82312</v>
      </c>
      <c r="G19" s="41">
        <v>45460</v>
      </c>
      <c r="H19" s="41">
        <v>16000</v>
      </c>
    </row>
    <row r="20" spans="1:8" ht="15.75">
      <c r="A20" s="8"/>
      <c r="B20" s="47" t="s">
        <v>27</v>
      </c>
      <c r="C20" s="20">
        <v>0</v>
      </c>
      <c r="D20" s="20">
        <v>0</v>
      </c>
      <c r="E20" s="34">
        <v>0</v>
      </c>
      <c r="F20" s="34">
        <v>0</v>
      </c>
      <c r="G20" s="34">
        <v>0</v>
      </c>
      <c r="H20" s="34"/>
    </row>
    <row r="21" spans="1:8" ht="16.5" thickBot="1">
      <c r="A21" s="48"/>
      <c r="B21" s="49" t="s">
        <v>29</v>
      </c>
      <c r="C21" s="50">
        <f aca="true" t="shared" si="4" ref="C21:H21">SUM(C14+C16+C17+C18)</f>
        <v>478000</v>
      </c>
      <c r="D21" s="50">
        <f t="shared" si="4"/>
        <v>1060000</v>
      </c>
      <c r="E21" s="50">
        <f t="shared" si="4"/>
        <v>974000</v>
      </c>
      <c r="F21" s="50">
        <f t="shared" si="4"/>
        <v>639312</v>
      </c>
      <c r="G21" s="50">
        <f t="shared" si="4"/>
        <v>537460</v>
      </c>
      <c r="H21" s="50">
        <f t="shared" si="4"/>
        <v>508000</v>
      </c>
    </row>
    <row r="22" spans="1:8" ht="16.5" thickBot="1">
      <c r="A22" s="3" t="s">
        <v>14</v>
      </c>
      <c r="B22" s="15" t="s">
        <v>15</v>
      </c>
      <c r="C22" s="22">
        <v>13668231</v>
      </c>
      <c r="D22" s="22">
        <v>13924037</v>
      </c>
      <c r="E22" s="22">
        <v>14220400</v>
      </c>
      <c r="F22" s="56">
        <v>14504800</v>
      </c>
      <c r="G22" s="58">
        <v>14794800</v>
      </c>
      <c r="H22" s="23">
        <v>15090500</v>
      </c>
    </row>
    <row r="23" spans="1:8" ht="15.75">
      <c r="A23" s="7" t="s">
        <v>16</v>
      </c>
      <c r="B23" s="9" t="s">
        <v>17</v>
      </c>
      <c r="C23" s="11"/>
      <c r="D23" s="11"/>
      <c r="E23" s="11"/>
      <c r="F23" s="57"/>
      <c r="G23" s="32"/>
      <c r="H23" s="12"/>
    </row>
    <row r="24" spans="1:8" ht="15.75">
      <c r="A24" s="8" t="s">
        <v>4</v>
      </c>
      <c r="B24" s="10" t="s">
        <v>32</v>
      </c>
      <c r="C24" s="27">
        <f>SUM(C12/C22)</f>
        <v>0.05845313852246132</v>
      </c>
      <c r="D24" s="27">
        <f>SUM(D12/D22)</f>
        <v>0.16941573769159046</v>
      </c>
      <c r="E24" s="27">
        <f>SUM(E12/E22)</f>
        <v>0.10653364181035695</v>
      </c>
      <c r="F24" s="27">
        <f>SUM(F12/F22)</f>
        <v>0.06604372345706248</v>
      </c>
      <c r="G24" s="27">
        <f>SUM(G12/G22)</f>
        <v>0.03149424121988807</v>
      </c>
      <c r="H24" s="27"/>
    </row>
    <row r="25" spans="1:8" ht="15.75">
      <c r="A25" s="8"/>
      <c r="B25" s="19" t="s">
        <v>20</v>
      </c>
      <c r="C25" s="53">
        <f>SUM(C12-C10)/C22</f>
        <v>0.05845313852246132</v>
      </c>
      <c r="D25" s="53">
        <f>SUM(D12-D10)/D22</f>
        <v>0.16941573769159046</v>
      </c>
      <c r="E25" s="53">
        <f>SUM(E12-E10)/E22</f>
        <v>0.10653364181035695</v>
      </c>
      <c r="F25" s="53">
        <f>SUM(F12-F10)/F22</f>
        <v>0.06604372345706248</v>
      </c>
      <c r="G25" s="53">
        <f>SUM(G12-G10)/G22</f>
        <v>0.03149424121988807</v>
      </c>
      <c r="H25" s="17">
        <v>0</v>
      </c>
    </row>
    <row r="26" spans="1:8" ht="15.75">
      <c r="A26" s="8" t="s">
        <v>5</v>
      </c>
      <c r="B26" s="10" t="s">
        <v>33</v>
      </c>
      <c r="C26" s="27">
        <f aca="true" t="shared" si="5" ref="C26:H26">SUM(C21/C22)</f>
        <v>0.03497160678656953</v>
      </c>
      <c r="D26" s="27">
        <f t="shared" si="5"/>
        <v>0.07612734726286637</v>
      </c>
      <c r="E26" s="27">
        <f t="shared" si="5"/>
        <v>0.0684931506849315</v>
      </c>
      <c r="F26" s="27">
        <f t="shared" si="5"/>
        <v>0.04407589211847113</v>
      </c>
      <c r="G26" s="27">
        <f t="shared" si="5"/>
        <v>0.036327628626274096</v>
      </c>
      <c r="H26" s="27">
        <f t="shared" si="5"/>
        <v>0.03366356316888108</v>
      </c>
    </row>
    <row r="27" spans="1:8" ht="16.5" thickBot="1">
      <c r="A27" s="16"/>
      <c r="B27" s="26" t="s">
        <v>20</v>
      </c>
      <c r="C27" s="51">
        <f>SUM(C21-C15)/C22</f>
        <v>0.03497160678656953</v>
      </c>
      <c r="D27" s="52">
        <f>SUM(D21-D15)/D22</f>
        <v>0.07612734726286637</v>
      </c>
      <c r="E27" s="52">
        <f>SUM(E21-E15)/E22</f>
        <v>0.0684931506849315</v>
      </c>
      <c r="F27" s="52">
        <f>SUM(F21-F15)/F22</f>
        <v>0.04407589211847113</v>
      </c>
      <c r="G27" s="52">
        <f>SUM(G21-G15)/G22</f>
        <v>0.036327628626274096</v>
      </c>
      <c r="H27" s="18">
        <v>0</v>
      </c>
    </row>
    <row r="28" ht="13.5" thickTop="1"/>
    <row r="29" spans="1:8" s="55" customFormat="1" ht="15.75">
      <c r="A29" s="54" t="s">
        <v>31</v>
      </c>
      <c r="B29" s="54" t="s">
        <v>30</v>
      </c>
      <c r="C29" s="54"/>
      <c r="D29" s="54"/>
      <c r="E29" s="54"/>
      <c r="F29" s="54"/>
      <c r="G29" s="54"/>
      <c r="H29" s="54"/>
    </row>
  </sheetData>
  <sheetProtection/>
  <mergeCells count="1">
    <mergeCell ref="C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beata</cp:lastModifiedBy>
  <cp:lastPrinted>2007-11-15T11:20:22Z</cp:lastPrinted>
  <dcterms:created xsi:type="dcterms:W3CDTF">2004-12-21T09:02:30Z</dcterms:created>
  <dcterms:modified xsi:type="dcterms:W3CDTF">2007-11-15T11:22:41Z</dcterms:modified>
  <cp:category/>
  <cp:version/>
  <cp:contentType/>
  <cp:contentStatus/>
</cp:coreProperties>
</file>