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Dochody -2007-zał.1wer.robocz." sheetId="1" r:id="rId1"/>
    <sheet name="Załącznik-wydatki-2007 (2)" sheetId="2" r:id="rId2"/>
  </sheets>
  <definedNames>
    <definedName name="_xlnm.Print_Area" localSheetId="1">'Załącznik-wydatki-2007 (2)'!$A$1:$L$131</definedName>
  </definedNames>
  <calcPr fullCalcOnLoad="1"/>
</workbook>
</file>

<file path=xl/sharedStrings.xml><?xml version="1.0" encoding="utf-8"?>
<sst xmlns="http://schemas.openxmlformats.org/spreadsheetml/2006/main" count="386" uniqueCount="250">
  <si>
    <t xml:space="preserve">Rady gmin </t>
  </si>
  <si>
    <t xml:space="preserve">Urzędy gmin </t>
  </si>
  <si>
    <t>75647</t>
  </si>
  <si>
    <t>Dochody od os.prawnych, od osób fizycznych i od innych jedn.</t>
  </si>
  <si>
    <t>nie posiad.osob.prawnej oraz wydatki związ. z ich poborem</t>
  </si>
  <si>
    <t>Promocja jednostek samorządu terytorialnego</t>
  </si>
  <si>
    <t>80103</t>
  </si>
  <si>
    <t>Oddziały przedszkolne w szkołach podstawowych</t>
  </si>
  <si>
    <t xml:space="preserve">           3) dzierżawa majątku ruchomego</t>
  </si>
  <si>
    <t xml:space="preserve">           4) przekształcenie prawa użytkowania wieczystego w prawo własności</t>
  </si>
  <si>
    <t xml:space="preserve">           7) sprzedaż budynków i mieszkań</t>
  </si>
  <si>
    <t xml:space="preserve">          16) podatek od czynności cywilnoprawnych</t>
  </si>
  <si>
    <t xml:space="preserve">           2) 5% dochodów uzyskiwanych na rzecz budżetu państwa</t>
  </si>
  <si>
    <t>Dział</t>
  </si>
  <si>
    <t xml:space="preserve">§ </t>
  </si>
  <si>
    <t>010</t>
  </si>
  <si>
    <t xml:space="preserve"> </t>
  </si>
  <si>
    <t>Według działów klasyfikacji i ważniejszych źródeł:</t>
  </si>
  <si>
    <t>Nazwa podziałki klasyfikacji budżetowej</t>
  </si>
  <si>
    <t>Kwota</t>
  </si>
  <si>
    <t>Rolnictwo i łowiectwo</t>
  </si>
  <si>
    <t>0830</t>
  </si>
  <si>
    <t>Leśnictwo</t>
  </si>
  <si>
    <t>020</t>
  </si>
  <si>
    <t>0750</t>
  </si>
  <si>
    <t>z tego: 1) wpływy z dzierżawy terenów łowieckich</t>
  </si>
  <si>
    <t>w złotych</t>
  </si>
  <si>
    <t>Transport i łączność</t>
  </si>
  <si>
    <t>Gospodarka mieszkaniowa</t>
  </si>
  <si>
    <t>0470</t>
  </si>
  <si>
    <t>z tego: 1) wieczyste użytkowanie gruntów</t>
  </si>
  <si>
    <t>Działalność usługowa</t>
  </si>
  <si>
    <t>Administracja publiczna</t>
  </si>
  <si>
    <t>z tego: 1) dotacja na zadania zlecone</t>
  </si>
  <si>
    <t>z tego: 1) dotacja na zadania zlecone - aktualizacja spisu wyborców</t>
  </si>
  <si>
    <t>0010</t>
  </si>
  <si>
    <t>z tego: 1) udziały w podatku dochodowym od osób fizycznych</t>
  </si>
  <si>
    <t>0020</t>
  </si>
  <si>
    <t xml:space="preserve">           2) udziały w podatku dochodowym od osób prawnych</t>
  </si>
  <si>
    <t>0310</t>
  </si>
  <si>
    <t xml:space="preserve">           3) podatek od nieruchomości</t>
  </si>
  <si>
    <t>0320</t>
  </si>
  <si>
    <t xml:space="preserve">           4) podatek rolny</t>
  </si>
  <si>
    <t>0330</t>
  </si>
  <si>
    <t>wynagrodzenia</t>
  </si>
  <si>
    <t>85212</t>
  </si>
  <si>
    <t>oraz niektóre świadczenia rodzinne</t>
  </si>
  <si>
    <t>85228</t>
  </si>
  <si>
    <t xml:space="preserve">                                                                                                     Załącznik Nr 1 do uchwały Nr   </t>
  </si>
  <si>
    <t xml:space="preserve">                                                                                                     z  dnia               </t>
  </si>
  <si>
    <t xml:space="preserve">           7) dotacje na zadania własne - dożywianie uczniów</t>
  </si>
  <si>
    <t>2360</t>
  </si>
  <si>
    <t xml:space="preserve">           8) 50% dochodów uzyskiwanych na rzecz budżetu państwa - św.rodzin., </t>
  </si>
  <si>
    <t xml:space="preserve">              zaliczka alimentacyjna  oraz skł.na ub.emeryt.i rent.z ub.społecznego</t>
  </si>
  <si>
    <t>Usługi opiekuńcze i specjalistyczne usługi opiekuńcze</t>
  </si>
  <si>
    <t xml:space="preserve">           5) podatek leśny</t>
  </si>
  <si>
    <t>0340</t>
  </si>
  <si>
    <t xml:space="preserve">           6) podatek od środków transportowych</t>
  </si>
  <si>
    <t>0350</t>
  </si>
  <si>
    <t xml:space="preserve">           7) podatek opłacany w formie karty podatkowej</t>
  </si>
  <si>
    <t>0360</t>
  </si>
  <si>
    <t xml:space="preserve">           8) podatek od spadków i darowizn</t>
  </si>
  <si>
    <t>0370</t>
  </si>
  <si>
    <t xml:space="preserve">           9) podatek od posiadania psów</t>
  </si>
  <si>
    <t>0410</t>
  </si>
  <si>
    <t>DOCHODY  BUDŻETU  GMINY                      NA  ROK  2007  -  OGÓŁEM</t>
  </si>
  <si>
    <t>WYDATKI  BUDŻETU  GMINY                      NA  ROK  2007-  OGÓŁEM</t>
  </si>
  <si>
    <t xml:space="preserve">          10) wpływy z opłaty skarbowej</t>
  </si>
  <si>
    <t>0430</t>
  </si>
  <si>
    <t xml:space="preserve">          11) wpływy z opłaty targowej</t>
  </si>
  <si>
    <t>0450</t>
  </si>
  <si>
    <t>0460</t>
  </si>
  <si>
    <t xml:space="preserve">          13) wpływy z opłaty eksploatacyjnej</t>
  </si>
  <si>
    <t>0480</t>
  </si>
  <si>
    <t>0500</t>
  </si>
  <si>
    <t>0910</t>
  </si>
  <si>
    <t>Różne rozliczenia</t>
  </si>
  <si>
    <t>0920</t>
  </si>
  <si>
    <t>Remonty</t>
  </si>
  <si>
    <t>Wydatki z tyt.poręczeń i gwarancji</t>
  </si>
  <si>
    <t>60017</t>
  </si>
  <si>
    <t>Drogi wewnętrzne</t>
  </si>
  <si>
    <t>01010</t>
  </si>
  <si>
    <t>Infrastruktura wodociągowa i sanitacyjna wsi</t>
  </si>
  <si>
    <t>71013</t>
  </si>
  <si>
    <t>Nauka</t>
  </si>
  <si>
    <t>73006</t>
  </si>
  <si>
    <t>Działalność wspomagająca badania</t>
  </si>
  <si>
    <t>z tego: 1) odsetki od środków na rachunkach bankowych</t>
  </si>
  <si>
    <t>2920</t>
  </si>
  <si>
    <t>Pomoc społeczna</t>
  </si>
  <si>
    <t>z tego: 1) wpływy z usług opiekuńczych</t>
  </si>
  <si>
    <t>2010</t>
  </si>
  <si>
    <t>Gospodarka komunalna i ochrona środowiska</t>
  </si>
  <si>
    <t>0400</t>
  </si>
  <si>
    <t>z tego: 1) wpływy z opłaty produktowej</t>
  </si>
  <si>
    <t xml:space="preserve">           2) subwencja oświatowa</t>
  </si>
  <si>
    <t xml:space="preserve">           3) subwencja wyrównawcza</t>
  </si>
  <si>
    <t xml:space="preserve">           2) czynsz dzierżawny od  zgk - PUWIS - wodociągi, kanalizacja, wysypisko</t>
  </si>
  <si>
    <t xml:space="preserve">           3) czynsz dzierżawny od  zgk - PUWIS - elektrownia wiatrowa</t>
  </si>
  <si>
    <t xml:space="preserve">R a z e m  </t>
  </si>
  <si>
    <t>-2-</t>
  </si>
  <si>
    <t>c.d. załącznika Nr 1</t>
  </si>
  <si>
    <t>Urzędy naczelnych organów władzy państwowej, kontroli i ochrony</t>
  </si>
  <si>
    <t>prawa oraz sądownictwa</t>
  </si>
  <si>
    <t>Plan              wydatków ogółem</t>
  </si>
  <si>
    <t>z tego :</t>
  </si>
  <si>
    <t xml:space="preserve">           2) dzierżawa gruntów i budynków</t>
  </si>
  <si>
    <t xml:space="preserve">          12) wpływy z opłaty administracyjnej za czynności urzędowe</t>
  </si>
  <si>
    <t>0590</t>
  </si>
  <si>
    <t xml:space="preserve">          18) wpisy do ewidencji działalności gospodarczej</t>
  </si>
  <si>
    <t xml:space="preserve">          19) odsetki od nieterminowych wpłat z tyt.podatków i opłat</t>
  </si>
  <si>
    <t xml:space="preserve">           4) subwencja równoważąca</t>
  </si>
  <si>
    <t xml:space="preserve">           2) wpływy z opłat za zajęcie pasa drogowego - drogi gminne</t>
  </si>
  <si>
    <t>z tego: 1) najem i dzierżawa majatku JST - szkoły podstawowe</t>
  </si>
  <si>
    <t xml:space="preserve">           2) najem i dzierżawa majatku JST - gimnazja</t>
  </si>
  <si>
    <t>c.d. załącznika Nr 2</t>
  </si>
  <si>
    <t>Wydatki bieżące</t>
  </si>
  <si>
    <t>Ogółem</t>
  </si>
  <si>
    <t>Dotacje</t>
  </si>
  <si>
    <t>Wydatki na obsługę długu</t>
  </si>
  <si>
    <t>Wydatki z tytułu poręczeń i gwarancji</t>
  </si>
  <si>
    <t>w tym:</t>
  </si>
  <si>
    <t>Rozdział</t>
  </si>
  <si>
    <t>01030</t>
  </si>
  <si>
    <t>Izby rolnicze</t>
  </si>
  <si>
    <t>01095</t>
  </si>
  <si>
    <t>Pozostała działalność</t>
  </si>
  <si>
    <t>60004</t>
  </si>
  <si>
    <t>Lokalny transport zbiorowy</t>
  </si>
  <si>
    <t>60016</t>
  </si>
  <si>
    <t>Drogi publiczne gminne</t>
  </si>
  <si>
    <t>??? ZCG RXXI</t>
  </si>
  <si>
    <t>70005</t>
  </si>
  <si>
    <t>71035</t>
  </si>
  <si>
    <t>75412</t>
  </si>
  <si>
    <t>75702</t>
  </si>
  <si>
    <t>75818</t>
  </si>
  <si>
    <t>80101</t>
  </si>
  <si>
    <t>80110</t>
  </si>
  <si>
    <t>80113</t>
  </si>
  <si>
    <t>80146</t>
  </si>
  <si>
    <t>80195</t>
  </si>
  <si>
    <t>85154</t>
  </si>
  <si>
    <t>85213</t>
  </si>
  <si>
    <t>85214</t>
  </si>
  <si>
    <t>85215</t>
  </si>
  <si>
    <t>85219</t>
  </si>
  <si>
    <t>85295</t>
  </si>
  <si>
    <t>85401</t>
  </si>
  <si>
    <t>85415</t>
  </si>
  <si>
    <t>90004</t>
  </si>
  <si>
    <t>90015</t>
  </si>
  <si>
    <t>92109</t>
  </si>
  <si>
    <t>92116</t>
  </si>
  <si>
    <t>92120</t>
  </si>
  <si>
    <t>92195</t>
  </si>
  <si>
    <t>Gospodarka gruntami i nieruchomościami</t>
  </si>
  <si>
    <t>Opracowania geodezyjne i kartograficzne</t>
  </si>
  <si>
    <t>Cmentarze</t>
  </si>
  <si>
    <t>Urzędy wojewódzkie</t>
  </si>
  <si>
    <t>Urzędy naczelnych organów władzy państwowej,</t>
  </si>
  <si>
    <t>kontroli i ochrony prawa oraz sądownictwa</t>
  </si>
  <si>
    <t xml:space="preserve">kontroli i ochrony prawa </t>
  </si>
  <si>
    <t>Bezpieczeństwo publiczne i ochrona przeciwpożarowa</t>
  </si>
  <si>
    <t>Obsługa długu publicznego</t>
  </si>
  <si>
    <t>Obsługa papierów wartościowych, kredytów i pożyczek</t>
  </si>
  <si>
    <t>jednostek samorządu terytorialnego</t>
  </si>
  <si>
    <t>Rezerwy ogólne i celowe</t>
  </si>
  <si>
    <t>Oświata i wychowania</t>
  </si>
  <si>
    <t>Szkoły podstawowe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</si>
  <si>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</si>
  <si>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</si>
  <si>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</si>
  <si>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</si>
  <si>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</si>
  <si>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Składki na ubezpieczenia zdrowotne opłacane za osoby</t>
  </si>
  <si>
    <t>pobierające niektóre świadczenia z pomocy społecznej</t>
  </si>
  <si>
    <t>Dodatki mieszkaniowe</t>
  </si>
  <si>
    <t>Ośrodki pomocy społecznej</t>
  </si>
  <si>
    <t>Edukacyjna opieka wychowawcza</t>
  </si>
  <si>
    <t>Świetlice szkolne</t>
  </si>
  <si>
    <t>Pomoc materialna dla uczniów</t>
  </si>
  <si>
    <t>Utrzymanie zieleni w miastach i gminach</t>
  </si>
  <si>
    <t>Kultura i ochrona dziedzictwa narodowego</t>
  </si>
  <si>
    <t>Biblioteki</t>
  </si>
  <si>
    <t>Kultura fizyczna i sport</t>
  </si>
  <si>
    <t xml:space="preserve">z tego: 1) wpływy z opłat za zajęcie pasa drogowego </t>
  </si>
  <si>
    <t xml:space="preserve">           4) dotacje na zadania zlecone - zasiłki z pomoc społ.</t>
  </si>
  <si>
    <t xml:space="preserve">           3) dotacja WFOGR na utrzymanie dróg gruntowych</t>
  </si>
  <si>
    <t xml:space="preserve">          15) rekompensata utraconych dochodów w podat.i opłatach lokaln.</t>
  </si>
  <si>
    <t xml:space="preserve">          17) inne</t>
  </si>
  <si>
    <t>Komendy Wojewódzkie Policji</t>
  </si>
  <si>
    <t>z tego: 1) wpływy z sprzedaży składników majątkow.-gruntów</t>
  </si>
  <si>
    <t>z tego: 1) wpływy z różnych opłat</t>
  </si>
  <si>
    <t>2680</t>
  </si>
  <si>
    <t>0970</t>
  </si>
  <si>
    <t xml:space="preserve">           3) wpływy z odpłatnego dożywiania</t>
  </si>
  <si>
    <t>0840</t>
  </si>
  <si>
    <t xml:space="preserve">           5) wpływy z różnych dochodów</t>
  </si>
  <si>
    <t>R a z e m</t>
  </si>
  <si>
    <t>-3-</t>
  </si>
  <si>
    <t xml:space="preserve">           5) dotacje na zadania własne - zasiłki i pomoc w naturze</t>
  </si>
  <si>
    <t>2030</t>
  </si>
  <si>
    <t xml:space="preserve">           6) dotacje na zadania własne - utrzymanie Ośrodka Pomocy Społecznej</t>
  </si>
  <si>
    <t xml:space="preserve">           3) dotacje na zadania zlecone - składki na ubezpieczenie zdrowotne</t>
  </si>
  <si>
    <t>Oświata i wychowanie</t>
  </si>
  <si>
    <t>0690</t>
  </si>
  <si>
    <t>0870</t>
  </si>
  <si>
    <t>0760</t>
  </si>
  <si>
    <t>Rolnictwo</t>
  </si>
  <si>
    <t>85153</t>
  </si>
  <si>
    <t>85446</t>
  </si>
  <si>
    <t>90001</t>
  </si>
  <si>
    <t>Gospodarka ściekowa i ochrona wód</t>
  </si>
  <si>
    <t>75214</t>
  </si>
  <si>
    <t>Obrona narodowa</t>
  </si>
  <si>
    <t>Rezerwy celowe</t>
  </si>
  <si>
    <t>Zwalczanie narkomanii</t>
  </si>
  <si>
    <t>Ochrona zabytków i opieka nad zabytkami</t>
  </si>
  <si>
    <t>0490</t>
  </si>
  <si>
    <t xml:space="preserve">           2) dotacje na zadania zlecone - świadcz.rodzinne, zaliczka alimentacyjna </t>
  </si>
  <si>
    <t xml:space="preserve">               oraz składki na ubezpiecz.emerytalne i rentowe z ubezpiecz.społecznego</t>
  </si>
  <si>
    <t xml:space="preserve">Świadczenia rodzinne, zaliczka alimentacyjna oraz składki na </t>
  </si>
  <si>
    <t>ubezpieczenia emerytalne i rentowe z ubezpiecz.społecznego</t>
  </si>
  <si>
    <t xml:space="preserve">Dochody od osób prawnych, od osób fizycznych i od innych jednostek </t>
  </si>
  <si>
    <t>nie posiadajacych osobowości prawnej oraz wydatki związane z ich</t>
  </si>
  <si>
    <t>poborem</t>
  </si>
  <si>
    <t>Wydatki majątkowe</t>
  </si>
  <si>
    <t>85121</t>
  </si>
  <si>
    <t>Lecznictwo ambulatoryjne</t>
  </si>
  <si>
    <t>90017</t>
  </si>
  <si>
    <t>Zakład Usług Komunalnych</t>
  </si>
  <si>
    <t>92105</t>
  </si>
  <si>
    <t>Pozostałe zadania w zakresie kultury</t>
  </si>
  <si>
    <t>Domy i ośrodki kultury, swietlice i kluby</t>
  </si>
  <si>
    <t>92605</t>
  </si>
  <si>
    <t>Zadania w zakresie kultury fizycznej i sportu</t>
  </si>
  <si>
    <t>Zasiłki i pomoc w naturze oraz składki na ubezp.emeryt.i rent.</t>
  </si>
  <si>
    <t xml:space="preserve">Załącznik Nr 2 do uchwały Nr  </t>
  </si>
  <si>
    <t xml:space="preserve">z  dnia </t>
  </si>
  <si>
    <t xml:space="preserve">Wynagrodzenia         </t>
  </si>
  <si>
    <t>Pochodne od wynagrodzeń</t>
  </si>
  <si>
    <t xml:space="preserve">          14) wpływy z opłat za zezwolenie na sprzedaż alkoholu</t>
  </si>
  <si>
    <t>Ochotnicze straże pożarne</t>
  </si>
  <si>
    <t>-4-</t>
  </si>
  <si>
    <t>Oświetlenie ulic, placów i dróg</t>
  </si>
  <si>
    <t>wersja</t>
  </si>
  <si>
    <t>wg projektu</t>
  </si>
  <si>
    <t>z m-ca XI/2006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</si>
</sst>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"/>
    <numFmt numFmtId="166" formatCode="#,##0.000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00\ &quot;zł&quot;_-;\-* #,##0.00000\ &quot;zł&quot;_-;_-* &quot;-&quot;??\ &quot;zł&quot;_-;_-@_-"/>
    <numFmt numFmtId="170" formatCode="_-* #,##0.000000\ &quot;zł&quot;_-;\-* #,##0.000000\ &quot;zł&quot;_-;_-* &quot;-&quot;??\ &quot;zł&quot;_-;_-@_-"/>
    <numFmt numFmtId="171" formatCode="_-* #,##0.0000000\ &quot;zł&quot;_-;\-* #,##0.0000000\ &quot;zł&quot;_-;_-* &quot;-&quot;??\ &quot;zł&quot;_-;_-@_-"/>
    <numFmt numFmtId="172" formatCode="_-* #,##0.00000000\ &quot;zł&quot;_-;\-* #,##0.00000000\ &quot;zł&quot;_-;_-* &quot;-&quot;??\ &quot;zł&quot;_-;_-@_-"/>
    <numFmt numFmtId="173" formatCode="_-* #,##0.000000000\ &quot;zł&quot;_-;\-* #,##0.000000000\ &quot;zł&quot;_-;_-* &quot;-&quot;??\ &quot;zł&quot;_-;_-@_-"/>
    <numFmt numFmtId="174" formatCode="_-* #,##0.0000000000\ &quot;zł&quot;_-;\-* #,##0.0000000000\ &quot;zł&quot;_-;_-* &quot;-&quot;??\ &quot;zł&quot;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0.0"/>
    <numFmt numFmtId="178" formatCode="0.0%"/>
    <numFmt numFmtId="179" formatCode="#,##0.0000"/>
    <numFmt numFmtId="180" formatCode="#,##0.00000"/>
    <numFmt numFmtId="181" formatCode="0.000"/>
  </numFmts>
  <fonts count="27">
    <font>
      <sz val="10"/>
      <name val="Arial CE"/>
      <family val="0"/>
    </font>
    <font>
      <b/>
      <sz val="12"/>
      <name val="Times New Roman CE"/>
      <family val="1"/>
    </font>
    <font>
      <sz val="7"/>
      <name val="Times New Roman CE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sz val="9"/>
      <name val="Times New Roman"/>
      <family val="1"/>
    </font>
    <font>
      <sz val="7"/>
      <name val="Arial CE"/>
      <family val="0"/>
    </font>
    <font>
      <sz val="9"/>
      <name val="Arial CE"/>
      <family val="2"/>
    </font>
    <font>
      <b/>
      <sz val="10"/>
      <name val="Times New Roman"/>
      <family val="1"/>
    </font>
    <font>
      <sz val="14"/>
      <name val="Arial CE"/>
      <family val="0"/>
    </font>
    <font>
      <b/>
      <sz val="14"/>
      <name val="Times New Roman"/>
      <family val="1"/>
    </font>
    <font>
      <i/>
      <sz val="9"/>
      <name val="Times New Roman"/>
      <family val="1"/>
    </font>
    <font>
      <sz val="10"/>
      <color indexed="10"/>
      <name val="Arial CE"/>
      <family val="0"/>
    </font>
    <font>
      <sz val="8"/>
      <name val="Times New Roman"/>
      <family val="1"/>
    </font>
    <font>
      <sz val="11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2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/>
    </xf>
    <xf numFmtId="0" fontId="19" fillId="0" borderId="2" xfId="0" applyFont="1" applyBorder="1" applyAlignment="1">
      <alignment horizontal="right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4" fillId="0" borderId="3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center" vertical="top"/>
    </xf>
    <xf numFmtId="0" fontId="23" fillId="0" borderId="2" xfId="0" applyFont="1" applyBorder="1" applyAlignment="1">
      <alignment/>
    </xf>
    <xf numFmtId="3" fontId="23" fillId="0" borderId="2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/>
    </xf>
    <xf numFmtId="3" fontId="10" fillId="0" borderId="6" xfId="18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/>
    </xf>
    <xf numFmtId="3" fontId="25" fillId="0" borderId="2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24" fillId="0" borderId="4" xfId="0" applyFont="1" applyBorder="1" applyAlignment="1">
      <alignment horizont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23" fillId="0" borderId="2" xfId="0" applyFont="1" applyBorder="1" applyAlignment="1">
      <alignment horizontal="center" vertical="center"/>
    </xf>
    <xf numFmtId="3" fontId="10" fillId="0" borderId="0" xfId="18" applyNumberFormat="1" applyFont="1" applyBorder="1" applyAlignment="1">
      <alignment horizontal="right" vertical="center"/>
    </xf>
    <xf numFmtId="3" fontId="10" fillId="0" borderId="2" xfId="18" applyNumberFormat="1" applyFont="1" applyBorder="1" applyAlignment="1">
      <alignment horizontal="right" vertical="center"/>
    </xf>
    <xf numFmtId="49" fontId="23" fillId="0" borderId="13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3" fontId="23" fillId="0" borderId="2" xfId="18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/>
    </xf>
    <xf numFmtId="3" fontId="23" fillId="0" borderId="0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vertical="center"/>
    </xf>
    <xf numFmtId="0" fontId="12" fillId="0" borderId="9" xfId="0" applyFont="1" applyBorder="1" applyAlignment="1">
      <alignment/>
    </xf>
    <xf numFmtId="0" fontId="12" fillId="0" borderId="12" xfId="0" applyFont="1" applyBorder="1" applyAlignment="1">
      <alignment/>
    </xf>
    <xf numFmtId="0" fontId="23" fillId="0" borderId="14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3" fontId="26" fillId="0" borderId="2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3" fontId="26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3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97"/>
  <sheetViews>
    <sheetView workbookViewId="0" topLeftCell="A1">
      <selection activeCell="F15" sqref="F15"/>
    </sheetView>
  </sheetViews>
  <sheetFormatPr defaultColWidth="9.00390625" defaultRowHeight="12.75"/>
  <cols>
    <col min="4" max="4" width="63.375" style="0" bestFit="1" customWidth="1"/>
    <col min="5" max="5" width="11.25390625" style="0" bestFit="1" customWidth="1"/>
    <col min="6" max="6" width="12.75390625" style="0" bestFit="1" customWidth="1"/>
  </cols>
  <sheetData>
    <row r="4" spans="4:5" ht="12.75">
      <c r="D4" s="141" t="s">
        <v>48</v>
      </c>
      <c r="E4" s="141"/>
    </row>
    <row r="5" spans="4:5" ht="12.75">
      <c r="D5" s="141" t="s">
        <v>16</v>
      </c>
      <c r="E5" s="141"/>
    </row>
    <row r="6" spans="4:5" ht="12.75">
      <c r="D6" s="141" t="s">
        <v>49</v>
      </c>
      <c r="E6" s="141"/>
    </row>
    <row r="7" ht="12.75">
      <c r="E7" s="1"/>
    </row>
    <row r="8" spans="2:5" ht="15.75">
      <c r="B8" s="142" t="s">
        <v>65</v>
      </c>
      <c r="C8" s="142"/>
      <c r="D8" s="142"/>
      <c r="E8" s="142"/>
    </row>
    <row r="9" ht="12.75">
      <c r="E9" s="1"/>
    </row>
    <row r="10" spans="2:5" ht="18">
      <c r="B10" s="61" t="s">
        <v>17</v>
      </c>
      <c r="C10" s="60"/>
      <c r="D10" s="60"/>
      <c r="E10" s="1"/>
    </row>
    <row r="11" spans="2:5" ht="12.75">
      <c r="B11" s="4" t="s">
        <v>16</v>
      </c>
      <c r="E11" s="23" t="s">
        <v>26</v>
      </c>
    </row>
    <row r="12" spans="2:6" ht="12.75">
      <c r="B12" s="143" t="s">
        <v>13</v>
      </c>
      <c r="C12" s="143" t="s">
        <v>14</v>
      </c>
      <c r="D12" s="146" t="s">
        <v>18</v>
      </c>
      <c r="E12" s="149" t="s">
        <v>19</v>
      </c>
      <c r="F12" s="139" t="s">
        <v>247</v>
      </c>
    </row>
    <row r="13" spans="2:6" ht="12.75">
      <c r="B13" s="144"/>
      <c r="C13" s="144"/>
      <c r="D13" s="147"/>
      <c r="E13" s="150"/>
      <c r="F13" s="139" t="s">
        <v>248</v>
      </c>
    </row>
    <row r="14" spans="2:6" ht="12.75">
      <c r="B14" s="145"/>
      <c r="C14" s="145"/>
      <c r="D14" s="148"/>
      <c r="E14" s="151"/>
      <c r="F14" s="139" t="s">
        <v>249</v>
      </c>
    </row>
    <row r="15" spans="2:6" ht="12.75">
      <c r="B15" s="2">
        <v>1</v>
      </c>
      <c r="C15" s="2">
        <v>2</v>
      </c>
      <c r="D15" s="2">
        <v>3</v>
      </c>
      <c r="E15" s="2">
        <v>4</v>
      </c>
      <c r="F15" s="139"/>
    </row>
    <row r="16" spans="2:6" ht="15.75">
      <c r="B16" s="6" t="s">
        <v>15</v>
      </c>
      <c r="C16" s="58"/>
      <c r="D16" s="35" t="s">
        <v>210</v>
      </c>
      <c r="E16" s="62">
        <f>E17</f>
        <v>1000</v>
      </c>
      <c r="F16" s="139">
        <v>1000</v>
      </c>
    </row>
    <row r="17" spans="2:6" ht="15">
      <c r="B17" s="5"/>
      <c r="C17" s="19" t="s">
        <v>208</v>
      </c>
      <c r="D17" s="34" t="s">
        <v>193</v>
      </c>
      <c r="E17" s="81">
        <v>1000</v>
      </c>
      <c r="F17" s="139"/>
    </row>
    <row r="18" spans="2:6" ht="15.75">
      <c r="B18" s="5"/>
      <c r="C18" s="58"/>
      <c r="D18" s="35"/>
      <c r="E18" s="5"/>
      <c r="F18" s="139"/>
    </row>
    <row r="19" spans="2:6" ht="15.75">
      <c r="B19" s="5"/>
      <c r="C19" s="58"/>
      <c r="D19" s="35"/>
      <c r="E19" s="5"/>
      <c r="F19" s="139"/>
    </row>
    <row r="20" spans="2:6" ht="15.75">
      <c r="B20" s="6" t="s">
        <v>23</v>
      </c>
      <c r="C20" s="31" t="s">
        <v>16</v>
      </c>
      <c r="D20" s="35" t="s">
        <v>22</v>
      </c>
      <c r="E20" s="135">
        <f>E21</f>
        <v>4400</v>
      </c>
      <c r="F20" s="139"/>
    </row>
    <row r="21" spans="2:6" ht="15.75">
      <c r="B21" s="10"/>
      <c r="C21" s="19" t="s">
        <v>24</v>
      </c>
      <c r="D21" s="34" t="s">
        <v>25</v>
      </c>
      <c r="E21" s="136">
        <v>4400</v>
      </c>
      <c r="F21" s="139"/>
    </row>
    <row r="22" spans="2:6" ht="15.75">
      <c r="B22" s="10">
        <v>600</v>
      </c>
      <c r="C22" s="31" t="s">
        <v>16</v>
      </c>
      <c r="D22" s="35" t="s">
        <v>27</v>
      </c>
      <c r="E22" s="63">
        <f>SUM(E23:E25)</f>
        <v>142300</v>
      </c>
      <c r="F22" s="139">
        <v>141000</v>
      </c>
    </row>
    <row r="23" spans="2:6" ht="15.75">
      <c r="B23" s="10"/>
      <c r="C23" s="19" t="s">
        <v>207</v>
      </c>
      <c r="D23" s="34" t="s">
        <v>187</v>
      </c>
      <c r="E23" s="67">
        <v>1300</v>
      </c>
      <c r="F23" s="139"/>
    </row>
    <row r="24" spans="2:6" ht="15.75">
      <c r="B24" s="10"/>
      <c r="C24" s="19" t="s">
        <v>207</v>
      </c>
      <c r="D24" s="34" t="s">
        <v>113</v>
      </c>
      <c r="E24" s="13">
        <v>0</v>
      </c>
      <c r="F24" s="139"/>
    </row>
    <row r="25" spans="2:6" ht="15.75">
      <c r="B25" s="7"/>
      <c r="C25" s="32">
        <v>2440</v>
      </c>
      <c r="D25" s="34" t="s">
        <v>189</v>
      </c>
      <c r="E25" s="13">
        <v>141000</v>
      </c>
      <c r="F25" s="139"/>
    </row>
    <row r="26" spans="2:6" ht="15.75">
      <c r="B26" s="10">
        <v>700</v>
      </c>
      <c r="C26" s="31" t="s">
        <v>16</v>
      </c>
      <c r="D26" s="35" t="s">
        <v>28</v>
      </c>
      <c r="E26" s="138">
        <f>SUM(E27:E33)</f>
        <v>287600</v>
      </c>
      <c r="F26" s="139">
        <v>298000</v>
      </c>
    </row>
    <row r="27" spans="2:6" ht="15.75">
      <c r="B27" s="11" t="s">
        <v>16</v>
      </c>
      <c r="C27" s="19" t="s">
        <v>29</v>
      </c>
      <c r="D27" s="34" t="s">
        <v>30</v>
      </c>
      <c r="E27" s="13">
        <v>18000</v>
      </c>
      <c r="F27" s="139"/>
    </row>
    <row r="28" spans="2:6" ht="15.75">
      <c r="B28" s="7"/>
      <c r="C28" s="19" t="s">
        <v>24</v>
      </c>
      <c r="D28" s="34" t="s">
        <v>107</v>
      </c>
      <c r="E28" s="67">
        <v>197600</v>
      </c>
      <c r="F28" s="139"/>
    </row>
    <row r="29" spans="2:6" ht="15.75">
      <c r="B29" s="10"/>
      <c r="C29" s="19" t="s">
        <v>24</v>
      </c>
      <c r="D29" s="34" t="s">
        <v>8</v>
      </c>
      <c r="E29" s="13">
        <v>0</v>
      </c>
      <c r="F29" s="139"/>
    </row>
    <row r="30" spans="2:6" ht="15.75">
      <c r="B30" s="10"/>
      <c r="C30" s="19" t="s">
        <v>209</v>
      </c>
      <c r="D30" s="34" t="s">
        <v>9</v>
      </c>
      <c r="E30" s="13">
        <v>2000</v>
      </c>
      <c r="F30" s="139"/>
    </row>
    <row r="31" spans="2:6" ht="15.75">
      <c r="B31" s="10"/>
      <c r="C31" s="19"/>
      <c r="D31" s="34"/>
      <c r="E31" s="13">
        <v>0</v>
      </c>
      <c r="F31" s="139"/>
    </row>
    <row r="32" spans="2:6" ht="15.75">
      <c r="B32" s="11" t="s">
        <v>16</v>
      </c>
      <c r="C32" s="19"/>
      <c r="D32" s="34"/>
      <c r="E32" s="13">
        <v>0</v>
      </c>
      <c r="F32" s="139"/>
    </row>
    <row r="33" spans="2:6" ht="15.75">
      <c r="B33" s="7"/>
      <c r="C33" s="19" t="s">
        <v>208</v>
      </c>
      <c r="D33" s="34" t="s">
        <v>10</v>
      </c>
      <c r="E33" s="13">
        <v>70000</v>
      </c>
      <c r="F33" s="139"/>
    </row>
    <row r="34" spans="2:6" ht="15.75">
      <c r="B34" s="11">
        <v>710</v>
      </c>
      <c r="C34" s="32" t="s">
        <v>16</v>
      </c>
      <c r="D34" s="35" t="s">
        <v>31</v>
      </c>
      <c r="E34" s="63">
        <f>E35</f>
        <v>14000</v>
      </c>
      <c r="F34" s="139">
        <v>14000</v>
      </c>
    </row>
    <row r="35" spans="2:6" ht="15.75">
      <c r="B35" s="7"/>
      <c r="C35" s="19" t="s">
        <v>207</v>
      </c>
      <c r="D35" s="34" t="s">
        <v>194</v>
      </c>
      <c r="E35" s="13">
        <v>14000</v>
      </c>
      <c r="F35" s="139"/>
    </row>
    <row r="36" spans="2:6" ht="15.75">
      <c r="B36" s="11">
        <v>750</v>
      </c>
      <c r="C36" s="32" t="s">
        <v>16</v>
      </c>
      <c r="D36" s="35" t="s">
        <v>32</v>
      </c>
      <c r="E36" s="63">
        <f>E37+E38</f>
        <v>68300</v>
      </c>
      <c r="F36" s="139">
        <v>70300</v>
      </c>
    </row>
    <row r="37" spans="2:6" ht="15.75">
      <c r="B37" s="11"/>
      <c r="C37" s="31">
        <v>2010</v>
      </c>
      <c r="D37" s="34" t="s">
        <v>33</v>
      </c>
      <c r="E37" s="13">
        <v>67300</v>
      </c>
      <c r="F37" s="139"/>
    </row>
    <row r="38" spans="2:6" ht="15.75">
      <c r="B38" s="10"/>
      <c r="C38" s="31">
        <v>2360</v>
      </c>
      <c r="D38" s="34" t="s">
        <v>12</v>
      </c>
      <c r="E38" s="13">
        <v>1000</v>
      </c>
      <c r="F38" s="139"/>
    </row>
    <row r="39" spans="2:6" ht="15.75">
      <c r="B39" s="11">
        <v>751</v>
      </c>
      <c r="C39" s="32" t="s">
        <v>16</v>
      </c>
      <c r="D39" s="35" t="s">
        <v>103</v>
      </c>
      <c r="E39" s="68" t="s">
        <v>16</v>
      </c>
      <c r="F39" s="139"/>
    </row>
    <row r="40" spans="2:6" ht="15.75">
      <c r="B40" s="11" t="s">
        <v>16</v>
      </c>
      <c r="C40" s="33"/>
      <c r="D40" s="35" t="s">
        <v>104</v>
      </c>
      <c r="E40" s="63">
        <f>E41</f>
        <v>1050</v>
      </c>
      <c r="F40" s="139">
        <v>1050</v>
      </c>
    </row>
    <row r="41" spans="2:6" ht="15.75">
      <c r="B41" s="7"/>
      <c r="C41" s="31">
        <v>2010</v>
      </c>
      <c r="D41" s="34" t="s">
        <v>34</v>
      </c>
      <c r="E41" s="13">
        <v>1050</v>
      </c>
      <c r="F41" s="139"/>
    </row>
    <row r="42" spans="2:6" ht="15.75">
      <c r="B42" s="11">
        <v>756</v>
      </c>
      <c r="C42" s="32" t="s">
        <v>16</v>
      </c>
      <c r="D42" s="35" t="s">
        <v>225</v>
      </c>
      <c r="E42" s="67"/>
      <c r="F42" s="139"/>
    </row>
    <row r="43" spans="2:6" ht="15.75">
      <c r="B43" s="7"/>
      <c r="C43" s="32"/>
      <c r="D43" s="36" t="s">
        <v>226</v>
      </c>
      <c r="E43" s="67"/>
      <c r="F43" s="139"/>
    </row>
    <row r="44" spans="2:6" ht="15.75">
      <c r="B44" s="7"/>
      <c r="C44" s="32"/>
      <c r="D44" s="37" t="s">
        <v>227</v>
      </c>
      <c r="E44" s="63">
        <f>SUM(E45:E55)+SUM(E63:E70)</f>
        <v>5021180</v>
      </c>
      <c r="F44" s="139">
        <v>5009180</v>
      </c>
    </row>
    <row r="45" spans="2:6" ht="15.75">
      <c r="B45" s="7"/>
      <c r="C45" s="19" t="s">
        <v>35</v>
      </c>
      <c r="D45" s="34" t="s">
        <v>36</v>
      </c>
      <c r="E45" s="13">
        <v>1305080</v>
      </c>
      <c r="F45" s="139"/>
    </row>
    <row r="46" spans="2:6" ht="15.75">
      <c r="B46" s="7"/>
      <c r="C46" s="19" t="s">
        <v>37</v>
      </c>
      <c r="D46" s="34" t="s">
        <v>38</v>
      </c>
      <c r="E46" s="13">
        <v>160000</v>
      </c>
      <c r="F46" s="139"/>
    </row>
    <row r="47" spans="2:6" ht="15.75">
      <c r="B47" s="11" t="s">
        <v>16</v>
      </c>
      <c r="C47" s="19" t="s">
        <v>39</v>
      </c>
      <c r="D47" s="34" t="s">
        <v>40</v>
      </c>
      <c r="E47" s="13">
        <v>2310000</v>
      </c>
      <c r="F47" s="139"/>
    </row>
    <row r="48" spans="2:6" ht="15.75">
      <c r="B48" s="7"/>
      <c r="C48" s="19" t="s">
        <v>41</v>
      </c>
      <c r="D48" s="34" t="s">
        <v>42</v>
      </c>
      <c r="E48" s="13">
        <v>288000</v>
      </c>
      <c r="F48" s="139"/>
    </row>
    <row r="49" spans="2:6" ht="15.75">
      <c r="B49" s="7"/>
      <c r="C49" s="19" t="s">
        <v>43</v>
      </c>
      <c r="D49" s="34" t="s">
        <v>55</v>
      </c>
      <c r="E49" s="13">
        <v>143200</v>
      </c>
      <c r="F49" s="139"/>
    </row>
    <row r="50" spans="2:6" ht="15.75">
      <c r="B50" s="7"/>
      <c r="C50" s="19" t="s">
        <v>56</v>
      </c>
      <c r="D50" s="34" t="s">
        <v>57</v>
      </c>
      <c r="E50" s="13">
        <v>66000</v>
      </c>
      <c r="F50" s="139"/>
    </row>
    <row r="51" spans="2:6" ht="15.75">
      <c r="B51" s="7"/>
      <c r="C51" s="19" t="s">
        <v>58</v>
      </c>
      <c r="D51" s="34" t="s">
        <v>59</v>
      </c>
      <c r="E51" s="13">
        <v>10000</v>
      </c>
      <c r="F51" s="139"/>
    </row>
    <row r="52" spans="2:6" ht="15.75">
      <c r="B52" s="7"/>
      <c r="C52" s="19" t="s">
        <v>60</v>
      </c>
      <c r="D52" s="34" t="s">
        <v>61</v>
      </c>
      <c r="E52" s="13">
        <v>14000</v>
      </c>
      <c r="F52" s="139"/>
    </row>
    <row r="53" spans="2:6" ht="15.75">
      <c r="B53" s="7"/>
      <c r="C53" s="19" t="s">
        <v>62</v>
      </c>
      <c r="D53" s="34" t="s">
        <v>63</v>
      </c>
      <c r="E53" s="13">
        <v>400</v>
      </c>
      <c r="F53" s="139"/>
    </row>
    <row r="54" spans="2:6" ht="15.75">
      <c r="B54" s="7"/>
      <c r="C54" s="19" t="s">
        <v>64</v>
      </c>
      <c r="D54" s="34" t="s">
        <v>67</v>
      </c>
      <c r="E54" s="13">
        <v>8000</v>
      </c>
      <c r="F54" s="139"/>
    </row>
    <row r="55" spans="2:6" ht="16.5" thickBot="1">
      <c r="B55" s="38"/>
      <c r="C55" s="65" t="s">
        <v>68</v>
      </c>
      <c r="D55" s="39" t="s">
        <v>69</v>
      </c>
      <c r="E55" s="29">
        <v>1500</v>
      </c>
      <c r="F55" s="139"/>
    </row>
    <row r="56" spans="2:6" ht="16.5" thickTop="1">
      <c r="B56" s="18"/>
      <c r="C56" s="19"/>
      <c r="D56" s="21"/>
      <c r="E56" s="20"/>
      <c r="F56" s="139"/>
    </row>
    <row r="57" spans="2:6" ht="15">
      <c r="B57" s="152" t="s">
        <v>101</v>
      </c>
      <c r="C57" s="152"/>
      <c r="D57" s="152"/>
      <c r="E57" s="152"/>
      <c r="F57" s="139"/>
    </row>
    <row r="58" spans="2:6" ht="15">
      <c r="B58" s="22" t="s">
        <v>102</v>
      </c>
      <c r="C58" s="19"/>
      <c r="D58" s="21"/>
      <c r="E58" s="23" t="s">
        <v>26</v>
      </c>
      <c r="F58" s="139"/>
    </row>
    <row r="59" spans="2:6" ht="12.75">
      <c r="B59" s="143" t="s">
        <v>13</v>
      </c>
      <c r="C59" s="143" t="s">
        <v>14</v>
      </c>
      <c r="D59" s="146" t="s">
        <v>18</v>
      </c>
      <c r="E59" s="149" t="s">
        <v>19</v>
      </c>
      <c r="F59" s="139"/>
    </row>
    <row r="60" spans="2:6" ht="12.75">
      <c r="B60" s="144"/>
      <c r="C60" s="144"/>
      <c r="D60" s="147"/>
      <c r="E60" s="150"/>
      <c r="F60" s="139"/>
    </row>
    <row r="61" spans="2:6" ht="12.75">
      <c r="B61" s="145"/>
      <c r="C61" s="145"/>
      <c r="D61" s="148"/>
      <c r="E61" s="151"/>
      <c r="F61" s="139"/>
    </row>
    <row r="62" spans="2:6" ht="12.75">
      <c r="B62" s="2">
        <v>1</v>
      </c>
      <c r="C62" s="2">
        <v>2</v>
      </c>
      <c r="D62" s="2">
        <v>3</v>
      </c>
      <c r="E62" s="2">
        <v>4</v>
      </c>
      <c r="F62" s="139"/>
    </row>
    <row r="63" spans="2:6" ht="15.75">
      <c r="B63" s="7"/>
      <c r="C63" s="19" t="s">
        <v>70</v>
      </c>
      <c r="D63" s="34" t="s">
        <v>108</v>
      </c>
      <c r="E63" s="13">
        <v>7000</v>
      </c>
      <c r="F63" s="139"/>
    </row>
    <row r="64" spans="2:6" ht="15.75">
      <c r="B64" s="7"/>
      <c r="C64" s="19" t="s">
        <v>71</v>
      </c>
      <c r="D64" s="34" t="s">
        <v>72</v>
      </c>
      <c r="E64" s="13">
        <v>530000</v>
      </c>
      <c r="F64" s="139"/>
    </row>
    <row r="65" spans="2:6" ht="15.75">
      <c r="B65" s="7"/>
      <c r="C65" s="19" t="s">
        <v>73</v>
      </c>
      <c r="D65" s="34" t="s">
        <v>243</v>
      </c>
      <c r="E65" s="13">
        <v>65000</v>
      </c>
      <c r="F65" s="139"/>
    </row>
    <row r="66" spans="2:6" ht="15.75">
      <c r="B66" s="14"/>
      <c r="C66" s="30" t="s">
        <v>195</v>
      </c>
      <c r="D66" s="34" t="s">
        <v>190</v>
      </c>
      <c r="E66" s="13">
        <v>30000</v>
      </c>
      <c r="F66" s="139"/>
    </row>
    <row r="67" spans="2:6" ht="15.75">
      <c r="B67" s="14"/>
      <c r="C67" s="8" t="s">
        <v>74</v>
      </c>
      <c r="D67" s="9" t="s">
        <v>11</v>
      </c>
      <c r="E67" s="13">
        <v>60000</v>
      </c>
      <c r="F67" s="139"/>
    </row>
    <row r="68" spans="2:6" ht="15.75">
      <c r="B68" s="7"/>
      <c r="C68" s="19" t="s">
        <v>109</v>
      </c>
      <c r="D68" s="34" t="s">
        <v>191</v>
      </c>
      <c r="E68" s="13">
        <v>1000</v>
      </c>
      <c r="F68" s="139"/>
    </row>
    <row r="69" spans="2:6" ht="15.75">
      <c r="B69" s="14"/>
      <c r="C69" s="8" t="s">
        <v>220</v>
      </c>
      <c r="D69" s="9" t="s">
        <v>110</v>
      </c>
      <c r="E69" s="13">
        <v>7000</v>
      </c>
      <c r="F69" s="139"/>
    </row>
    <row r="70" spans="2:6" ht="15.75">
      <c r="B70" s="14"/>
      <c r="C70" s="8" t="s">
        <v>75</v>
      </c>
      <c r="D70" s="9" t="s">
        <v>111</v>
      </c>
      <c r="E70" s="13">
        <v>15000</v>
      </c>
      <c r="F70" s="139"/>
    </row>
    <row r="71" spans="2:6" ht="15.75">
      <c r="B71" s="14"/>
      <c r="C71" s="8"/>
      <c r="D71" s="9"/>
      <c r="E71" s="13">
        <v>0</v>
      </c>
      <c r="F71" s="139"/>
    </row>
    <row r="72" spans="2:6" ht="15.75">
      <c r="B72" s="15">
        <v>758</v>
      </c>
      <c r="C72" s="8"/>
      <c r="D72" s="12" t="s">
        <v>76</v>
      </c>
      <c r="E72" s="63">
        <f>SUM(E73:E76)</f>
        <v>4454187</v>
      </c>
      <c r="F72" s="139">
        <v>4451187</v>
      </c>
    </row>
    <row r="73" spans="2:6" ht="15.75">
      <c r="B73" s="14"/>
      <c r="C73" s="8" t="s">
        <v>77</v>
      </c>
      <c r="D73" s="9" t="s">
        <v>88</v>
      </c>
      <c r="E73" s="13">
        <v>29000</v>
      </c>
      <c r="F73" s="139"/>
    </row>
    <row r="74" spans="2:6" ht="15.75">
      <c r="B74" s="14"/>
      <c r="C74" s="8" t="s">
        <v>89</v>
      </c>
      <c r="D74" s="9" t="s">
        <v>96</v>
      </c>
      <c r="E74" s="13">
        <v>3547282</v>
      </c>
      <c r="F74" s="139"/>
    </row>
    <row r="75" spans="2:6" ht="15.75">
      <c r="B75" s="14"/>
      <c r="C75" s="8" t="s">
        <v>89</v>
      </c>
      <c r="D75" s="9" t="s">
        <v>97</v>
      </c>
      <c r="E75" s="13">
        <v>857906</v>
      </c>
      <c r="F75" s="139"/>
    </row>
    <row r="76" spans="2:6" ht="15.75">
      <c r="B76" s="14"/>
      <c r="C76" s="8" t="s">
        <v>89</v>
      </c>
      <c r="D76" s="9" t="s">
        <v>112</v>
      </c>
      <c r="E76" s="13">
        <v>19999</v>
      </c>
      <c r="F76" s="139"/>
    </row>
    <row r="77" spans="2:6" ht="15.75">
      <c r="B77" s="14"/>
      <c r="C77" s="8" t="s">
        <v>196</v>
      </c>
      <c r="D77" s="9" t="s">
        <v>199</v>
      </c>
      <c r="E77" s="13">
        <v>2000</v>
      </c>
      <c r="F77" s="139"/>
    </row>
    <row r="78" spans="2:6" ht="15.75">
      <c r="B78" s="15">
        <v>801</v>
      </c>
      <c r="C78" s="8"/>
      <c r="D78" s="12" t="s">
        <v>206</v>
      </c>
      <c r="E78" s="63">
        <f>SUM(E79:E81)</f>
        <v>183329</v>
      </c>
      <c r="F78" s="139">
        <v>183329</v>
      </c>
    </row>
    <row r="79" spans="2:6" ht="15.75">
      <c r="B79" s="14"/>
      <c r="C79" s="82" t="s">
        <v>24</v>
      </c>
      <c r="D79" s="83" t="s">
        <v>114</v>
      </c>
      <c r="E79" s="84">
        <v>0</v>
      </c>
      <c r="F79" s="139"/>
    </row>
    <row r="80" spans="2:6" ht="15.75">
      <c r="B80" s="14"/>
      <c r="C80" s="8" t="s">
        <v>24</v>
      </c>
      <c r="D80" s="9" t="s">
        <v>115</v>
      </c>
      <c r="E80" s="13">
        <v>0</v>
      </c>
      <c r="F80" s="139"/>
    </row>
    <row r="81" spans="2:6" ht="15.75">
      <c r="B81" s="14"/>
      <c r="C81" s="8" t="s">
        <v>198</v>
      </c>
      <c r="D81" s="9" t="s">
        <v>197</v>
      </c>
      <c r="E81" s="13">
        <v>183329</v>
      </c>
      <c r="F81" s="139"/>
    </row>
    <row r="82" spans="2:6" ht="15.75">
      <c r="B82" s="15">
        <v>852</v>
      </c>
      <c r="C82" s="8"/>
      <c r="D82" s="12" t="s">
        <v>90</v>
      </c>
      <c r="E82" s="63">
        <f>SUM(E83:E91)</f>
        <v>2970800</v>
      </c>
      <c r="F82" s="139">
        <v>2853100</v>
      </c>
    </row>
    <row r="83" spans="2:6" ht="15.75">
      <c r="B83" s="14"/>
      <c r="C83" s="8" t="s">
        <v>21</v>
      </c>
      <c r="D83" s="9" t="s">
        <v>91</v>
      </c>
      <c r="E83" s="13">
        <v>0</v>
      </c>
      <c r="F83" s="139"/>
    </row>
    <row r="84" spans="2:6" ht="15.75">
      <c r="B84" s="14"/>
      <c r="C84" s="8" t="s">
        <v>92</v>
      </c>
      <c r="D84" s="9" t="s">
        <v>221</v>
      </c>
      <c r="E84" s="13">
        <v>2170000</v>
      </c>
      <c r="F84" s="139"/>
    </row>
    <row r="85" spans="2:6" ht="15.75">
      <c r="B85" s="14"/>
      <c r="C85" s="8"/>
      <c r="D85" s="80" t="s">
        <v>222</v>
      </c>
      <c r="E85" s="67"/>
      <c r="F85" s="139"/>
    </row>
    <row r="86" spans="2:6" ht="15.75">
      <c r="B86" s="14"/>
      <c r="C86" s="8" t="s">
        <v>92</v>
      </c>
      <c r="D86" s="9" t="s">
        <v>205</v>
      </c>
      <c r="E86" s="13">
        <v>26000</v>
      </c>
      <c r="F86" s="139"/>
    </row>
    <row r="87" spans="2:6" ht="15.75">
      <c r="B87" s="14"/>
      <c r="C87" s="8" t="s">
        <v>92</v>
      </c>
      <c r="D87" s="9" t="s">
        <v>188</v>
      </c>
      <c r="E87" s="13">
        <v>277400</v>
      </c>
      <c r="F87" s="139"/>
    </row>
    <row r="88" spans="2:6" ht="15.75">
      <c r="B88" s="14"/>
      <c r="C88" s="8" t="s">
        <v>203</v>
      </c>
      <c r="D88" s="9" t="s">
        <v>202</v>
      </c>
      <c r="E88" s="13">
        <v>110000</v>
      </c>
      <c r="F88" s="139"/>
    </row>
    <row r="89" spans="2:6" ht="15.75">
      <c r="B89" s="14"/>
      <c r="C89" s="8" t="s">
        <v>203</v>
      </c>
      <c r="D89" s="9" t="s">
        <v>204</v>
      </c>
      <c r="E89" s="13">
        <v>60400</v>
      </c>
      <c r="F89" s="139"/>
    </row>
    <row r="90" spans="2:6" ht="15.75">
      <c r="B90" s="14"/>
      <c r="C90" s="8" t="s">
        <v>203</v>
      </c>
      <c r="D90" s="9" t="s">
        <v>50</v>
      </c>
      <c r="E90" s="13">
        <v>327000</v>
      </c>
      <c r="F90" s="139"/>
    </row>
    <row r="91" spans="2:6" ht="15.75">
      <c r="B91" s="14"/>
      <c r="C91" s="8" t="s">
        <v>51</v>
      </c>
      <c r="D91" s="9" t="s">
        <v>52</v>
      </c>
      <c r="E91" s="13"/>
      <c r="F91" s="139"/>
    </row>
    <row r="92" spans="2:6" ht="15.75">
      <c r="B92" s="14"/>
      <c r="C92" s="8"/>
      <c r="D92" s="9" t="s">
        <v>53</v>
      </c>
      <c r="E92" s="13">
        <v>300</v>
      </c>
      <c r="F92" s="139"/>
    </row>
    <row r="93" spans="2:6" ht="15.75">
      <c r="B93" s="15">
        <v>900</v>
      </c>
      <c r="C93" s="8"/>
      <c r="D93" s="12" t="s">
        <v>93</v>
      </c>
      <c r="E93" s="63">
        <f>SUM(E94:E96)</f>
        <v>0</v>
      </c>
      <c r="F93" s="139"/>
    </row>
    <row r="94" spans="2:6" ht="15.75">
      <c r="B94" s="14"/>
      <c r="C94" s="8" t="s">
        <v>94</v>
      </c>
      <c r="D94" s="9" t="s">
        <v>95</v>
      </c>
      <c r="E94" s="13">
        <v>0</v>
      </c>
      <c r="F94" s="139"/>
    </row>
    <row r="95" spans="2:6" ht="15.75">
      <c r="B95" s="14"/>
      <c r="C95" s="8" t="s">
        <v>24</v>
      </c>
      <c r="D95" s="80" t="s">
        <v>98</v>
      </c>
      <c r="E95" s="13">
        <v>0</v>
      </c>
      <c r="F95" s="139"/>
    </row>
    <row r="96" spans="2:6" ht="16.5" thickBot="1">
      <c r="B96" s="27"/>
      <c r="C96" s="28" t="s">
        <v>24</v>
      </c>
      <c r="D96" s="79" t="s">
        <v>99</v>
      </c>
      <c r="E96" s="29">
        <v>0</v>
      </c>
      <c r="F96" s="139">
        <v>2000</v>
      </c>
    </row>
    <row r="97" spans="2:6" ht="16.5" thickTop="1">
      <c r="B97" s="17"/>
      <c r="C97" s="24"/>
      <c r="D97" s="25" t="s">
        <v>100</v>
      </c>
      <c r="E97" s="26">
        <f>E16+E20+E22+E26+E34+E36+E40+E44+E72+E78+E82+E93</f>
        <v>13148146</v>
      </c>
      <c r="F97" s="140">
        <f>SUM(F16:F96)</f>
        <v>13024146</v>
      </c>
    </row>
  </sheetData>
  <mergeCells count="13">
    <mergeCell ref="B57:E57"/>
    <mergeCell ref="B59:B61"/>
    <mergeCell ref="C59:C61"/>
    <mergeCell ref="D59:D61"/>
    <mergeCell ref="E59:E61"/>
    <mergeCell ref="B12:B14"/>
    <mergeCell ref="C12:C14"/>
    <mergeCell ref="D12:D14"/>
    <mergeCell ref="E12:E14"/>
    <mergeCell ref="D4:E4"/>
    <mergeCell ref="D5:E5"/>
    <mergeCell ref="D6:E6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E129">
      <selection activeCell="A1" sqref="A1:L131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46.125" style="0" customWidth="1"/>
    <col min="4" max="4" width="9.875" style="0" customWidth="1"/>
    <col min="5" max="5" width="9.75390625" style="0" customWidth="1"/>
    <col min="6" max="6" width="8.75390625" style="0" customWidth="1"/>
    <col min="7" max="7" width="10.75390625" style="0" customWidth="1"/>
    <col min="8" max="8" width="9.75390625" style="0" customWidth="1"/>
    <col min="9" max="9" width="8.75390625" style="0" customWidth="1"/>
    <col min="10" max="10" width="9.875" style="0" customWidth="1"/>
    <col min="11" max="11" width="11.00390625" style="0" customWidth="1"/>
    <col min="12" max="12" width="9.875" style="0" customWidth="1"/>
    <col min="14" max="14" width="10.125" style="0" bestFit="1" customWidth="1"/>
  </cols>
  <sheetData>
    <row r="1" spans="3:12" ht="12.75">
      <c r="C1" s="175" t="s">
        <v>16</v>
      </c>
      <c r="D1" s="175"/>
      <c r="I1" s="48"/>
      <c r="J1" s="57" t="s">
        <v>239</v>
      </c>
      <c r="K1" s="57"/>
      <c r="L1" s="57"/>
    </row>
    <row r="2" spans="3:12" ht="12.75">
      <c r="C2" s="175"/>
      <c r="D2" s="175"/>
      <c r="I2" s="48"/>
      <c r="J2" s="57" t="s">
        <v>16</v>
      </c>
      <c r="K2" s="57"/>
      <c r="L2" s="57"/>
    </row>
    <row r="3" spans="3:12" ht="12.75">
      <c r="C3" s="175"/>
      <c r="D3" s="175"/>
      <c r="I3" s="48"/>
      <c r="J3" s="57" t="s">
        <v>240</v>
      </c>
      <c r="K3" s="57"/>
      <c r="L3" s="57"/>
    </row>
    <row r="4" spans="3:12" ht="12.75">
      <c r="C4" s="59"/>
      <c r="D4" s="59"/>
      <c r="I4" s="48"/>
      <c r="J4" s="57"/>
      <c r="K4" s="57"/>
      <c r="L4" s="57"/>
    </row>
    <row r="5" ht="12.75">
      <c r="D5" s="1"/>
    </row>
    <row r="6" spans="1:12" ht="26.25" customHeight="1">
      <c r="A6" s="174" t="s">
        <v>66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4" t="s">
        <v>16</v>
      </c>
      <c r="D8" s="23" t="s">
        <v>16</v>
      </c>
      <c r="L8" s="52" t="s">
        <v>26</v>
      </c>
    </row>
    <row r="9" spans="1:12" ht="13.5" customHeight="1">
      <c r="A9" s="166" t="s">
        <v>13</v>
      </c>
      <c r="B9" s="166" t="s">
        <v>123</v>
      </c>
      <c r="C9" s="169" t="s">
        <v>18</v>
      </c>
      <c r="D9" s="171" t="s">
        <v>105</v>
      </c>
      <c r="E9" s="153" t="s">
        <v>106</v>
      </c>
      <c r="F9" s="154"/>
      <c r="G9" s="154"/>
      <c r="H9" s="154"/>
      <c r="I9" s="154"/>
      <c r="J9" s="154"/>
      <c r="K9" s="154"/>
      <c r="L9" s="155"/>
    </row>
    <row r="10" spans="1:12" ht="13.5" customHeight="1">
      <c r="A10" s="167"/>
      <c r="B10" s="167"/>
      <c r="C10" s="137"/>
      <c r="D10" s="172"/>
      <c r="E10" s="156" t="s">
        <v>117</v>
      </c>
      <c r="F10" s="157"/>
      <c r="G10" s="157"/>
      <c r="H10" s="157"/>
      <c r="I10" s="157"/>
      <c r="J10" s="157"/>
      <c r="K10" s="157"/>
      <c r="L10" s="158" t="s">
        <v>228</v>
      </c>
    </row>
    <row r="11" spans="1:12" ht="12" customHeight="1">
      <c r="A11" s="167"/>
      <c r="B11" s="167"/>
      <c r="C11" s="137"/>
      <c r="D11" s="172"/>
      <c r="E11" s="161" t="s">
        <v>118</v>
      </c>
      <c r="F11" s="163" t="s">
        <v>122</v>
      </c>
      <c r="G11" s="164"/>
      <c r="H11" s="164"/>
      <c r="I11" s="164"/>
      <c r="J11" s="164"/>
      <c r="K11" s="165"/>
      <c r="L11" s="159"/>
    </row>
    <row r="12" spans="1:12" ht="35.25" customHeight="1">
      <c r="A12" s="168"/>
      <c r="B12" s="168"/>
      <c r="C12" s="170"/>
      <c r="D12" s="173"/>
      <c r="E12" s="162"/>
      <c r="F12" s="42" t="s">
        <v>241</v>
      </c>
      <c r="G12" s="44" t="s">
        <v>242</v>
      </c>
      <c r="H12" s="44" t="s">
        <v>78</v>
      </c>
      <c r="I12" s="69" t="s">
        <v>119</v>
      </c>
      <c r="J12" s="43" t="s">
        <v>120</v>
      </c>
      <c r="K12" s="44" t="s">
        <v>79</v>
      </c>
      <c r="L12" s="160"/>
    </row>
    <row r="13" spans="1:12" ht="12.75">
      <c r="A13" s="40">
        <v>1</v>
      </c>
      <c r="B13" s="40">
        <v>2</v>
      </c>
      <c r="C13" s="5">
        <v>3</v>
      </c>
      <c r="D13" s="5">
        <v>4</v>
      </c>
      <c r="E13" s="45">
        <v>5</v>
      </c>
      <c r="F13" s="46">
        <v>6</v>
      </c>
      <c r="G13" s="46">
        <v>7</v>
      </c>
      <c r="H13" s="46">
        <v>8</v>
      </c>
      <c r="I13" s="47">
        <v>9</v>
      </c>
      <c r="J13" s="46">
        <v>10</v>
      </c>
      <c r="K13" s="47">
        <v>11</v>
      </c>
      <c r="L13" s="46">
        <v>12</v>
      </c>
    </row>
    <row r="14" spans="1:12" ht="13.5" customHeight="1">
      <c r="A14" s="120" t="s">
        <v>15</v>
      </c>
      <c r="B14" s="85"/>
      <c r="C14" s="86" t="s">
        <v>20</v>
      </c>
      <c r="D14" s="87">
        <f>SUM(D15:D17)</f>
        <v>184535</v>
      </c>
      <c r="E14" s="87">
        <f>SUM(E15:E17)</f>
        <v>140535</v>
      </c>
      <c r="F14" s="87">
        <f>SUM(F15:F17)</f>
        <v>4000</v>
      </c>
      <c r="G14" s="87"/>
      <c r="H14" s="87">
        <f>SUM(H15:H17)</f>
        <v>50000</v>
      </c>
      <c r="I14" s="87" t="s">
        <v>16</v>
      </c>
      <c r="J14" s="87" t="s">
        <v>16</v>
      </c>
      <c r="K14" s="87" t="s">
        <v>16</v>
      </c>
      <c r="L14" s="87">
        <f>SUM(L15:L17)</f>
        <v>44000</v>
      </c>
    </row>
    <row r="15" spans="1:12" ht="13.5" customHeight="1">
      <c r="A15" s="121"/>
      <c r="B15" s="89" t="s">
        <v>124</v>
      </c>
      <c r="C15" s="78" t="s">
        <v>83</v>
      </c>
      <c r="D15" s="90">
        <v>135000</v>
      </c>
      <c r="E15" s="90">
        <v>91000</v>
      </c>
      <c r="F15" s="90">
        <v>1000</v>
      </c>
      <c r="G15" s="94"/>
      <c r="H15" s="90">
        <v>50000</v>
      </c>
      <c r="I15" s="94"/>
      <c r="J15" s="94"/>
      <c r="K15" s="94"/>
      <c r="L15" s="90">
        <v>44000</v>
      </c>
    </row>
    <row r="16" spans="1:12" s="56" customFormat="1" ht="13.5" customHeight="1">
      <c r="A16" s="74"/>
      <c r="B16" s="89" t="s">
        <v>82</v>
      </c>
      <c r="C16" s="78" t="s">
        <v>125</v>
      </c>
      <c r="D16" s="77">
        <v>9000</v>
      </c>
      <c r="E16" s="77">
        <v>9000</v>
      </c>
      <c r="F16" s="90"/>
      <c r="G16" s="90"/>
      <c r="H16" s="90"/>
      <c r="I16" s="90"/>
      <c r="J16" s="90"/>
      <c r="K16" s="90"/>
      <c r="L16" s="90"/>
    </row>
    <row r="17" spans="1:12" s="56" customFormat="1" ht="13.5" customHeight="1">
      <c r="A17" s="121" t="s">
        <v>16</v>
      </c>
      <c r="B17" s="92" t="s">
        <v>126</v>
      </c>
      <c r="C17" s="78" t="s">
        <v>127</v>
      </c>
      <c r="D17" s="77">
        <v>40535</v>
      </c>
      <c r="E17" s="77">
        <v>40535</v>
      </c>
      <c r="F17" s="90">
        <v>3000</v>
      </c>
      <c r="G17" s="90"/>
      <c r="H17" s="90"/>
      <c r="I17" s="90"/>
      <c r="J17" s="90"/>
      <c r="K17" s="90"/>
      <c r="L17" s="90"/>
    </row>
    <row r="18" spans="1:12" ht="13.5" customHeight="1">
      <c r="A18" s="117">
        <v>600</v>
      </c>
      <c r="B18" s="92" t="s">
        <v>16</v>
      </c>
      <c r="C18" s="93" t="s">
        <v>27</v>
      </c>
      <c r="D18" s="94">
        <f>SUM(D19:D21)</f>
        <v>436501</v>
      </c>
      <c r="E18" s="94">
        <f>SUM(E19:E21)</f>
        <v>296501</v>
      </c>
      <c r="F18" s="94">
        <f>SUM(F19:F21)</f>
        <v>1500</v>
      </c>
      <c r="G18" s="90"/>
      <c r="H18" s="94">
        <f>SUM(H19:H21)</f>
        <v>178401</v>
      </c>
      <c r="I18" s="90"/>
      <c r="J18" s="90"/>
      <c r="K18" s="90"/>
      <c r="L18" s="94">
        <f>SUM(L19:L21)</f>
        <v>140000</v>
      </c>
    </row>
    <row r="19" spans="1:12" s="56" customFormat="1" ht="13.5" customHeight="1">
      <c r="A19" s="117"/>
      <c r="B19" s="92" t="s">
        <v>128</v>
      </c>
      <c r="C19" s="78" t="s">
        <v>129</v>
      </c>
      <c r="D19" s="77">
        <v>53600</v>
      </c>
      <c r="E19" s="90">
        <v>53600</v>
      </c>
      <c r="F19" s="90"/>
      <c r="G19" s="90"/>
      <c r="H19" s="90"/>
      <c r="I19" s="90"/>
      <c r="J19" s="90"/>
      <c r="K19" s="90"/>
      <c r="L19" s="90"/>
    </row>
    <row r="20" spans="1:12" s="56" customFormat="1" ht="13.5" customHeight="1">
      <c r="A20" s="117"/>
      <c r="B20" s="92" t="s">
        <v>130</v>
      </c>
      <c r="C20" s="78" t="s">
        <v>131</v>
      </c>
      <c r="D20" s="77">
        <v>222901</v>
      </c>
      <c r="E20" s="90">
        <v>82901</v>
      </c>
      <c r="F20" s="90">
        <v>1500</v>
      </c>
      <c r="G20" s="90"/>
      <c r="H20" s="90">
        <v>18401</v>
      </c>
      <c r="I20" s="90"/>
      <c r="J20" s="90"/>
      <c r="K20" s="90"/>
      <c r="L20" s="90">
        <v>140000</v>
      </c>
    </row>
    <row r="21" spans="1:12" s="56" customFormat="1" ht="13.5" customHeight="1">
      <c r="A21" s="74"/>
      <c r="B21" s="89" t="s">
        <v>80</v>
      </c>
      <c r="C21" s="78" t="s">
        <v>81</v>
      </c>
      <c r="D21" s="77">
        <v>160000</v>
      </c>
      <c r="E21" s="90">
        <v>160000</v>
      </c>
      <c r="F21" s="90"/>
      <c r="G21" s="90"/>
      <c r="H21" s="90">
        <v>160000</v>
      </c>
      <c r="I21" s="90"/>
      <c r="J21" s="90"/>
      <c r="K21" s="90"/>
      <c r="L21" s="90">
        <v>0</v>
      </c>
    </row>
    <row r="22" spans="1:13" ht="13.5" customHeight="1">
      <c r="A22" s="117">
        <v>700</v>
      </c>
      <c r="B22" s="92" t="s">
        <v>16</v>
      </c>
      <c r="C22" s="93" t="s">
        <v>28</v>
      </c>
      <c r="D22" s="94">
        <f>SUM(D23:D23)</f>
        <v>493340</v>
      </c>
      <c r="E22" s="94">
        <f>SUM(E23:E23)</f>
        <v>479491</v>
      </c>
      <c r="F22" s="94">
        <f>SUM(F23:F23)</f>
        <v>99121</v>
      </c>
      <c r="G22" s="94">
        <f>SUM(G23:G23)</f>
        <v>19000</v>
      </c>
      <c r="H22" s="94">
        <f>SUM(H23:H23)</f>
        <v>251237</v>
      </c>
      <c r="I22" s="90"/>
      <c r="J22" s="90"/>
      <c r="K22" s="90"/>
      <c r="L22" s="94">
        <f>SUM(L23:L23)</f>
        <v>13849</v>
      </c>
      <c r="M22" s="41"/>
    </row>
    <row r="23" spans="1:12" s="56" customFormat="1" ht="13.5" customHeight="1">
      <c r="A23" s="75" t="s">
        <v>16</v>
      </c>
      <c r="B23" s="89" t="s">
        <v>133</v>
      </c>
      <c r="C23" s="78" t="s">
        <v>157</v>
      </c>
      <c r="D23" s="77">
        <v>493340</v>
      </c>
      <c r="E23" s="90">
        <v>479491</v>
      </c>
      <c r="F23" s="90">
        <v>99121</v>
      </c>
      <c r="G23" s="90">
        <v>19000</v>
      </c>
      <c r="H23" s="90">
        <v>251237</v>
      </c>
      <c r="I23" s="90"/>
      <c r="J23" s="90"/>
      <c r="K23" s="90"/>
      <c r="L23" s="90">
        <v>13849</v>
      </c>
    </row>
    <row r="24" spans="1:12" ht="13.5" customHeight="1">
      <c r="A24" s="117">
        <v>710</v>
      </c>
      <c r="B24" s="89" t="s">
        <v>16</v>
      </c>
      <c r="C24" s="93" t="s">
        <v>31</v>
      </c>
      <c r="D24" s="94">
        <f>SUM(D25:D26)</f>
        <v>88500</v>
      </c>
      <c r="E24" s="94">
        <f>SUM(E25:E26)</f>
        <v>88500</v>
      </c>
      <c r="F24" s="94">
        <f>SUM(F25:F26)</f>
        <v>500</v>
      </c>
      <c r="G24" s="90"/>
      <c r="H24" s="94">
        <f>SUM(H25:H26)</f>
        <v>3000</v>
      </c>
      <c r="I24" s="90"/>
      <c r="J24" s="90"/>
      <c r="K24" s="90"/>
      <c r="L24" s="90"/>
    </row>
    <row r="25" spans="1:12" s="56" customFormat="1" ht="13.5" customHeight="1">
      <c r="A25" s="74"/>
      <c r="B25" s="89" t="s">
        <v>84</v>
      </c>
      <c r="C25" s="78" t="s">
        <v>158</v>
      </c>
      <c r="D25" s="77">
        <v>56000</v>
      </c>
      <c r="E25" s="90">
        <v>56000</v>
      </c>
      <c r="F25" s="90"/>
      <c r="G25" s="90"/>
      <c r="H25" s="90"/>
      <c r="I25" s="90"/>
      <c r="J25" s="90"/>
      <c r="K25" s="90"/>
      <c r="L25" s="90"/>
    </row>
    <row r="26" spans="1:13" s="56" customFormat="1" ht="13.5" customHeight="1">
      <c r="A26" s="75" t="s">
        <v>16</v>
      </c>
      <c r="B26" s="89" t="s">
        <v>134</v>
      </c>
      <c r="C26" s="78" t="s">
        <v>159</v>
      </c>
      <c r="D26" s="119">
        <v>32500</v>
      </c>
      <c r="E26" s="90">
        <v>32500</v>
      </c>
      <c r="F26" s="90">
        <v>500</v>
      </c>
      <c r="G26" s="90"/>
      <c r="H26" s="90">
        <v>3000</v>
      </c>
      <c r="I26" s="90"/>
      <c r="J26" s="90"/>
      <c r="K26" s="90"/>
      <c r="L26" s="90"/>
      <c r="M26" s="64" t="s">
        <v>44</v>
      </c>
    </row>
    <row r="27" spans="1:13" s="56" customFormat="1" ht="13.5" customHeight="1">
      <c r="A27" s="75">
        <v>730</v>
      </c>
      <c r="B27" s="89"/>
      <c r="C27" s="93" t="s">
        <v>85</v>
      </c>
      <c r="D27" s="123">
        <v>1500</v>
      </c>
      <c r="E27" s="94">
        <v>1500</v>
      </c>
      <c r="F27" s="90"/>
      <c r="G27" s="90"/>
      <c r="H27" s="90"/>
      <c r="I27" s="94">
        <v>1500</v>
      </c>
      <c r="J27" s="90"/>
      <c r="K27" s="90"/>
      <c r="L27" s="90"/>
      <c r="M27" s="64"/>
    </row>
    <row r="28" spans="1:13" s="56" customFormat="1" ht="13.5" customHeight="1">
      <c r="A28" s="75"/>
      <c r="B28" s="89" t="s">
        <v>86</v>
      </c>
      <c r="C28" s="78" t="s">
        <v>87</v>
      </c>
      <c r="D28" s="119">
        <v>1500</v>
      </c>
      <c r="E28" s="90">
        <v>1500</v>
      </c>
      <c r="F28" s="90"/>
      <c r="G28" s="90"/>
      <c r="H28" s="90"/>
      <c r="I28" s="90">
        <v>1500</v>
      </c>
      <c r="J28" s="90"/>
      <c r="K28" s="90"/>
      <c r="L28" s="90"/>
      <c r="M28" s="64"/>
    </row>
    <row r="29" spans="1:13" s="56" customFormat="1" ht="13.5" customHeight="1">
      <c r="A29" s="122"/>
      <c r="B29" s="96"/>
      <c r="C29" s="97"/>
      <c r="D29" s="98"/>
      <c r="E29" s="99"/>
      <c r="F29" s="99"/>
      <c r="G29" s="99"/>
      <c r="H29" s="99"/>
      <c r="I29" s="99"/>
      <c r="J29" s="99"/>
      <c r="K29" s="99"/>
      <c r="L29" s="99"/>
      <c r="M29" s="64"/>
    </row>
    <row r="30" spans="1:13" s="56" customFormat="1" ht="13.5" customHeight="1">
      <c r="A30" s="73"/>
      <c r="B30" s="111"/>
      <c r="C30" s="116"/>
      <c r="D30" s="118"/>
      <c r="E30" s="104"/>
      <c r="F30" s="104"/>
      <c r="G30" s="104"/>
      <c r="H30" s="104"/>
      <c r="I30" s="104"/>
      <c r="J30" s="104"/>
      <c r="K30" s="104"/>
      <c r="L30" s="104"/>
      <c r="M30" s="64"/>
    </row>
    <row r="31" spans="1:13" s="56" customFormat="1" ht="13.5" customHeight="1">
      <c r="A31" s="73"/>
      <c r="B31" s="111"/>
      <c r="C31" s="116"/>
      <c r="D31" s="118"/>
      <c r="E31" s="104"/>
      <c r="F31" s="104"/>
      <c r="G31" s="104"/>
      <c r="H31" s="104"/>
      <c r="I31" s="104"/>
      <c r="J31" s="104"/>
      <c r="K31" s="104"/>
      <c r="L31" s="104"/>
      <c r="M31" s="64"/>
    </row>
    <row r="32" spans="1:13" s="56" customFormat="1" ht="13.5" customHeight="1">
      <c r="A32" s="73"/>
      <c r="B32" s="111"/>
      <c r="C32" s="116"/>
      <c r="D32" s="118"/>
      <c r="E32" s="104"/>
      <c r="F32" s="104"/>
      <c r="G32" s="104"/>
      <c r="H32" s="104"/>
      <c r="I32" s="104"/>
      <c r="J32" s="104"/>
      <c r="K32" s="104"/>
      <c r="L32" s="104"/>
      <c r="M32" s="64"/>
    </row>
    <row r="33" spans="1:12" s="56" customFormat="1" ht="17.25" customHeight="1">
      <c r="A33" s="53"/>
      <c r="B33" s="54"/>
      <c r="C33" s="55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7.25" customHeight="1">
      <c r="A34" s="152" t="s">
        <v>101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 ht="12.75" customHeight="1">
      <c r="A35" s="22" t="s">
        <v>116</v>
      </c>
      <c r="B35" s="31"/>
      <c r="C35" s="21"/>
      <c r="D35" s="20"/>
      <c r="E35" s="51"/>
      <c r="F35" s="51"/>
      <c r="G35" s="51"/>
      <c r="H35" s="51"/>
      <c r="I35" s="51"/>
      <c r="J35" s="51"/>
      <c r="K35" s="51"/>
      <c r="L35" s="52" t="s">
        <v>26</v>
      </c>
    </row>
    <row r="36" spans="1:12" ht="12.75" customHeight="1">
      <c r="A36" s="166" t="s">
        <v>13</v>
      </c>
      <c r="B36" s="166" t="s">
        <v>123</v>
      </c>
      <c r="C36" s="169" t="s">
        <v>18</v>
      </c>
      <c r="D36" s="171" t="s">
        <v>105</v>
      </c>
      <c r="E36" s="153" t="s">
        <v>106</v>
      </c>
      <c r="F36" s="154"/>
      <c r="G36" s="154"/>
      <c r="H36" s="154"/>
      <c r="I36" s="154"/>
      <c r="J36" s="154"/>
      <c r="K36" s="154"/>
      <c r="L36" s="155"/>
    </row>
    <row r="37" spans="1:12" ht="12.75" customHeight="1">
      <c r="A37" s="167"/>
      <c r="B37" s="167"/>
      <c r="C37" s="137"/>
      <c r="D37" s="172"/>
      <c r="E37" s="156" t="s">
        <v>117</v>
      </c>
      <c r="F37" s="157"/>
      <c r="G37" s="157"/>
      <c r="H37" s="157"/>
      <c r="I37" s="157"/>
      <c r="J37" s="157"/>
      <c r="K37" s="157"/>
      <c r="L37" s="158" t="s">
        <v>228</v>
      </c>
    </row>
    <row r="38" spans="1:12" ht="12.75" customHeight="1">
      <c r="A38" s="167"/>
      <c r="B38" s="167"/>
      <c r="C38" s="137"/>
      <c r="D38" s="172"/>
      <c r="E38" s="161" t="s">
        <v>118</v>
      </c>
      <c r="F38" s="163" t="s">
        <v>122</v>
      </c>
      <c r="G38" s="164"/>
      <c r="H38" s="164"/>
      <c r="I38" s="164"/>
      <c r="J38" s="164"/>
      <c r="K38" s="165"/>
      <c r="L38" s="159"/>
    </row>
    <row r="39" spans="1:12" ht="34.5" customHeight="1">
      <c r="A39" s="168"/>
      <c r="B39" s="168"/>
      <c r="C39" s="170"/>
      <c r="D39" s="173"/>
      <c r="E39" s="162"/>
      <c r="F39" s="42" t="s">
        <v>241</v>
      </c>
      <c r="G39" s="44" t="s">
        <v>242</v>
      </c>
      <c r="H39" s="115" t="s">
        <v>78</v>
      </c>
      <c r="I39" s="69" t="s">
        <v>119</v>
      </c>
      <c r="J39" s="43" t="s">
        <v>120</v>
      </c>
      <c r="K39" s="44" t="s">
        <v>79</v>
      </c>
      <c r="L39" s="160"/>
    </row>
    <row r="40" spans="1:12" ht="11.25" customHeight="1">
      <c r="A40" s="40">
        <v>1</v>
      </c>
      <c r="B40" s="40">
        <v>2</v>
      </c>
      <c r="C40" s="2">
        <v>3</v>
      </c>
      <c r="D40" s="2">
        <v>4</v>
      </c>
      <c r="E40" s="45">
        <v>5</v>
      </c>
      <c r="F40" s="46">
        <v>6</v>
      </c>
      <c r="G40" s="46">
        <v>7</v>
      </c>
      <c r="H40" s="46"/>
      <c r="I40" s="47">
        <v>8</v>
      </c>
      <c r="J40" s="46">
        <v>9</v>
      </c>
      <c r="K40" s="47">
        <v>10</v>
      </c>
      <c r="L40" s="46">
        <v>11</v>
      </c>
    </row>
    <row r="41" spans="1:12" ht="14.25" customHeight="1">
      <c r="A41" s="71">
        <v>750</v>
      </c>
      <c r="B41" s="89" t="s">
        <v>16</v>
      </c>
      <c r="C41" s="93" t="s">
        <v>32</v>
      </c>
      <c r="D41" s="94">
        <f>SUM(D42:D46)</f>
        <v>1663351</v>
      </c>
      <c r="E41" s="94">
        <f>SUM(E42:E46)</f>
        <v>1641351</v>
      </c>
      <c r="F41" s="94">
        <f>SUM(F42:F46)</f>
        <v>977177</v>
      </c>
      <c r="G41" s="94">
        <f>SUM(G42:G46)</f>
        <v>176800</v>
      </c>
      <c r="H41" s="87"/>
      <c r="I41" s="95">
        <f>SUM(I42:I46)</f>
        <v>0</v>
      </c>
      <c r="J41" s="90"/>
      <c r="K41" s="91"/>
      <c r="L41" s="94">
        <f>SUM(L42:L46)</f>
        <v>22000</v>
      </c>
    </row>
    <row r="42" spans="1:12" ht="12.75">
      <c r="A42" s="71" t="s">
        <v>16</v>
      </c>
      <c r="B42" s="101">
        <v>75011</v>
      </c>
      <c r="C42" s="78" t="s">
        <v>160</v>
      </c>
      <c r="D42" s="77">
        <v>124127</v>
      </c>
      <c r="E42" s="90">
        <v>124127</v>
      </c>
      <c r="F42" s="90">
        <v>89453</v>
      </c>
      <c r="G42" s="102">
        <v>16800</v>
      </c>
      <c r="H42" s="90"/>
      <c r="I42" s="91"/>
      <c r="J42" s="90"/>
      <c r="K42" s="91"/>
      <c r="L42" s="90"/>
    </row>
    <row r="43" spans="1:12" ht="12.75">
      <c r="A43" s="71" t="s">
        <v>16</v>
      </c>
      <c r="B43" s="101">
        <v>75022</v>
      </c>
      <c r="C43" s="78" t="s">
        <v>0</v>
      </c>
      <c r="D43" s="77">
        <v>96700</v>
      </c>
      <c r="E43" s="90">
        <v>96700</v>
      </c>
      <c r="F43" s="90">
        <v>80000</v>
      </c>
      <c r="G43" s="102"/>
      <c r="H43" s="90"/>
      <c r="I43" s="91"/>
      <c r="J43" s="90"/>
      <c r="K43" s="91"/>
      <c r="L43" s="90"/>
    </row>
    <row r="44" spans="1:12" ht="12.75">
      <c r="A44" s="71" t="s">
        <v>16</v>
      </c>
      <c r="B44" s="101">
        <v>75023</v>
      </c>
      <c r="C44" s="78" t="s">
        <v>1</v>
      </c>
      <c r="D44" s="77">
        <v>1299724</v>
      </c>
      <c r="E44" s="90">
        <v>1277724</v>
      </c>
      <c r="F44" s="90">
        <v>807724</v>
      </c>
      <c r="G44" s="102">
        <v>160000</v>
      </c>
      <c r="H44" s="90"/>
      <c r="I44" s="91">
        <v>0</v>
      </c>
      <c r="J44" s="90"/>
      <c r="K44" s="91"/>
      <c r="L44" s="90">
        <v>22000</v>
      </c>
    </row>
    <row r="45" spans="1:12" ht="12.75">
      <c r="A45" s="71" t="s">
        <v>16</v>
      </c>
      <c r="B45" s="101">
        <v>75075</v>
      </c>
      <c r="C45" s="78" t="s">
        <v>5</v>
      </c>
      <c r="D45" s="77">
        <v>19800</v>
      </c>
      <c r="E45" s="90">
        <v>19800</v>
      </c>
      <c r="F45" s="90">
        <v>0</v>
      </c>
      <c r="G45" s="102"/>
      <c r="H45" s="90"/>
      <c r="I45" s="91"/>
      <c r="J45" s="90"/>
      <c r="K45" s="91"/>
      <c r="L45" s="90" t="s">
        <v>16</v>
      </c>
    </row>
    <row r="46" spans="1:13" ht="12.75">
      <c r="A46" s="74"/>
      <c r="B46" s="103">
        <v>75095</v>
      </c>
      <c r="C46" s="78" t="s">
        <v>127</v>
      </c>
      <c r="D46" s="77">
        <v>123000</v>
      </c>
      <c r="E46" s="90">
        <v>123000</v>
      </c>
      <c r="F46" s="90">
        <v>0</v>
      </c>
      <c r="G46" s="102">
        <v>0</v>
      </c>
      <c r="H46" s="90"/>
      <c r="I46" s="102">
        <v>0</v>
      </c>
      <c r="J46" s="104"/>
      <c r="K46" s="90"/>
      <c r="L46" s="105" t="s">
        <v>16</v>
      </c>
      <c r="M46" t="s">
        <v>132</v>
      </c>
    </row>
    <row r="47" spans="1:13" ht="15" customHeight="1">
      <c r="A47" s="71">
        <v>751</v>
      </c>
      <c r="B47" s="101" t="s">
        <v>16</v>
      </c>
      <c r="C47" s="93" t="s">
        <v>161</v>
      </c>
      <c r="D47" s="94">
        <f>D49</f>
        <v>1050</v>
      </c>
      <c r="E47" s="94">
        <f>E49</f>
        <v>1050</v>
      </c>
      <c r="F47" s="94">
        <f>F49</f>
        <v>890</v>
      </c>
      <c r="G47" s="94">
        <f>G49</f>
        <v>160</v>
      </c>
      <c r="H47" s="94"/>
      <c r="I47" s="91">
        <v>0</v>
      </c>
      <c r="J47" s="90"/>
      <c r="K47" s="91"/>
      <c r="L47" s="90"/>
      <c r="M47" s="64" t="s">
        <v>44</v>
      </c>
    </row>
    <row r="48" spans="1:12" ht="14.25" customHeight="1">
      <c r="A48" s="71"/>
      <c r="B48" s="101"/>
      <c r="C48" s="93" t="s">
        <v>162</v>
      </c>
      <c r="D48" s="94" t="s">
        <v>16</v>
      </c>
      <c r="E48" s="94" t="s">
        <v>16</v>
      </c>
      <c r="F48" s="90"/>
      <c r="G48" s="102"/>
      <c r="H48" s="90"/>
      <c r="I48" s="91"/>
      <c r="J48" s="90"/>
      <c r="K48" s="91"/>
      <c r="L48" s="90"/>
    </row>
    <row r="49" spans="1:12" s="56" customFormat="1" ht="12.75">
      <c r="A49" s="88"/>
      <c r="B49" s="101">
        <v>75101</v>
      </c>
      <c r="C49" s="78" t="s">
        <v>161</v>
      </c>
      <c r="D49" s="77">
        <v>1050</v>
      </c>
      <c r="E49" s="90">
        <v>1050</v>
      </c>
      <c r="F49" s="90">
        <v>890</v>
      </c>
      <c r="G49" s="102">
        <v>160</v>
      </c>
      <c r="H49" s="90"/>
      <c r="I49" s="91"/>
      <c r="J49" s="90"/>
      <c r="K49" s="91"/>
      <c r="L49" s="90"/>
    </row>
    <row r="50" spans="1:12" s="56" customFormat="1" ht="12.75">
      <c r="A50" s="88"/>
      <c r="B50" s="101"/>
      <c r="C50" s="78" t="s">
        <v>163</v>
      </c>
      <c r="D50" s="78"/>
      <c r="E50" s="78"/>
      <c r="F50" s="90"/>
      <c r="G50" s="102"/>
      <c r="H50" s="90"/>
      <c r="I50" s="91"/>
      <c r="J50" s="90"/>
      <c r="K50" s="91"/>
      <c r="L50" s="90"/>
    </row>
    <row r="51" spans="1:12" ht="14.25" customHeight="1">
      <c r="A51" s="71">
        <v>754</v>
      </c>
      <c r="B51" s="101"/>
      <c r="C51" s="93" t="s">
        <v>164</v>
      </c>
      <c r="D51" s="94">
        <f>SUM(D52:D54)</f>
        <v>232500</v>
      </c>
      <c r="E51" s="94">
        <f>SUM(E52:E54)</f>
        <v>195500</v>
      </c>
      <c r="F51" s="94">
        <f>SUM(F53:F54)</f>
        <v>51624</v>
      </c>
      <c r="G51" s="94">
        <f>SUM(G53:G54)</f>
        <v>0</v>
      </c>
      <c r="H51" s="94">
        <f>SUM(H53:H54)</f>
        <v>39000</v>
      </c>
      <c r="I51" s="95" t="s">
        <v>16</v>
      </c>
      <c r="J51" s="90"/>
      <c r="K51" s="91"/>
      <c r="L51" s="94">
        <f>SUM(L53:L54)</f>
        <v>37000</v>
      </c>
    </row>
    <row r="52" spans="1:12" ht="14.25" customHeight="1">
      <c r="A52" s="71"/>
      <c r="B52" s="101">
        <v>75404</v>
      </c>
      <c r="C52" s="78" t="s">
        <v>192</v>
      </c>
      <c r="D52" s="90">
        <v>6000</v>
      </c>
      <c r="E52" s="90">
        <v>6000</v>
      </c>
      <c r="F52" s="94"/>
      <c r="G52" s="95"/>
      <c r="H52" s="94"/>
      <c r="I52" s="112"/>
      <c r="J52" s="90"/>
      <c r="K52" s="91"/>
      <c r="L52" s="94"/>
    </row>
    <row r="53" spans="1:12" s="56" customFormat="1" ht="12.75">
      <c r="A53" s="88"/>
      <c r="B53" s="89" t="s">
        <v>135</v>
      </c>
      <c r="C53" s="78" t="s">
        <v>244</v>
      </c>
      <c r="D53" s="77">
        <v>216600</v>
      </c>
      <c r="E53" s="90">
        <v>179600</v>
      </c>
      <c r="F53" s="90">
        <v>51624</v>
      </c>
      <c r="G53" s="102">
        <v>0</v>
      </c>
      <c r="H53" s="90">
        <v>39000</v>
      </c>
      <c r="I53" s="91"/>
      <c r="J53" s="90"/>
      <c r="K53" s="91"/>
      <c r="L53" s="90">
        <v>37000</v>
      </c>
    </row>
    <row r="54" spans="1:12" s="56" customFormat="1" ht="12.75">
      <c r="A54" s="88"/>
      <c r="B54" s="89" t="s">
        <v>215</v>
      </c>
      <c r="C54" s="78" t="s">
        <v>216</v>
      </c>
      <c r="D54" s="77">
        <v>9900</v>
      </c>
      <c r="E54" s="90">
        <v>9900</v>
      </c>
      <c r="F54" s="90">
        <v>0</v>
      </c>
      <c r="G54" s="102"/>
      <c r="H54" s="90"/>
      <c r="I54" s="91"/>
      <c r="J54" s="90"/>
      <c r="K54" s="91"/>
      <c r="L54" s="90"/>
    </row>
    <row r="55" spans="1:12" s="56" customFormat="1" ht="12.75">
      <c r="A55" s="71">
        <v>756</v>
      </c>
      <c r="B55" s="89" t="s">
        <v>2</v>
      </c>
      <c r="C55" s="93" t="s">
        <v>3</v>
      </c>
      <c r="D55" s="94">
        <f>SUM(D56)</f>
        <v>29000</v>
      </c>
      <c r="E55" s="94">
        <f>SUM(E56)</f>
        <v>29000</v>
      </c>
      <c r="F55" s="94">
        <f>SUM(F56)</f>
        <v>17000</v>
      </c>
      <c r="G55" s="102"/>
      <c r="H55" s="90"/>
      <c r="I55" s="91"/>
      <c r="J55" s="90"/>
      <c r="K55" s="91"/>
      <c r="L55" s="90"/>
    </row>
    <row r="56" spans="1:12" s="56" customFormat="1" ht="12.75">
      <c r="A56" s="125"/>
      <c r="B56" s="89"/>
      <c r="C56" s="93" t="s">
        <v>4</v>
      </c>
      <c r="D56" s="77">
        <v>29000</v>
      </c>
      <c r="E56" s="90">
        <v>29000</v>
      </c>
      <c r="F56" s="90">
        <v>17000</v>
      </c>
      <c r="G56" s="102"/>
      <c r="H56" s="90"/>
      <c r="I56" s="91"/>
      <c r="J56" s="90"/>
      <c r="K56" s="91"/>
      <c r="L56" s="90"/>
    </row>
    <row r="57" spans="1:12" ht="12.75">
      <c r="A57" s="71">
        <v>757</v>
      </c>
      <c r="B57" s="89"/>
      <c r="C57" s="93" t="s">
        <v>165</v>
      </c>
      <c r="D57" s="94">
        <f>D58</f>
        <v>300000</v>
      </c>
      <c r="E57" s="94">
        <f>E58</f>
        <v>300000</v>
      </c>
      <c r="F57" s="90"/>
      <c r="G57" s="102"/>
      <c r="H57" s="90"/>
      <c r="I57" s="91"/>
      <c r="J57" s="94">
        <f>J58</f>
        <v>300000</v>
      </c>
      <c r="K57" s="91"/>
      <c r="L57" s="90"/>
    </row>
    <row r="58" spans="1:12" s="56" customFormat="1" ht="12.75">
      <c r="A58" s="88"/>
      <c r="B58" s="89" t="s">
        <v>136</v>
      </c>
      <c r="C58" s="78" t="s">
        <v>166</v>
      </c>
      <c r="D58" s="77">
        <v>300000</v>
      </c>
      <c r="E58" s="90">
        <v>300000</v>
      </c>
      <c r="F58" s="78"/>
      <c r="G58" s="106"/>
      <c r="H58" s="78"/>
      <c r="I58" s="107"/>
      <c r="J58" s="90">
        <v>300000</v>
      </c>
      <c r="K58" s="107"/>
      <c r="L58" s="78"/>
    </row>
    <row r="59" spans="1:12" s="56" customFormat="1" ht="12.75">
      <c r="A59" s="88"/>
      <c r="B59" s="89"/>
      <c r="C59" s="78" t="s">
        <v>167</v>
      </c>
      <c r="D59" s="90"/>
      <c r="E59" s="90"/>
      <c r="F59" s="78"/>
      <c r="G59" s="106"/>
      <c r="H59" s="78"/>
      <c r="I59" s="107"/>
      <c r="J59" s="78"/>
      <c r="K59" s="107"/>
      <c r="L59" s="78"/>
    </row>
    <row r="60" spans="1:12" ht="14.25" customHeight="1">
      <c r="A60" s="71">
        <v>758</v>
      </c>
      <c r="B60" s="89" t="s">
        <v>16</v>
      </c>
      <c r="C60" s="93" t="s">
        <v>76</v>
      </c>
      <c r="D60" s="94">
        <f>SUM(D61,D62)</f>
        <v>500000</v>
      </c>
      <c r="E60" s="94">
        <f>SUM(E61,E62)</f>
        <v>500000</v>
      </c>
      <c r="F60" s="78"/>
      <c r="G60" s="106"/>
      <c r="H60" s="78"/>
      <c r="I60" s="107"/>
      <c r="J60" s="78"/>
      <c r="K60" s="107"/>
      <c r="L60" s="78"/>
    </row>
    <row r="61" spans="1:12" s="56" customFormat="1" ht="12.75">
      <c r="A61" s="88"/>
      <c r="B61" s="89" t="s">
        <v>137</v>
      </c>
      <c r="C61" s="78" t="s">
        <v>168</v>
      </c>
      <c r="D61" s="77">
        <v>100000</v>
      </c>
      <c r="E61" s="90">
        <v>100000</v>
      </c>
      <c r="F61" s="90"/>
      <c r="G61" s="102"/>
      <c r="H61" s="90"/>
      <c r="I61" s="91"/>
      <c r="J61" s="90"/>
      <c r="K61" s="91"/>
      <c r="L61" s="90"/>
    </row>
    <row r="62" spans="1:12" s="56" customFormat="1" ht="12.75">
      <c r="A62" s="88"/>
      <c r="B62" s="89"/>
      <c r="C62" s="78" t="s">
        <v>217</v>
      </c>
      <c r="D62" s="77">
        <v>400000</v>
      </c>
      <c r="E62" s="77">
        <v>400000</v>
      </c>
      <c r="F62" s="90"/>
      <c r="G62" s="102"/>
      <c r="H62" s="102"/>
      <c r="I62" s="91"/>
      <c r="J62" s="90"/>
      <c r="K62" s="91"/>
      <c r="L62" s="90"/>
    </row>
    <row r="63" spans="1:12" ht="14.25" customHeight="1">
      <c r="A63" s="71">
        <v>801</v>
      </c>
      <c r="B63" s="89"/>
      <c r="C63" s="93" t="s">
        <v>169</v>
      </c>
      <c r="D63" s="94">
        <f aca="true" t="shared" si="0" ref="D63:I63">SUM(D64:D68)+SUM(D78:D78)</f>
        <v>4958863</v>
      </c>
      <c r="E63" s="94">
        <f t="shared" si="0"/>
        <v>4920363</v>
      </c>
      <c r="F63" s="94">
        <f t="shared" si="0"/>
        <v>2410248</v>
      </c>
      <c r="G63" s="95">
        <f t="shared" si="0"/>
        <v>593457</v>
      </c>
      <c r="H63" s="95">
        <f t="shared" si="0"/>
        <v>109700</v>
      </c>
      <c r="I63" s="95">
        <f t="shared" si="0"/>
        <v>366150</v>
      </c>
      <c r="J63" s="90"/>
      <c r="K63" s="91"/>
      <c r="L63" s="94">
        <f>SUM(L64:L68)+SUM(L78:L78)</f>
        <v>38500</v>
      </c>
    </row>
    <row r="64" spans="1:12" s="56" customFormat="1" ht="12.75">
      <c r="A64" s="88"/>
      <c r="B64" s="89" t="s">
        <v>138</v>
      </c>
      <c r="C64" s="78" t="s">
        <v>170</v>
      </c>
      <c r="D64" s="77">
        <v>3084469</v>
      </c>
      <c r="E64" s="90">
        <v>3045969</v>
      </c>
      <c r="F64" s="90">
        <v>1535902</v>
      </c>
      <c r="G64" s="102">
        <v>356387</v>
      </c>
      <c r="H64" s="90">
        <v>100000</v>
      </c>
      <c r="I64" s="91">
        <v>318600</v>
      </c>
      <c r="J64" s="90"/>
      <c r="K64" s="91"/>
      <c r="L64" s="90">
        <v>38500</v>
      </c>
    </row>
    <row r="65" spans="1:12" s="56" customFormat="1" ht="12.75">
      <c r="A65" s="88"/>
      <c r="B65" s="89" t="s">
        <v>6</v>
      </c>
      <c r="C65" s="78" t="s">
        <v>7</v>
      </c>
      <c r="D65" s="77">
        <v>245572</v>
      </c>
      <c r="E65" s="90">
        <v>245572</v>
      </c>
      <c r="F65" s="90">
        <v>141583</v>
      </c>
      <c r="G65" s="102">
        <v>30915</v>
      </c>
      <c r="H65" s="90"/>
      <c r="I65" s="91">
        <v>47550</v>
      </c>
      <c r="J65" s="90"/>
      <c r="K65" s="91"/>
      <c r="L65" s="90" t="s">
        <v>16</v>
      </c>
    </row>
    <row r="66" spans="1:12" s="56" customFormat="1" ht="12.75">
      <c r="A66" s="88"/>
      <c r="B66" s="89" t="s">
        <v>139</v>
      </c>
      <c r="C66" s="78" t="s">
        <v>171</v>
      </c>
      <c r="D66" s="77">
        <v>997875</v>
      </c>
      <c r="E66" s="90">
        <v>997875</v>
      </c>
      <c r="F66" s="90">
        <v>732763</v>
      </c>
      <c r="G66" s="102">
        <v>160210</v>
      </c>
      <c r="H66" s="90"/>
      <c r="I66" s="91"/>
      <c r="J66" s="90"/>
      <c r="K66" s="91"/>
      <c r="L66" s="90"/>
    </row>
    <row r="67" spans="1:13" s="56" customFormat="1" ht="12.75">
      <c r="A67" s="88"/>
      <c r="B67" s="89" t="s">
        <v>140</v>
      </c>
      <c r="C67" s="78" t="s">
        <v>172</v>
      </c>
      <c r="D67" s="77">
        <v>425000</v>
      </c>
      <c r="E67" s="90">
        <v>425000</v>
      </c>
      <c r="F67" s="90">
        <v>0</v>
      </c>
      <c r="G67" s="102">
        <v>0</v>
      </c>
      <c r="H67" s="90"/>
      <c r="I67" s="91"/>
      <c r="J67" s="90"/>
      <c r="K67" s="91"/>
      <c r="L67" s="90"/>
      <c r="M67" s="64" t="s">
        <v>44</v>
      </c>
    </row>
    <row r="68" spans="1:12" s="56" customFormat="1" ht="12.75">
      <c r="A68" s="108"/>
      <c r="B68" s="96" t="s">
        <v>141</v>
      </c>
      <c r="C68" s="97" t="s">
        <v>173</v>
      </c>
      <c r="D68" s="109">
        <v>10618</v>
      </c>
      <c r="E68" s="99">
        <v>10618</v>
      </c>
      <c r="F68" s="99">
        <v>0</v>
      </c>
      <c r="G68" s="110">
        <v>0</v>
      </c>
      <c r="H68" s="99"/>
      <c r="I68" s="100"/>
      <c r="J68" s="99"/>
      <c r="K68" s="100"/>
      <c r="L68" s="99"/>
    </row>
    <row r="69" spans="1:12" s="56" customFormat="1" ht="12.75">
      <c r="A69" s="76"/>
      <c r="B69" s="111"/>
      <c r="C69" s="116"/>
      <c r="D69" s="124"/>
      <c r="E69" s="104"/>
      <c r="F69" s="104"/>
      <c r="G69" s="104"/>
      <c r="H69" s="104"/>
      <c r="I69" s="104"/>
      <c r="J69" s="104"/>
      <c r="K69" s="104"/>
      <c r="L69" s="104"/>
    </row>
    <row r="70" spans="1:12" s="56" customFormat="1" ht="12.75">
      <c r="A70" s="76"/>
      <c r="B70" s="111"/>
      <c r="C70" s="116"/>
      <c r="D70" s="124"/>
      <c r="E70" s="104"/>
      <c r="F70" s="104"/>
      <c r="G70" s="104"/>
      <c r="H70" s="104"/>
      <c r="I70" s="104"/>
      <c r="J70" s="104"/>
      <c r="K70" s="104"/>
      <c r="L70" s="104"/>
    </row>
    <row r="71" spans="1:12" ht="19.5" customHeight="1">
      <c r="A71" s="152" t="s">
        <v>201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</row>
    <row r="72" spans="1:12" ht="13.5" customHeight="1">
      <c r="A72" s="22" t="s">
        <v>116</v>
      </c>
      <c r="B72" s="19"/>
      <c r="C72" s="21"/>
      <c r="D72" s="20"/>
      <c r="E72" s="16"/>
      <c r="F72" s="16"/>
      <c r="G72" s="16"/>
      <c r="H72" s="16"/>
      <c r="I72" s="16"/>
      <c r="J72" s="16"/>
      <c r="K72" s="16"/>
      <c r="L72" s="52" t="s">
        <v>26</v>
      </c>
    </row>
    <row r="73" spans="1:12" ht="12" customHeight="1">
      <c r="A73" s="166" t="s">
        <v>13</v>
      </c>
      <c r="B73" s="166" t="s">
        <v>123</v>
      </c>
      <c r="C73" s="169" t="s">
        <v>18</v>
      </c>
      <c r="D73" s="171" t="s">
        <v>105</v>
      </c>
      <c r="E73" s="153" t="s">
        <v>106</v>
      </c>
      <c r="F73" s="154"/>
      <c r="G73" s="154"/>
      <c r="H73" s="154"/>
      <c r="I73" s="154"/>
      <c r="J73" s="154"/>
      <c r="K73" s="154"/>
      <c r="L73" s="155"/>
    </row>
    <row r="74" spans="1:12" ht="13.5" customHeight="1">
      <c r="A74" s="167"/>
      <c r="B74" s="167"/>
      <c r="C74" s="137"/>
      <c r="D74" s="172"/>
      <c r="E74" s="156" t="s">
        <v>117</v>
      </c>
      <c r="F74" s="157"/>
      <c r="G74" s="157"/>
      <c r="H74" s="157"/>
      <c r="I74" s="157"/>
      <c r="J74" s="157"/>
      <c r="K74" s="157"/>
      <c r="L74" s="158" t="s">
        <v>228</v>
      </c>
    </row>
    <row r="75" spans="1:12" ht="12.75" customHeight="1">
      <c r="A75" s="167"/>
      <c r="B75" s="167"/>
      <c r="C75" s="137"/>
      <c r="D75" s="172"/>
      <c r="E75" s="161" t="s">
        <v>118</v>
      </c>
      <c r="F75" s="163" t="s">
        <v>122</v>
      </c>
      <c r="G75" s="164"/>
      <c r="H75" s="164"/>
      <c r="I75" s="164"/>
      <c r="J75" s="164"/>
      <c r="K75" s="165"/>
      <c r="L75" s="159"/>
    </row>
    <row r="76" spans="1:12" ht="34.5" customHeight="1">
      <c r="A76" s="168"/>
      <c r="B76" s="168"/>
      <c r="C76" s="170"/>
      <c r="D76" s="173"/>
      <c r="E76" s="162"/>
      <c r="F76" s="42" t="s">
        <v>241</v>
      </c>
      <c r="G76" s="44" t="s">
        <v>242</v>
      </c>
      <c r="H76" s="115" t="s">
        <v>78</v>
      </c>
      <c r="I76" s="69" t="s">
        <v>119</v>
      </c>
      <c r="J76" s="43" t="s">
        <v>120</v>
      </c>
      <c r="K76" s="44" t="s">
        <v>79</v>
      </c>
      <c r="L76" s="160"/>
    </row>
    <row r="77" spans="1:12" ht="11.25" customHeight="1">
      <c r="A77" s="40">
        <v>1</v>
      </c>
      <c r="B77" s="40">
        <v>2</v>
      </c>
      <c r="C77" s="2">
        <v>3</v>
      </c>
      <c r="D77" s="2">
        <v>4</v>
      </c>
      <c r="E77" s="45">
        <v>5</v>
      </c>
      <c r="F77" s="46">
        <v>6</v>
      </c>
      <c r="G77" s="46">
        <v>7</v>
      </c>
      <c r="H77" s="46"/>
      <c r="I77" s="47">
        <v>8</v>
      </c>
      <c r="J77" s="46">
        <v>9</v>
      </c>
      <c r="K77" s="47">
        <v>10</v>
      </c>
      <c r="L77" s="46">
        <v>11</v>
      </c>
    </row>
    <row r="78" spans="1:12" s="56" customFormat="1" ht="12.75">
      <c r="A78" s="88"/>
      <c r="B78" s="89" t="s">
        <v>142</v>
      </c>
      <c r="C78" s="78" t="s">
        <v>127</v>
      </c>
      <c r="D78" s="77">
        <v>195329</v>
      </c>
      <c r="E78" s="90">
        <v>195329</v>
      </c>
      <c r="F78" s="90">
        <v>0</v>
      </c>
      <c r="G78" s="102">
        <v>45945</v>
      </c>
      <c r="H78" s="90">
        <v>9700</v>
      </c>
      <c r="I78" s="104"/>
      <c r="J78" s="90"/>
      <c r="K78" s="104"/>
      <c r="L78" s="90"/>
    </row>
    <row r="79" spans="1:12" ht="12.75" customHeight="1">
      <c r="A79" s="71">
        <v>851</v>
      </c>
      <c r="B79" s="89" t="s">
        <v>16</v>
      </c>
      <c r="C79" s="93" t="s">
        <v>174</v>
      </c>
      <c r="D79" s="94">
        <f aca="true" t="shared" si="1" ref="D79:I79">SUM(D80:D82)</f>
        <v>274700</v>
      </c>
      <c r="E79" s="94">
        <f t="shared" si="1"/>
        <v>269200</v>
      </c>
      <c r="F79" s="94">
        <f t="shared" si="1"/>
        <v>39400</v>
      </c>
      <c r="G79" s="94">
        <f t="shared" si="1"/>
        <v>3500</v>
      </c>
      <c r="H79" s="94">
        <f t="shared" si="1"/>
        <v>117000</v>
      </c>
      <c r="I79" s="95">
        <f t="shared" si="1"/>
        <v>0</v>
      </c>
      <c r="J79" s="90"/>
      <c r="K79" s="91"/>
      <c r="L79" s="94">
        <f>SUM(L80:L82)</f>
        <v>5500</v>
      </c>
    </row>
    <row r="80" spans="1:12" ht="12.75" customHeight="1">
      <c r="A80" s="71"/>
      <c r="B80" s="89" t="s">
        <v>229</v>
      </c>
      <c r="C80" s="78" t="s">
        <v>230</v>
      </c>
      <c r="D80" s="77">
        <v>209700</v>
      </c>
      <c r="E80" s="90">
        <v>204700</v>
      </c>
      <c r="F80" s="90">
        <v>17400</v>
      </c>
      <c r="G80" s="102">
        <v>3500</v>
      </c>
      <c r="H80" s="90">
        <v>117000</v>
      </c>
      <c r="I80" s="91"/>
      <c r="J80" s="90"/>
      <c r="K80" s="91"/>
      <c r="L80" s="90">
        <v>5000</v>
      </c>
    </row>
    <row r="81" spans="1:12" ht="12.75" customHeight="1">
      <c r="A81" s="71"/>
      <c r="B81" s="89" t="s">
        <v>211</v>
      </c>
      <c r="C81" s="78" t="s">
        <v>218</v>
      </c>
      <c r="D81" s="77">
        <v>11000</v>
      </c>
      <c r="E81" s="90">
        <v>10500</v>
      </c>
      <c r="F81" s="90">
        <v>2000</v>
      </c>
      <c r="G81" s="102"/>
      <c r="H81" s="90"/>
      <c r="I81" s="91"/>
      <c r="J81" s="90"/>
      <c r="K81" s="91"/>
      <c r="L81" s="90">
        <v>500</v>
      </c>
    </row>
    <row r="82" spans="1:13" ht="12.75" customHeight="1">
      <c r="A82" s="71"/>
      <c r="B82" s="89" t="s">
        <v>143</v>
      </c>
      <c r="C82" s="78" t="s">
        <v>175</v>
      </c>
      <c r="D82" s="77">
        <v>54000</v>
      </c>
      <c r="E82" s="90">
        <v>54000</v>
      </c>
      <c r="F82" s="90">
        <v>20000</v>
      </c>
      <c r="G82" s="102">
        <v>0</v>
      </c>
      <c r="H82" s="90"/>
      <c r="I82" s="91"/>
      <c r="J82" s="90"/>
      <c r="K82" s="91"/>
      <c r="L82" s="90" t="s">
        <v>16</v>
      </c>
      <c r="M82" s="64"/>
    </row>
    <row r="83" spans="1:12" ht="14.25" customHeight="1">
      <c r="A83" s="71">
        <v>852</v>
      </c>
      <c r="B83" s="89"/>
      <c r="C83" s="93" t="s">
        <v>90</v>
      </c>
      <c r="D83" s="94">
        <f>SUM(D84:D93)</f>
        <v>3773132</v>
      </c>
      <c r="E83" s="94">
        <f>SUM(E84:E93)</f>
        <v>3768632</v>
      </c>
      <c r="F83" s="94">
        <f>SUM(F84:F93)</f>
        <v>195700</v>
      </c>
      <c r="G83" s="94">
        <f>SUM(G84:G93)</f>
        <v>74740</v>
      </c>
      <c r="H83" s="94"/>
      <c r="I83" s="95">
        <f>SUM(I84:I93)</f>
        <v>0</v>
      </c>
      <c r="J83" s="90"/>
      <c r="K83" s="90"/>
      <c r="L83" s="95">
        <f>SUM(L84:L93)</f>
        <v>4500</v>
      </c>
    </row>
    <row r="84" spans="1:12" ht="14.25" customHeight="1">
      <c r="A84" s="71"/>
      <c r="B84" s="89" t="s">
        <v>45</v>
      </c>
      <c r="C84" s="78" t="s">
        <v>223</v>
      </c>
      <c r="D84" s="77">
        <v>2049740</v>
      </c>
      <c r="E84" s="90">
        <v>2049740</v>
      </c>
      <c r="F84" s="90">
        <v>20600</v>
      </c>
      <c r="G84" s="102">
        <v>40740</v>
      </c>
      <c r="H84" s="90"/>
      <c r="I84" s="112"/>
      <c r="J84" s="90"/>
      <c r="K84" s="91"/>
      <c r="L84" s="90"/>
    </row>
    <row r="85" spans="1:12" ht="14.25" customHeight="1">
      <c r="A85" s="71"/>
      <c r="B85" s="89"/>
      <c r="C85" s="78" t="s">
        <v>224</v>
      </c>
      <c r="D85" s="90"/>
      <c r="E85" s="90"/>
      <c r="F85" s="90"/>
      <c r="G85" s="102"/>
      <c r="H85" s="90"/>
      <c r="I85" s="112"/>
      <c r="J85" s="90"/>
      <c r="K85" s="91"/>
      <c r="L85" s="90"/>
    </row>
    <row r="86" spans="1:13" s="56" customFormat="1" ht="12.75" customHeight="1">
      <c r="A86" s="71"/>
      <c r="B86" s="89" t="s">
        <v>144</v>
      </c>
      <c r="C86" s="78" t="s">
        <v>176</v>
      </c>
      <c r="D86" s="77">
        <v>26000</v>
      </c>
      <c r="E86" s="90">
        <v>26000</v>
      </c>
      <c r="F86" s="105" t="s">
        <v>16</v>
      </c>
      <c r="G86" s="113"/>
      <c r="H86" s="105"/>
      <c r="I86" s="91"/>
      <c r="J86" s="90"/>
      <c r="K86" s="91"/>
      <c r="L86" s="90"/>
      <c r="M86" s="64"/>
    </row>
    <row r="87" spans="1:12" s="56" customFormat="1" ht="12.75" customHeight="1">
      <c r="A87" s="71"/>
      <c r="B87" s="89"/>
      <c r="C87" s="78" t="s">
        <v>177</v>
      </c>
      <c r="D87" s="78"/>
      <c r="E87" s="78"/>
      <c r="F87" s="90"/>
      <c r="G87" s="102"/>
      <c r="H87" s="90"/>
      <c r="I87" s="91"/>
      <c r="J87" s="90"/>
      <c r="K87" s="91"/>
      <c r="L87" s="90"/>
    </row>
    <row r="88" spans="1:12" s="56" customFormat="1" ht="12.75" customHeight="1">
      <c r="A88" s="71"/>
      <c r="B88" s="89"/>
      <c r="C88" s="78" t="s">
        <v>46</v>
      </c>
      <c r="D88" s="78"/>
      <c r="E88" s="78"/>
      <c r="F88" s="90"/>
      <c r="G88" s="102"/>
      <c r="H88" s="90"/>
      <c r="I88" s="91"/>
      <c r="J88" s="90"/>
      <c r="K88" s="91"/>
      <c r="L88" s="90"/>
    </row>
    <row r="89" spans="1:12" s="56" customFormat="1" ht="12.75" customHeight="1">
      <c r="A89" s="71"/>
      <c r="B89" s="89" t="s">
        <v>145</v>
      </c>
      <c r="C89" s="78" t="s">
        <v>238</v>
      </c>
      <c r="D89" s="77">
        <v>603000</v>
      </c>
      <c r="E89" s="90">
        <v>603000</v>
      </c>
      <c r="F89" s="90" t="s">
        <v>16</v>
      </c>
      <c r="G89" s="102"/>
      <c r="H89" s="90"/>
      <c r="I89" s="91"/>
      <c r="J89" s="90"/>
      <c r="K89" s="91"/>
      <c r="L89" s="90"/>
    </row>
    <row r="90" spans="1:12" s="56" customFormat="1" ht="12.75" customHeight="1">
      <c r="A90" s="71"/>
      <c r="B90" s="89" t="s">
        <v>146</v>
      </c>
      <c r="C90" s="78" t="s">
        <v>178</v>
      </c>
      <c r="D90" s="77">
        <v>140000</v>
      </c>
      <c r="E90" s="90">
        <v>140000</v>
      </c>
      <c r="F90" s="90"/>
      <c r="G90" s="102"/>
      <c r="H90" s="90"/>
      <c r="I90" s="91"/>
      <c r="J90" s="90"/>
      <c r="K90" s="91"/>
      <c r="L90" s="90"/>
    </row>
    <row r="91" spans="1:12" s="56" customFormat="1" ht="12.75" customHeight="1">
      <c r="A91" s="71"/>
      <c r="B91" s="89" t="s">
        <v>147</v>
      </c>
      <c r="C91" s="78" t="s">
        <v>179</v>
      </c>
      <c r="D91" s="77">
        <v>282600</v>
      </c>
      <c r="E91" s="90">
        <v>278100</v>
      </c>
      <c r="F91" s="90">
        <v>175100</v>
      </c>
      <c r="G91" s="102">
        <v>34000</v>
      </c>
      <c r="H91" s="90"/>
      <c r="I91" s="91"/>
      <c r="J91" s="90"/>
      <c r="K91" s="91"/>
      <c r="L91" s="90">
        <v>4500</v>
      </c>
    </row>
    <row r="92" spans="1:12" s="56" customFormat="1" ht="12.75" customHeight="1">
      <c r="A92" s="71"/>
      <c r="B92" s="89" t="s">
        <v>47</v>
      </c>
      <c r="C92" s="78" t="s">
        <v>54</v>
      </c>
      <c r="D92" s="77">
        <v>35600</v>
      </c>
      <c r="E92" s="90">
        <v>35600</v>
      </c>
      <c r="F92" s="90"/>
      <c r="G92" s="102"/>
      <c r="H92" s="90"/>
      <c r="I92" s="91"/>
      <c r="J92" s="90"/>
      <c r="K92" s="91"/>
      <c r="L92" s="90"/>
    </row>
    <row r="93" spans="1:12" s="56" customFormat="1" ht="12.75" customHeight="1">
      <c r="A93" s="71"/>
      <c r="B93" s="89" t="s">
        <v>148</v>
      </c>
      <c r="C93" s="78" t="s">
        <v>127</v>
      </c>
      <c r="D93" s="77">
        <v>636192</v>
      </c>
      <c r="E93" s="90">
        <v>636192</v>
      </c>
      <c r="F93" s="90"/>
      <c r="G93" s="102"/>
      <c r="H93" s="90"/>
      <c r="I93" s="91">
        <v>0</v>
      </c>
      <c r="J93" s="90"/>
      <c r="K93" s="91"/>
      <c r="L93" s="90"/>
    </row>
    <row r="94" spans="1:12" ht="14.25" customHeight="1">
      <c r="A94" s="71">
        <v>854</v>
      </c>
      <c r="B94" s="89"/>
      <c r="C94" s="93" t="s">
        <v>180</v>
      </c>
      <c r="D94" s="94">
        <f>SUM(D95:D97)</f>
        <v>106556</v>
      </c>
      <c r="E94" s="94">
        <f>SUM(E95:E97)</f>
        <v>106556</v>
      </c>
      <c r="F94" s="94">
        <f>SUM(F95:F97)</f>
        <v>74029</v>
      </c>
      <c r="G94" s="94">
        <f>SUM(G95:G97)</f>
        <v>16790</v>
      </c>
      <c r="H94" s="94"/>
      <c r="I94" s="95">
        <f>SUM(I95:I97)</f>
        <v>0</v>
      </c>
      <c r="J94" s="90"/>
      <c r="K94" s="91"/>
      <c r="L94" s="90"/>
    </row>
    <row r="95" spans="1:12" s="56" customFormat="1" ht="12.75" customHeight="1">
      <c r="A95" s="71"/>
      <c r="B95" s="89" t="s">
        <v>149</v>
      </c>
      <c r="C95" s="78" t="s">
        <v>181</v>
      </c>
      <c r="D95" s="77">
        <v>105908</v>
      </c>
      <c r="E95" s="90">
        <v>105908</v>
      </c>
      <c r="F95" s="90">
        <v>74029</v>
      </c>
      <c r="G95" s="102">
        <v>16790</v>
      </c>
      <c r="H95" s="90"/>
      <c r="I95" s="91"/>
      <c r="J95" s="90"/>
      <c r="K95" s="91"/>
      <c r="L95" s="90"/>
    </row>
    <row r="96" spans="1:12" s="56" customFormat="1" ht="12.75" customHeight="1">
      <c r="A96" s="71"/>
      <c r="B96" s="89" t="s">
        <v>150</v>
      </c>
      <c r="C96" s="78" t="s">
        <v>182</v>
      </c>
      <c r="D96" s="77">
        <v>0</v>
      </c>
      <c r="E96" s="90">
        <v>0</v>
      </c>
      <c r="F96" s="90"/>
      <c r="G96" s="102"/>
      <c r="H96" s="90"/>
      <c r="I96" s="91"/>
      <c r="J96" s="90"/>
      <c r="K96" s="91"/>
      <c r="L96" s="90"/>
    </row>
    <row r="97" spans="1:12" s="56" customFormat="1" ht="12.75" customHeight="1">
      <c r="A97" s="122"/>
      <c r="B97" s="96" t="s">
        <v>212</v>
      </c>
      <c r="C97" s="97" t="s">
        <v>173</v>
      </c>
      <c r="D97" s="109">
        <v>648</v>
      </c>
      <c r="E97" s="99">
        <v>648</v>
      </c>
      <c r="F97" s="99"/>
      <c r="G97" s="110"/>
      <c r="H97" s="99"/>
      <c r="I97" s="100"/>
      <c r="J97" s="99"/>
      <c r="K97" s="100"/>
      <c r="L97" s="99"/>
    </row>
    <row r="98" spans="1:12" s="56" customFormat="1" ht="12.75" customHeight="1">
      <c r="A98" s="73"/>
      <c r="B98" s="111"/>
      <c r="C98" s="116"/>
      <c r="D98" s="124"/>
      <c r="E98" s="104"/>
      <c r="F98" s="104"/>
      <c r="G98" s="104"/>
      <c r="H98" s="104"/>
      <c r="I98" s="104"/>
      <c r="J98" s="104"/>
      <c r="K98" s="104"/>
      <c r="L98" s="104"/>
    </row>
    <row r="99" spans="1:12" s="56" customFormat="1" ht="12.75" customHeight="1">
      <c r="A99" s="73"/>
      <c r="B99" s="111"/>
      <c r="C99" s="116"/>
      <c r="D99" s="124"/>
      <c r="E99" s="104"/>
      <c r="F99" s="104"/>
      <c r="G99" s="104"/>
      <c r="H99" s="104"/>
      <c r="I99" s="104"/>
      <c r="J99" s="104"/>
      <c r="K99" s="104"/>
      <c r="L99" s="104"/>
    </row>
    <row r="100" spans="1:12" s="56" customFormat="1" ht="12.75" customHeight="1">
      <c r="A100" s="73"/>
      <c r="B100" s="111"/>
      <c r="C100" s="116"/>
      <c r="D100" s="124"/>
      <c r="E100" s="104"/>
      <c r="F100" s="104"/>
      <c r="G100" s="104"/>
      <c r="H100" s="104"/>
      <c r="I100" s="104"/>
      <c r="J100" s="104"/>
      <c r="K100" s="104"/>
      <c r="L100" s="104"/>
    </row>
    <row r="101" spans="1:12" s="56" customFormat="1" ht="12.75" customHeight="1">
      <c r="A101" s="73"/>
      <c r="B101" s="111"/>
      <c r="C101" s="116"/>
      <c r="D101" s="124"/>
      <c r="E101" s="104"/>
      <c r="F101" s="104"/>
      <c r="G101" s="104"/>
      <c r="H101" s="104"/>
      <c r="I101" s="104"/>
      <c r="J101" s="104"/>
      <c r="K101" s="104"/>
      <c r="L101" s="104"/>
    </row>
    <row r="102" spans="1:12" s="56" customFormat="1" ht="12.75" customHeight="1">
      <c r="A102" s="73"/>
      <c r="B102" s="111"/>
      <c r="C102" s="116"/>
      <c r="D102" s="124"/>
      <c r="E102" s="104"/>
      <c r="F102" s="104"/>
      <c r="G102" s="104"/>
      <c r="H102" s="104"/>
      <c r="I102" s="104"/>
      <c r="J102" s="104"/>
      <c r="K102" s="104"/>
      <c r="L102" s="104"/>
    </row>
    <row r="103" spans="1:12" s="56" customFormat="1" ht="12.75" customHeight="1">
      <c r="A103" s="73"/>
      <c r="B103" s="111"/>
      <c r="C103" s="116"/>
      <c r="D103" s="124"/>
      <c r="E103" s="104"/>
      <c r="F103" s="104"/>
      <c r="G103" s="104"/>
      <c r="H103" s="104"/>
      <c r="I103" s="104"/>
      <c r="J103" s="104"/>
      <c r="K103" s="104"/>
      <c r="L103" s="104"/>
    </row>
    <row r="104" spans="1:12" s="56" customFormat="1" ht="12.75" customHeight="1">
      <c r="A104" s="73"/>
      <c r="B104" s="111"/>
      <c r="C104" s="116"/>
      <c r="D104" s="124"/>
      <c r="E104" s="104"/>
      <c r="F104" s="104"/>
      <c r="G104" s="104"/>
      <c r="H104" s="104"/>
      <c r="I104" s="104"/>
      <c r="J104" s="104"/>
      <c r="K104" s="104"/>
      <c r="L104" s="104"/>
    </row>
    <row r="105" spans="1:12" s="56" customFormat="1" ht="12.75" customHeight="1">
      <c r="A105" s="53"/>
      <c r="B105" s="54"/>
      <c r="C105" s="55"/>
      <c r="D105" s="66"/>
      <c r="E105" s="51"/>
      <c r="F105" s="51"/>
      <c r="G105" s="51"/>
      <c r="H105" s="51"/>
      <c r="I105" s="51"/>
      <c r="J105" s="51"/>
      <c r="K105" s="51"/>
      <c r="L105" s="51"/>
    </row>
    <row r="106" spans="1:12" s="56" customFormat="1" ht="12.75" customHeight="1">
      <c r="A106" s="53"/>
      <c r="B106" s="54"/>
      <c r="C106" s="55"/>
      <c r="D106" s="66"/>
      <c r="E106" s="51"/>
      <c r="F106" s="51"/>
      <c r="G106" s="51"/>
      <c r="H106" s="51"/>
      <c r="I106" s="51"/>
      <c r="J106" s="51"/>
      <c r="K106" s="51"/>
      <c r="L106" s="51"/>
    </row>
    <row r="107" spans="1:12" s="56" customFormat="1" ht="12.75" customHeight="1">
      <c r="A107" s="53"/>
      <c r="B107" s="54"/>
      <c r="C107" s="55"/>
      <c r="D107" s="66"/>
      <c r="E107" s="51"/>
      <c r="F107" s="51"/>
      <c r="G107" s="51"/>
      <c r="H107" s="51"/>
      <c r="I107" s="51"/>
      <c r="J107" s="51"/>
      <c r="K107" s="51"/>
      <c r="L107" s="51"/>
    </row>
    <row r="108" spans="1:12" s="56" customFormat="1" ht="17.25" customHeight="1">
      <c r="A108" s="152" t="s">
        <v>245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</row>
    <row r="109" spans="1:12" s="56" customFormat="1" ht="12.75" customHeight="1">
      <c r="A109" s="22" t="s">
        <v>116</v>
      </c>
      <c r="B109" s="19"/>
      <c r="C109" s="21"/>
      <c r="D109" s="20"/>
      <c r="E109" s="16"/>
      <c r="F109" s="16"/>
      <c r="G109" s="16"/>
      <c r="H109" s="16"/>
      <c r="I109" s="16"/>
      <c r="J109" s="16"/>
      <c r="K109" s="16"/>
      <c r="L109" s="52" t="s">
        <v>26</v>
      </c>
    </row>
    <row r="110" spans="1:12" s="56" customFormat="1" ht="12.75" customHeight="1">
      <c r="A110" s="166" t="s">
        <v>13</v>
      </c>
      <c r="B110" s="166" t="s">
        <v>123</v>
      </c>
      <c r="C110" s="169" t="s">
        <v>18</v>
      </c>
      <c r="D110" s="171" t="s">
        <v>105</v>
      </c>
      <c r="E110" s="153" t="s">
        <v>106</v>
      </c>
      <c r="F110" s="154"/>
      <c r="G110" s="154"/>
      <c r="H110" s="154"/>
      <c r="I110" s="154"/>
      <c r="J110" s="154"/>
      <c r="K110" s="154"/>
      <c r="L110" s="155"/>
    </row>
    <row r="111" spans="1:12" s="56" customFormat="1" ht="12.75" customHeight="1">
      <c r="A111" s="167"/>
      <c r="B111" s="167"/>
      <c r="C111" s="137"/>
      <c r="D111" s="172"/>
      <c r="E111" s="156" t="s">
        <v>117</v>
      </c>
      <c r="F111" s="157"/>
      <c r="G111" s="157"/>
      <c r="H111" s="157"/>
      <c r="I111" s="157"/>
      <c r="J111" s="157"/>
      <c r="K111" s="157"/>
      <c r="L111" s="158" t="s">
        <v>228</v>
      </c>
    </row>
    <row r="112" spans="1:12" s="56" customFormat="1" ht="12.75" customHeight="1">
      <c r="A112" s="167"/>
      <c r="B112" s="167"/>
      <c r="C112" s="137"/>
      <c r="D112" s="172"/>
      <c r="E112" s="161" t="s">
        <v>118</v>
      </c>
      <c r="F112" s="163" t="s">
        <v>122</v>
      </c>
      <c r="G112" s="164"/>
      <c r="H112" s="164"/>
      <c r="I112" s="164"/>
      <c r="J112" s="164"/>
      <c r="K112" s="165"/>
      <c r="L112" s="159"/>
    </row>
    <row r="113" spans="1:12" s="56" customFormat="1" ht="36" customHeight="1">
      <c r="A113" s="168"/>
      <c r="B113" s="168"/>
      <c r="C113" s="170"/>
      <c r="D113" s="173"/>
      <c r="E113" s="162"/>
      <c r="F113" s="42" t="s">
        <v>241</v>
      </c>
      <c r="G113" s="44" t="s">
        <v>242</v>
      </c>
      <c r="H113" s="115" t="s">
        <v>78</v>
      </c>
      <c r="I113" s="69" t="s">
        <v>119</v>
      </c>
      <c r="J113" s="43" t="s">
        <v>120</v>
      </c>
      <c r="K113" s="70" t="s">
        <v>121</v>
      </c>
      <c r="L113" s="160"/>
    </row>
    <row r="114" spans="1:12" s="56" customFormat="1" ht="11.25" customHeight="1">
      <c r="A114" s="40">
        <v>1</v>
      </c>
      <c r="B114" s="40">
        <v>2</v>
      </c>
      <c r="C114" s="2">
        <v>3</v>
      </c>
      <c r="D114" s="2">
        <v>4</v>
      </c>
      <c r="E114" s="45">
        <v>5</v>
      </c>
      <c r="F114" s="46">
        <v>6</v>
      </c>
      <c r="G114" s="46">
        <v>7</v>
      </c>
      <c r="H114" s="47"/>
      <c r="I114" s="47">
        <v>8</v>
      </c>
      <c r="J114" s="46">
        <v>9</v>
      </c>
      <c r="K114" s="47">
        <v>10</v>
      </c>
      <c r="L114" s="46">
        <v>11</v>
      </c>
    </row>
    <row r="115" spans="1:12" ht="14.25" customHeight="1">
      <c r="A115" s="72">
        <v>900</v>
      </c>
      <c r="B115" s="133"/>
      <c r="C115" s="132" t="s">
        <v>93</v>
      </c>
      <c r="D115" s="87">
        <f>SUM(D116:D119)</f>
        <v>698030</v>
      </c>
      <c r="E115" s="94">
        <f>SUM(E116:E119)</f>
        <v>476030</v>
      </c>
      <c r="F115" s="94">
        <f>SUM(F116:F119)</f>
        <v>7206</v>
      </c>
      <c r="G115" s="114"/>
      <c r="H115" s="94">
        <f>SUM(H116:H119)</f>
        <v>20000</v>
      </c>
      <c r="I115" s="95">
        <f>SUM(I116:I119)</f>
        <v>68000</v>
      </c>
      <c r="J115" s="90"/>
      <c r="K115" s="91"/>
      <c r="L115" s="94">
        <f>SUM(L116:L119)</f>
        <v>222000</v>
      </c>
    </row>
    <row r="116" spans="1:12" ht="14.25" customHeight="1">
      <c r="A116" s="75"/>
      <c r="B116" s="89" t="s">
        <v>213</v>
      </c>
      <c r="C116" s="106" t="s">
        <v>214</v>
      </c>
      <c r="D116" s="77">
        <v>237000</v>
      </c>
      <c r="E116" s="90">
        <v>27000</v>
      </c>
      <c r="F116" s="90"/>
      <c r="G116" s="90"/>
      <c r="H116" s="90">
        <v>20000</v>
      </c>
      <c r="I116" s="112"/>
      <c r="J116" s="90"/>
      <c r="K116" s="91"/>
      <c r="L116" s="90">
        <v>210000</v>
      </c>
    </row>
    <row r="117" spans="1:12" s="56" customFormat="1" ht="12.75" customHeight="1">
      <c r="A117" s="75"/>
      <c r="B117" s="89" t="s">
        <v>151</v>
      </c>
      <c r="C117" s="106" t="s">
        <v>183</v>
      </c>
      <c r="D117" s="77">
        <v>32830</v>
      </c>
      <c r="E117" s="90">
        <v>32830</v>
      </c>
      <c r="F117" s="90">
        <v>7206</v>
      </c>
      <c r="G117" s="90"/>
      <c r="H117" s="90"/>
      <c r="I117" s="91"/>
      <c r="J117" s="90"/>
      <c r="K117" s="91"/>
      <c r="L117" s="90"/>
    </row>
    <row r="118" spans="1:12" s="56" customFormat="1" ht="12.75" customHeight="1">
      <c r="A118" s="75"/>
      <c r="B118" s="89" t="s">
        <v>152</v>
      </c>
      <c r="C118" s="106" t="s">
        <v>246</v>
      </c>
      <c r="D118" s="77">
        <v>360200</v>
      </c>
      <c r="E118" s="90">
        <v>348200</v>
      </c>
      <c r="F118" s="90"/>
      <c r="G118" s="90"/>
      <c r="H118" s="90"/>
      <c r="I118" s="91"/>
      <c r="J118" s="90"/>
      <c r="K118" s="91"/>
      <c r="L118" s="90">
        <v>12000</v>
      </c>
    </row>
    <row r="119" spans="1:12" s="56" customFormat="1" ht="12.75" customHeight="1">
      <c r="A119" s="75"/>
      <c r="B119" s="89" t="s">
        <v>231</v>
      </c>
      <c r="C119" s="106" t="s">
        <v>232</v>
      </c>
      <c r="D119" s="77">
        <v>68000</v>
      </c>
      <c r="E119" s="90">
        <v>68000</v>
      </c>
      <c r="F119" s="90"/>
      <c r="G119" s="90"/>
      <c r="H119" s="90"/>
      <c r="I119" s="91">
        <v>68000</v>
      </c>
      <c r="J119" s="90"/>
      <c r="K119" s="91"/>
      <c r="L119" s="90">
        <v>0</v>
      </c>
    </row>
    <row r="120" spans="1:12" ht="14.25" customHeight="1">
      <c r="A120" s="75">
        <v>921</v>
      </c>
      <c r="B120" s="89"/>
      <c r="C120" s="132" t="s">
        <v>184</v>
      </c>
      <c r="D120" s="94">
        <f aca="true" t="shared" si="2" ref="D120:I120">SUM(D121:D125)</f>
        <v>459047</v>
      </c>
      <c r="E120" s="94">
        <f t="shared" si="2"/>
        <v>449047</v>
      </c>
      <c r="F120" s="94">
        <f t="shared" si="2"/>
        <v>84435</v>
      </c>
      <c r="G120" s="94">
        <f t="shared" si="2"/>
        <v>14000</v>
      </c>
      <c r="H120" s="94">
        <f t="shared" si="2"/>
        <v>89200</v>
      </c>
      <c r="I120" s="95">
        <f t="shared" si="2"/>
        <v>9000</v>
      </c>
      <c r="J120" s="90"/>
      <c r="K120" s="91"/>
      <c r="L120" s="94">
        <f>SUM(L121:L125)</f>
        <v>10000</v>
      </c>
    </row>
    <row r="121" spans="1:12" s="56" customFormat="1" ht="12.75" customHeight="1">
      <c r="A121" s="74"/>
      <c r="B121" s="89" t="s">
        <v>233</v>
      </c>
      <c r="C121" s="106" t="s">
        <v>234</v>
      </c>
      <c r="D121" s="77">
        <v>108360</v>
      </c>
      <c r="E121" s="90">
        <v>108360</v>
      </c>
      <c r="F121" s="90">
        <v>13535</v>
      </c>
      <c r="G121" s="90"/>
      <c r="H121" s="90"/>
      <c r="I121" s="91">
        <v>4000</v>
      </c>
      <c r="J121" s="90"/>
      <c r="K121" s="91"/>
      <c r="L121" s="90"/>
    </row>
    <row r="122" spans="1:12" s="56" customFormat="1" ht="12.75" customHeight="1">
      <c r="A122" s="74"/>
      <c r="B122" s="89" t="s">
        <v>153</v>
      </c>
      <c r="C122" s="106" t="s">
        <v>235</v>
      </c>
      <c r="D122" s="77">
        <v>149269</v>
      </c>
      <c r="E122" s="90">
        <v>139269</v>
      </c>
      <c r="F122" s="90">
        <v>1700</v>
      </c>
      <c r="G122" s="90"/>
      <c r="H122" s="90">
        <v>89200</v>
      </c>
      <c r="I122" s="91"/>
      <c r="J122" s="90"/>
      <c r="K122" s="91"/>
      <c r="L122" s="90">
        <v>10000</v>
      </c>
    </row>
    <row r="123" spans="1:12" s="56" customFormat="1" ht="12.75" customHeight="1">
      <c r="A123" s="74"/>
      <c r="B123" s="89" t="s">
        <v>154</v>
      </c>
      <c r="C123" s="106" t="s">
        <v>185</v>
      </c>
      <c r="D123" s="77">
        <v>144418</v>
      </c>
      <c r="E123" s="90">
        <v>144418</v>
      </c>
      <c r="F123" s="90">
        <v>69200</v>
      </c>
      <c r="G123" s="90">
        <v>14000</v>
      </c>
      <c r="H123" s="90">
        <v>0</v>
      </c>
      <c r="I123" s="91">
        <v>0</v>
      </c>
      <c r="J123" s="90"/>
      <c r="K123" s="91"/>
      <c r="L123" s="90"/>
    </row>
    <row r="124" spans="1:12" s="56" customFormat="1" ht="12.75" customHeight="1">
      <c r="A124" s="74"/>
      <c r="B124" s="89" t="s">
        <v>155</v>
      </c>
      <c r="C124" s="106" t="s">
        <v>219</v>
      </c>
      <c r="D124" s="77">
        <v>5000</v>
      </c>
      <c r="E124" s="90">
        <v>5000</v>
      </c>
      <c r="F124" s="90"/>
      <c r="G124" s="90"/>
      <c r="H124" s="90"/>
      <c r="I124" s="91">
        <v>5000</v>
      </c>
      <c r="J124" s="90"/>
      <c r="K124" s="91"/>
      <c r="L124" s="90"/>
    </row>
    <row r="125" spans="1:12" s="56" customFormat="1" ht="12.75" customHeight="1">
      <c r="A125" s="75" t="s">
        <v>16</v>
      </c>
      <c r="B125" s="89" t="s">
        <v>156</v>
      </c>
      <c r="C125" s="106" t="s">
        <v>127</v>
      </c>
      <c r="D125" s="77">
        <f>E125+L125</f>
        <v>52000</v>
      </c>
      <c r="E125" s="90">
        <v>52000</v>
      </c>
      <c r="F125" s="90"/>
      <c r="G125" s="90"/>
      <c r="H125" s="90"/>
      <c r="I125" s="104" t="s">
        <v>16</v>
      </c>
      <c r="J125" s="90"/>
      <c r="K125" s="104"/>
      <c r="L125" s="90"/>
    </row>
    <row r="126" spans="1:12" ht="14.25" customHeight="1">
      <c r="A126" s="75">
        <v>926</v>
      </c>
      <c r="B126" s="89" t="s">
        <v>16</v>
      </c>
      <c r="C126" s="132" t="s">
        <v>186</v>
      </c>
      <c r="D126" s="94">
        <f>SUM(D127:D127)</f>
        <v>111000</v>
      </c>
      <c r="E126" s="94">
        <f>SUM(E127:E127)</f>
        <v>111000</v>
      </c>
      <c r="F126" s="94">
        <f>SUM(F127:F127)</f>
        <v>0</v>
      </c>
      <c r="G126" s="94">
        <f>SUM(G127:G127)</f>
        <v>0</v>
      </c>
      <c r="H126" s="94"/>
      <c r="I126" s="95">
        <f>SUM(I127:I127)</f>
        <v>110000</v>
      </c>
      <c r="J126" s="90"/>
      <c r="K126" s="91"/>
      <c r="L126" s="90"/>
    </row>
    <row r="127" spans="1:12" s="56" customFormat="1" ht="12.75" customHeight="1">
      <c r="A127" s="74"/>
      <c r="B127" s="89" t="s">
        <v>236</v>
      </c>
      <c r="C127" s="106" t="s">
        <v>237</v>
      </c>
      <c r="D127" s="77">
        <v>111000</v>
      </c>
      <c r="E127" s="90">
        <v>111000</v>
      </c>
      <c r="F127" s="90"/>
      <c r="G127" s="90"/>
      <c r="H127" s="90"/>
      <c r="I127" s="102">
        <v>110000</v>
      </c>
      <c r="J127" s="90"/>
      <c r="K127" s="104"/>
      <c r="L127" s="90"/>
    </row>
    <row r="128" spans="1:12" s="56" customFormat="1" ht="12.75" customHeight="1">
      <c r="A128" s="74"/>
      <c r="B128" s="89"/>
      <c r="C128" s="116"/>
      <c r="D128" s="77"/>
      <c r="E128" s="90"/>
      <c r="F128" s="90"/>
      <c r="G128" s="90"/>
      <c r="H128" s="90"/>
      <c r="I128" s="102"/>
      <c r="J128" s="90"/>
      <c r="K128" s="104"/>
      <c r="L128" s="90"/>
    </row>
    <row r="129" spans="1:12" s="56" customFormat="1" ht="12.75" customHeight="1">
      <c r="A129" s="74"/>
      <c r="B129" s="89"/>
      <c r="C129" s="116"/>
      <c r="D129" s="77"/>
      <c r="E129" s="90"/>
      <c r="F129" s="90"/>
      <c r="G129" s="90"/>
      <c r="H129" s="90"/>
      <c r="I129" s="102"/>
      <c r="J129" s="90"/>
      <c r="K129" s="104"/>
      <c r="L129" s="90"/>
    </row>
    <row r="130" spans="1:12" s="56" customFormat="1" ht="12.75" customHeight="1">
      <c r="A130" s="134"/>
      <c r="B130" s="96"/>
      <c r="C130" s="116"/>
      <c r="D130" s="77"/>
      <c r="E130" s="127"/>
      <c r="F130" s="90"/>
      <c r="G130" s="90"/>
      <c r="H130" s="90"/>
      <c r="I130" s="102"/>
      <c r="J130" s="90"/>
      <c r="K130" s="104"/>
      <c r="L130" s="90"/>
    </row>
    <row r="131" spans="1:14" ht="18.75" customHeight="1">
      <c r="A131" s="130" t="s">
        <v>16</v>
      </c>
      <c r="B131" s="131"/>
      <c r="C131" s="128" t="s">
        <v>200</v>
      </c>
      <c r="D131" s="129">
        <f>D14+D18+D22+D24+D27+D41+D47+D51+D55+D57+D63+D60+D79+D83+D94+D115+D120+D126</f>
        <v>14311605</v>
      </c>
      <c r="E131" s="129">
        <f>E14+E18+E22+E24+E27+E41+E47+E51+E55+E57+E63+E60+E79+E83+E94+E115+E120+E126</f>
        <v>13774256</v>
      </c>
      <c r="F131" s="129">
        <f>F126+F120+F115+F94+F83+F79+F63+F60+F57+F55+F51+F47+F41+F24+F22+F27+F18+F14</f>
        <v>3962830</v>
      </c>
      <c r="G131" s="129">
        <f>G126+G120+G115+G94+G83+G79+G63+G60+G57+G55+G51+G47+G41+G24+G22+G27+G18+G14</f>
        <v>898447</v>
      </c>
      <c r="H131" s="129">
        <f>H126+H120+H115+H94+H83+H79+H63+H60+H57+H55+H51+H47+H41+H24+H22+H27+H18+H14</f>
        <v>857538</v>
      </c>
      <c r="I131" s="129">
        <f>I126+I120+I115+I63+I27</f>
        <v>554650</v>
      </c>
      <c r="J131" s="129">
        <f>J57</f>
        <v>300000</v>
      </c>
      <c r="K131" s="129"/>
      <c r="L131" s="129">
        <f>L115+L83+L79+L63+L51+L41+L22+L18+L14+L120</f>
        <v>537349</v>
      </c>
      <c r="N131" s="49"/>
    </row>
    <row r="132" spans="1:4" ht="14.25">
      <c r="A132" s="50"/>
      <c r="B132" s="50"/>
      <c r="C132" s="50"/>
      <c r="D132" s="126"/>
    </row>
    <row r="133" spans="1:4" ht="14.25">
      <c r="A133" s="50"/>
      <c r="B133" s="50"/>
      <c r="C133" s="50"/>
      <c r="D133" s="50"/>
    </row>
    <row r="134" spans="1:4" ht="14.25">
      <c r="A134" s="50"/>
      <c r="B134" s="50"/>
      <c r="C134" s="50"/>
      <c r="D134" s="50"/>
    </row>
    <row r="135" spans="1:4" ht="14.25">
      <c r="A135" s="50"/>
      <c r="B135" s="50"/>
      <c r="C135" s="50"/>
      <c r="D135" s="126"/>
    </row>
    <row r="136" spans="1:4" ht="14.25">
      <c r="A136" s="50"/>
      <c r="B136" s="50"/>
      <c r="C136" s="50"/>
      <c r="D136" s="50"/>
    </row>
    <row r="137" spans="1:4" ht="14.25">
      <c r="A137" s="50"/>
      <c r="B137" s="50"/>
      <c r="C137" s="50"/>
      <c r="D137" s="50"/>
    </row>
    <row r="138" spans="1:4" ht="14.25">
      <c r="A138" s="50"/>
      <c r="B138" s="50"/>
      <c r="C138" s="50"/>
      <c r="D138" s="50"/>
    </row>
    <row r="139" spans="1:4" ht="14.25">
      <c r="A139" s="50"/>
      <c r="B139" s="50"/>
      <c r="C139" s="50"/>
      <c r="D139" s="50"/>
    </row>
    <row r="140" spans="1:4" ht="14.25">
      <c r="A140" s="50"/>
      <c r="B140" s="50"/>
      <c r="C140" s="50"/>
      <c r="D140" s="50"/>
    </row>
    <row r="141" spans="1:4" ht="14.25">
      <c r="A141" s="50"/>
      <c r="B141" s="50"/>
      <c r="C141" s="50"/>
      <c r="D141" s="50"/>
    </row>
    <row r="142" spans="1:4" ht="14.25">
      <c r="A142" s="50"/>
      <c r="B142" s="50"/>
      <c r="C142" s="50"/>
      <c r="D142" s="50"/>
    </row>
    <row r="143" spans="1:4" ht="14.25">
      <c r="A143" s="50"/>
      <c r="B143" s="50"/>
      <c r="C143" s="50"/>
      <c r="D143" s="50"/>
    </row>
    <row r="144" spans="1:4" ht="14.25">
      <c r="A144" s="50"/>
      <c r="B144" s="50"/>
      <c r="C144" s="50"/>
      <c r="D144" s="50"/>
    </row>
  </sheetData>
  <mergeCells count="43">
    <mergeCell ref="A108:L108"/>
    <mergeCell ref="A110:A113"/>
    <mergeCell ref="B110:B113"/>
    <mergeCell ref="C110:C113"/>
    <mergeCell ref="D110:D113"/>
    <mergeCell ref="E110:L110"/>
    <mergeCell ref="E111:K111"/>
    <mergeCell ref="L111:L113"/>
    <mergeCell ref="E112:E113"/>
    <mergeCell ref="F112:K112"/>
    <mergeCell ref="E36:L36"/>
    <mergeCell ref="A34:L34"/>
    <mergeCell ref="A6:L6"/>
    <mergeCell ref="C1:D1"/>
    <mergeCell ref="C2:D2"/>
    <mergeCell ref="C3:D3"/>
    <mergeCell ref="D9:D12"/>
    <mergeCell ref="C9:C12"/>
    <mergeCell ref="A9:A12"/>
    <mergeCell ref="B9:B12"/>
    <mergeCell ref="E9:L9"/>
    <mergeCell ref="L10:L12"/>
    <mergeCell ref="E10:K10"/>
    <mergeCell ref="E11:E12"/>
    <mergeCell ref="F11:K11"/>
    <mergeCell ref="A36:A39"/>
    <mergeCell ref="B36:B39"/>
    <mergeCell ref="C36:C39"/>
    <mergeCell ref="D36:D39"/>
    <mergeCell ref="E37:K37"/>
    <mergeCell ref="L37:L39"/>
    <mergeCell ref="E38:E39"/>
    <mergeCell ref="F38:K38"/>
    <mergeCell ref="A71:L71"/>
    <mergeCell ref="E73:L73"/>
    <mergeCell ref="E74:K74"/>
    <mergeCell ref="L74:L76"/>
    <mergeCell ref="E75:E76"/>
    <mergeCell ref="F75:K75"/>
    <mergeCell ref="A73:A76"/>
    <mergeCell ref="B73:B76"/>
    <mergeCell ref="C73:C76"/>
    <mergeCell ref="D73:D76"/>
  </mergeCells>
  <printOptions/>
  <pageMargins left="0.24" right="0.2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Lubiszyn</cp:lastModifiedBy>
  <cp:lastPrinted>2007-03-08T06:40:18Z</cp:lastPrinted>
  <dcterms:created xsi:type="dcterms:W3CDTF">1997-02-26T13:46:56Z</dcterms:created>
  <dcterms:modified xsi:type="dcterms:W3CDTF">2007-03-27T07:03:02Z</dcterms:modified>
  <cp:category/>
  <cp:version/>
  <cp:contentType/>
  <cp:contentStatus/>
</cp:coreProperties>
</file>