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245" firstSheet="1" activeTab="1"/>
  </bookViews>
  <sheets>
    <sheet name="Wzorzec" sheetId="1" r:id="rId1"/>
    <sheet name="Zał_nr_2_wydr" sheetId="2" r:id="rId2"/>
  </sheets>
  <calcPr calcId="124519"/>
</workbook>
</file>

<file path=xl/calcChain.xml><?xml version="1.0" encoding="utf-8"?>
<calcChain xmlns="http://schemas.openxmlformats.org/spreadsheetml/2006/main">
  <c r="H15" i="2"/>
  <c r="E45"/>
  <c r="D45"/>
  <c r="C45"/>
  <c r="B45"/>
  <c r="O45"/>
  <c r="N45"/>
  <c r="N16"/>
  <c r="O12"/>
  <c r="N12"/>
  <c r="M12"/>
  <c r="L12"/>
  <c r="O8"/>
  <c r="N8"/>
  <c r="M8"/>
  <c r="M45" s="1"/>
  <c r="L8"/>
  <c r="L45" s="1"/>
  <c r="K12"/>
  <c r="J12"/>
  <c r="I12"/>
  <c r="K8"/>
  <c r="K15" s="1"/>
  <c r="J8"/>
  <c r="J45" s="1"/>
  <c r="I8"/>
  <c r="I45" s="1"/>
  <c r="K39"/>
  <c r="J39"/>
  <c r="H39"/>
  <c r="F39"/>
  <c r="E39"/>
  <c r="D39"/>
  <c r="C39"/>
  <c r="B39"/>
  <c r="E16"/>
  <c r="D16"/>
  <c r="C16"/>
  <c r="B16"/>
  <c r="H12"/>
  <c r="G12"/>
  <c r="F12"/>
  <c r="E12"/>
  <c r="D12"/>
  <c r="C12"/>
  <c r="B12"/>
  <c r="H8"/>
  <c r="H45" s="1"/>
  <c r="G8"/>
  <c r="G45" s="1"/>
  <c r="F8"/>
  <c r="F45" s="1"/>
  <c r="E8"/>
  <c r="D8"/>
  <c r="D15" s="1"/>
  <c r="C8"/>
  <c r="B8"/>
  <c r="B15" s="1"/>
  <c r="B2" i="1"/>
  <c r="C2"/>
  <c r="D2"/>
  <c r="E2"/>
  <c r="F2"/>
  <c r="G2"/>
  <c r="H2"/>
  <c r="I2"/>
  <c r="J2"/>
  <c r="K2"/>
  <c r="L2"/>
  <c r="M2"/>
  <c r="N2"/>
  <c r="O2"/>
  <c r="P2"/>
  <c r="Q2"/>
  <c r="R2"/>
  <c r="S2"/>
  <c r="T2"/>
  <c r="B6"/>
  <c r="C6"/>
  <c r="D6"/>
  <c r="E6"/>
  <c r="F6"/>
  <c r="G6"/>
  <c r="H6"/>
  <c r="I6"/>
  <c r="J6"/>
  <c r="K6"/>
  <c r="L6"/>
  <c r="M6"/>
  <c r="N6"/>
  <c r="O6"/>
  <c r="P6"/>
  <c r="Q6"/>
  <c r="R6"/>
  <c r="S6"/>
  <c r="T6"/>
  <c r="B9"/>
  <c r="C9"/>
  <c r="D9"/>
  <c r="E9"/>
  <c r="F9"/>
  <c r="G9"/>
  <c r="H9"/>
  <c r="I9"/>
  <c r="J9"/>
  <c r="K9"/>
  <c r="L9"/>
  <c r="M9"/>
  <c r="N9"/>
  <c r="O9"/>
  <c r="P9"/>
  <c r="Q9"/>
  <c r="R9"/>
  <c r="S9"/>
  <c r="T9"/>
  <c r="B11"/>
  <c r="B10"/>
  <c r="C11"/>
  <c r="C10"/>
  <c r="D11"/>
  <c r="D10"/>
  <c r="E11"/>
  <c r="E10"/>
  <c r="F11"/>
  <c r="F10"/>
  <c r="G11"/>
  <c r="G10"/>
  <c r="H11"/>
  <c r="H10"/>
  <c r="I11"/>
  <c r="I10"/>
  <c r="J11"/>
  <c r="J10"/>
  <c r="K11"/>
  <c r="K10"/>
  <c r="L11"/>
  <c r="L10"/>
  <c r="M11"/>
  <c r="M10"/>
  <c r="N11"/>
  <c r="N10"/>
  <c r="O11"/>
  <c r="O10"/>
  <c r="P11"/>
  <c r="P10"/>
  <c r="Q11"/>
  <c r="Q10"/>
  <c r="R11"/>
  <c r="R10"/>
  <c r="S11"/>
  <c r="S10"/>
  <c r="T11"/>
  <c r="T1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B33"/>
  <c r="B32"/>
  <c r="B39"/>
  <c r="C33"/>
  <c r="C32"/>
  <c r="C39"/>
  <c r="D33"/>
  <c r="D32"/>
  <c r="D39"/>
  <c r="E33"/>
  <c r="E32"/>
  <c r="E39"/>
  <c r="E49"/>
  <c r="F33"/>
  <c r="F32"/>
  <c r="F39"/>
  <c r="F49"/>
  <c r="G33"/>
  <c r="G32"/>
  <c r="G39"/>
  <c r="G49"/>
  <c r="H33"/>
  <c r="H32"/>
  <c r="H39"/>
  <c r="H49"/>
  <c r="I33"/>
  <c r="I32"/>
  <c r="I39"/>
  <c r="I49"/>
  <c r="J33"/>
  <c r="J32"/>
  <c r="J39"/>
  <c r="J49"/>
  <c r="K33"/>
  <c r="K32"/>
  <c r="K39"/>
  <c r="K49"/>
  <c r="L33"/>
  <c r="L32"/>
  <c r="L39"/>
  <c r="L49"/>
  <c r="M33"/>
  <c r="M32"/>
  <c r="M39"/>
  <c r="M49"/>
  <c r="N33"/>
  <c r="N32"/>
  <c r="N39"/>
  <c r="N49"/>
  <c r="O33"/>
  <c r="O32"/>
  <c r="O39"/>
  <c r="O49"/>
  <c r="P33"/>
  <c r="P32"/>
  <c r="P39"/>
  <c r="P49"/>
  <c r="Q33"/>
  <c r="Q32"/>
  <c r="Q39"/>
  <c r="Q49"/>
  <c r="R33"/>
  <c r="R32"/>
  <c r="R39"/>
  <c r="R49"/>
  <c r="S33"/>
  <c r="S32"/>
  <c r="S39"/>
  <c r="S49"/>
  <c r="T33"/>
  <c r="T32"/>
  <c r="T39"/>
  <c r="T49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B40"/>
  <c r="C41"/>
  <c r="C40"/>
  <c r="C47"/>
  <c r="D41"/>
  <c r="D40"/>
  <c r="D47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B47"/>
  <c r="E48"/>
  <c r="F48"/>
  <c r="G48"/>
  <c r="H48"/>
  <c r="I48"/>
  <c r="J48"/>
  <c r="K48"/>
  <c r="L48"/>
  <c r="M48"/>
  <c r="N48"/>
  <c r="O48"/>
  <c r="P48"/>
  <c r="Q48"/>
  <c r="R48"/>
  <c r="S48"/>
  <c r="T48"/>
  <c r="E41"/>
  <c r="F41"/>
  <c r="E40"/>
  <c r="E47"/>
  <c r="F40"/>
  <c r="F47"/>
  <c r="G41"/>
  <c r="H41"/>
  <c r="G40"/>
  <c r="G47"/>
  <c r="H40"/>
  <c r="H47"/>
  <c r="I41"/>
  <c r="J41"/>
  <c r="I40"/>
  <c r="I47"/>
  <c r="J40"/>
  <c r="J47"/>
  <c r="K41"/>
  <c r="L41"/>
  <c r="K40"/>
  <c r="K47"/>
  <c r="L40"/>
  <c r="L47"/>
  <c r="M41"/>
  <c r="N41"/>
  <c r="M40"/>
  <c r="M47"/>
  <c r="N40"/>
  <c r="N47"/>
  <c r="O41"/>
  <c r="P41"/>
  <c r="O40"/>
  <c r="O47"/>
  <c r="P40"/>
  <c r="P47"/>
  <c r="Q41"/>
  <c r="R41"/>
  <c r="Q40"/>
  <c r="Q47"/>
  <c r="R40"/>
  <c r="R47"/>
  <c r="S41"/>
  <c r="T41"/>
  <c r="T40"/>
  <c r="T47"/>
  <c r="S40"/>
  <c r="S47"/>
  <c r="K45" i="2" l="1"/>
  <c r="J15"/>
  <c r="E15"/>
  <c r="F15"/>
  <c r="C15"/>
  <c r="I15"/>
  <c r="G15"/>
</calcChain>
</file>

<file path=xl/sharedStrings.xml><?xml version="1.0" encoding="utf-8"?>
<sst xmlns="http://schemas.openxmlformats.org/spreadsheetml/2006/main" count="159" uniqueCount="92">
  <si>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</si>
  <si>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</si>
  <si>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</si>
  <si>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</si>
  <si>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</si>
  <si>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</si>
  <si>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</si>
  <si>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</si>
  <si>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</si>
  <si>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</si>
  <si>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</si>
  <si>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</si>
  <si>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</si>
  <si>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</si>
  <si>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</si>
  <si>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</si>
  <si>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</si>
  <si>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</si>
  <si>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</si>
  <si>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</si>
  <si>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</si>
  <si>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</si>
  <si>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</si>
  <si>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</si>
  <si>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</si>
  <si>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</si>
  <si>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</si>
  <si>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</si>
  <si>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</si>
  <si>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</si>
  <si>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</si>
  <si>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</si>
  <si>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</si>
  <si>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</si>
  <si>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</si>
  <si>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</si>
  <si>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</si>
  <si>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</si>
  <si>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</si>
  <si>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</si>
  <si>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</si>
  <si>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</si>
  <si>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</si>
  <si>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</si>
  <si>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</si>
  <si>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</si>
  <si>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</si>
  <si>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</si>
  <si>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</si>
  <si>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</si>
  <si>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</si>
  <si>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</si>
  <si>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</si>
  <si>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</si>
  <si>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</si>
  <si>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</si>
  <si>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</si>
  <si>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</si>
  <si>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</si>
  <si>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</si>
  <si>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</si>
  <si>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</si>
  <si>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</si>
  <si>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</si>
  <si>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</si>
  <si>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</si>
  <si>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</si>
  <si>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</si>
  <si>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  <charset val="238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  <charset val="238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</si>
  <si>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  <charset val="238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</si>
  <si>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</si>
  <si>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</si>
  <si>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</si>
  <si>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</si>
  <si>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</si>
  <si>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Wykonanie na 31.12.2009</t>
  </si>
  <si>
    <t>Wykonanie na 31.12.2008</t>
  </si>
  <si>
    <t>Wykonanie na 31.12.2007</t>
  </si>
  <si>
    <t>Plan na 31.12.2010</t>
  </si>
  <si>
    <t>H. Wskaźnik obsługi długu (G : A) w %</t>
  </si>
  <si>
    <t>J. Wskaźnik długu                                   (I. - I.1.1. - I.2.1.) : A w %</t>
  </si>
  <si>
    <t>Prognoza na 2015</t>
  </si>
  <si>
    <t>Prognoza na 2016</t>
  </si>
  <si>
    <t>TAK</t>
  </si>
  <si>
    <t>Prognoza na 2017</t>
  </si>
  <si>
    <t>Prognoza na 2018</t>
  </si>
  <si>
    <t>Prognoza na 2019</t>
  </si>
  <si>
    <t>Prognoza na 2020</t>
  </si>
  <si>
    <t>Załącznik Nr 2 do uchwały</t>
  </si>
  <si>
    <t>Prognoza kwoty długu i spłat zobowiązań dla  Gminy Grodziczno na lata 2011-2020</t>
  </si>
  <si>
    <t>z dnia 23 maja 2011r.</t>
  </si>
  <si>
    <t>Nr VII/58/2011 Rady Gminy Grodziczno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</si>
</sst>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\-#,##0.00"/>
  </numFmts>
  <fonts count="6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8.75"/>
      <name val="Arial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vertical="center" wrapText="1"/>
    </xf>
    <xf numFmtId="164" fontId="1" fillId="0" borderId="6" xfId="0" applyNumberFormat="1" applyFont="1" applyFill="1" applyBorder="1" applyAlignment="1" applyProtection="1">
      <alignment vertical="center"/>
    </xf>
    <xf numFmtId="164" fontId="1" fillId="0" borderId="6" xfId="0" applyNumberFormat="1" applyFont="1" applyBorder="1" applyAlignment="1" applyProtection="1">
      <alignment vertical="center"/>
    </xf>
    <xf numFmtId="164" fontId="1" fillId="0" borderId="7" xfId="0" applyNumberFormat="1" applyFont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 wrapText="1"/>
    </xf>
    <xf numFmtId="164" fontId="0" fillId="4" borderId="9" xfId="0" applyNumberFormat="1" applyFill="1" applyBorder="1" applyAlignment="1" applyProtection="1">
      <alignment vertical="center" wrapText="1"/>
      <protection locked="0"/>
    </xf>
    <xf numFmtId="164" fontId="0" fillId="4" borderId="10" xfId="0" applyNumberFormat="1" applyFill="1" applyBorder="1" applyAlignment="1" applyProtection="1">
      <alignment vertical="center"/>
      <protection locked="0"/>
    </xf>
    <xf numFmtId="165" fontId="0" fillId="4" borderId="0" xfId="0" applyNumberFormat="1" applyFill="1" applyAlignment="1" applyProtection="1">
      <alignment vertical="center"/>
      <protection locked="0"/>
    </xf>
    <xf numFmtId="164" fontId="0" fillId="4" borderId="11" xfId="0" applyNumberFormat="1" applyFill="1" applyBorder="1" applyAlignment="1" applyProtection="1">
      <alignment vertical="center"/>
      <protection locked="0"/>
    </xf>
    <xf numFmtId="165" fontId="0" fillId="4" borderId="12" xfId="0" applyNumberFormat="1" applyFill="1" applyBorder="1" applyAlignment="1" applyProtection="1">
      <alignment vertical="center"/>
      <protection locked="0"/>
    </xf>
    <xf numFmtId="0" fontId="0" fillId="3" borderId="13" xfId="0" applyFont="1" applyFill="1" applyBorder="1" applyAlignment="1" applyProtection="1">
      <alignment vertical="center" wrapText="1"/>
    </xf>
    <xf numFmtId="164" fontId="0" fillId="4" borderId="14" xfId="0" applyNumberFormat="1" applyFill="1" applyBorder="1" applyAlignment="1" applyProtection="1">
      <alignment vertical="center" wrapText="1"/>
      <protection locked="0"/>
    </xf>
    <xf numFmtId="164" fontId="0" fillId="4" borderId="15" xfId="0" applyNumberFormat="1" applyFill="1" applyBorder="1" applyAlignment="1" applyProtection="1">
      <alignment vertical="center"/>
      <protection locked="0"/>
    </xf>
    <xf numFmtId="164" fontId="0" fillId="4" borderId="16" xfId="0" applyNumberFormat="1" applyFill="1" applyBorder="1" applyAlignment="1" applyProtection="1">
      <alignment vertical="center"/>
      <protection locked="0"/>
    </xf>
    <xf numFmtId="0" fontId="1" fillId="3" borderId="17" xfId="0" applyFont="1" applyFill="1" applyBorder="1" applyAlignment="1" applyProtection="1">
      <alignment vertical="center" wrapText="1"/>
    </xf>
    <xf numFmtId="164" fontId="1" fillId="0" borderId="18" xfId="0" applyNumberFormat="1" applyFont="1" applyFill="1" applyBorder="1" applyAlignment="1" applyProtection="1">
      <alignment vertical="center"/>
    </xf>
    <xf numFmtId="164" fontId="1" fillId="0" borderId="18" xfId="0" applyNumberFormat="1" applyFont="1" applyBorder="1" applyAlignment="1" applyProtection="1">
      <alignment vertical="center"/>
    </xf>
    <xf numFmtId="164" fontId="1" fillId="0" borderId="19" xfId="0" applyNumberFormat="1" applyFont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 wrapText="1"/>
    </xf>
    <xf numFmtId="164" fontId="1" fillId="0" borderId="3" xfId="0" applyNumberFormat="1" applyFont="1" applyFill="1" applyBorder="1" applyAlignment="1" applyProtection="1">
      <alignment vertical="center"/>
    </xf>
    <xf numFmtId="164" fontId="1" fillId="0" borderId="3" xfId="0" applyNumberFormat="1" applyFont="1" applyBorder="1" applyAlignment="1" applyProtection="1">
      <alignment vertical="center"/>
    </xf>
    <xf numFmtId="164" fontId="1" fillId="0" borderId="4" xfId="0" applyNumberFormat="1" applyFont="1" applyBorder="1" applyAlignment="1" applyProtection="1">
      <alignment vertical="center"/>
    </xf>
    <xf numFmtId="0" fontId="1" fillId="3" borderId="8" xfId="0" applyFont="1" applyFill="1" applyBorder="1" applyAlignment="1" applyProtection="1">
      <alignment vertical="center" wrapText="1"/>
    </xf>
    <xf numFmtId="164" fontId="1" fillId="0" borderId="10" xfId="0" applyNumberFormat="1" applyFont="1" applyFill="1" applyBorder="1" applyAlignment="1" applyProtection="1">
      <alignment vertical="center"/>
    </xf>
    <xf numFmtId="164" fontId="1" fillId="0" borderId="10" xfId="0" applyNumberFormat="1" applyFont="1" applyBorder="1" applyAlignment="1" applyProtection="1">
      <alignment vertical="center"/>
    </xf>
    <xf numFmtId="164" fontId="1" fillId="0" borderId="11" xfId="0" applyNumberFormat="1" applyFont="1" applyBorder="1" applyAlignment="1" applyProtection="1">
      <alignment vertical="center"/>
    </xf>
    <xf numFmtId="4" fontId="0" fillId="4" borderId="20" xfId="0" applyNumberFormat="1" applyFont="1" applyFill="1" applyBorder="1" applyAlignment="1" applyProtection="1">
      <alignment vertical="center"/>
      <protection locked="0"/>
    </xf>
    <xf numFmtId="164" fontId="0" fillId="4" borderId="10" xfId="0" applyNumberFormat="1" applyFont="1" applyFill="1" applyBorder="1" applyAlignment="1" applyProtection="1">
      <alignment vertical="center"/>
      <protection locked="0"/>
    </xf>
    <xf numFmtId="164" fontId="1" fillId="0" borderId="21" xfId="0" applyNumberFormat="1" applyFont="1" applyFill="1" applyBorder="1" applyAlignment="1" applyProtection="1">
      <alignment vertical="center" wrapText="1"/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164" fontId="0" fillId="0" borderId="4" xfId="0" applyNumberFormat="1" applyBorder="1" applyAlignment="1" applyProtection="1">
      <alignment vertical="center"/>
      <protection locked="0"/>
    </xf>
    <xf numFmtId="164" fontId="1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18" xfId="0" applyNumberFormat="1" applyBorder="1" applyAlignment="1" applyProtection="1">
      <alignment vertical="center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9" xfId="0" applyNumberFormat="1" applyFill="1" applyBorder="1" applyAlignment="1" applyProtection="1">
      <alignment vertical="center" wrapText="1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164" fontId="0" fillId="0" borderId="11" xfId="0" applyNumberFormat="1" applyBorder="1" applyAlignment="1" applyProtection="1">
      <alignment vertical="center"/>
      <protection locked="0"/>
    </xf>
    <xf numFmtId="164" fontId="0" fillId="0" borderId="14" xfId="0" applyNumberFormat="1" applyFill="1" applyBorder="1" applyAlignment="1" applyProtection="1">
      <alignment vertical="center" wrapText="1"/>
      <protection locked="0"/>
    </xf>
    <xf numFmtId="164" fontId="0" fillId="0" borderId="15" xfId="0" applyNumberFormat="1" applyBorder="1" applyAlignment="1" applyProtection="1">
      <alignment vertical="center"/>
      <protection locked="0"/>
    </xf>
    <xf numFmtId="164" fontId="0" fillId="0" borderId="16" xfId="0" applyNumberFormat="1" applyBorder="1" applyAlignment="1" applyProtection="1">
      <alignment vertical="center"/>
      <protection locked="0"/>
    </xf>
    <xf numFmtId="164" fontId="1" fillId="0" borderId="15" xfId="0" applyNumberFormat="1" applyFont="1" applyBorder="1" applyAlignment="1" applyProtection="1">
      <alignment vertical="center"/>
    </xf>
    <xf numFmtId="164" fontId="1" fillId="0" borderId="16" xfId="0" applyNumberFormat="1" applyFont="1" applyBorder="1" applyAlignment="1" applyProtection="1">
      <alignment vertical="center"/>
    </xf>
    <xf numFmtId="10" fontId="1" fillId="0" borderId="3" xfId="0" applyNumberFormat="1" applyFont="1" applyFill="1" applyBorder="1" applyAlignment="1" applyProtection="1">
      <alignment vertical="center"/>
    </xf>
    <xf numFmtId="10" fontId="1" fillId="0" borderId="3" xfId="0" applyNumberFormat="1" applyFont="1" applyBorder="1" applyAlignment="1" applyProtection="1">
      <alignment vertical="center"/>
    </xf>
    <xf numFmtId="10" fontId="1" fillId="0" borderId="4" xfId="0" applyNumberFormat="1" applyFont="1" applyBorder="1" applyAlignment="1" applyProtection="1">
      <alignment vertical="center"/>
    </xf>
    <xf numFmtId="164" fontId="0" fillId="0" borderId="10" xfId="0" applyNumberFormat="1" applyBorder="1" applyAlignment="1" applyProtection="1">
      <alignment vertical="center"/>
    </xf>
    <xf numFmtId="164" fontId="0" fillId="4" borderId="9" xfId="0" applyNumberFormat="1" applyFont="1" applyFill="1" applyBorder="1" applyAlignment="1" applyProtection="1">
      <alignment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</xf>
    <xf numFmtId="10" fontId="1" fillId="0" borderId="3" xfId="0" applyNumberFormat="1" applyFont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vertical="center" wrapText="1"/>
    </xf>
    <xf numFmtId="0" fontId="1" fillId="0" borderId="24" xfId="0" applyFont="1" applyFill="1" applyBorder="1" applyAlignment="1" applyProtection="1">
      <alignment horizontal="center" vertical="center" wrapText="1"/>
    </xf>
    <xf numFmtId="10" fontId="1" fillId="0" borderId="25" xfId="0" applyNumberFormat="1" applyFont="1" applyBorder="1" applyAlignment="1" applyProtection="1">
      <alignment horizontal="center" vertical="center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164" fontId="4" fillId="0" borderId="27" xfId="0" applyNumberFormat="1" applyFont="1" applyFill="1" applyBorder="1" applyAlignment="1" applyProtection="1">
      <alignment vertical="center"/>
    </xf>
    <xf numFmtId="164" fontId="5" fillId="0" borderId="27" xfId="0" applyNumberFormat="1" applyFont="1" applyFill="1" applyBorder="1" applyAlignment="1" applyProtection="1">
      <alignment vertical="center"/>
      <protection locked="0"/>
    </xf>
    <xf numFmtId="10" fontId="4" fillId="0" borderId="27" xfId="0" applyNumberFormat="1" applyFont="1" applyFill="1" applyBorder="1" applyAlignment="1" applyProtection="1">
      <alignment vertical="center"/>
    </xf>
    <xf numFmtId="10" fontId="4" fillId="0" borderId="27" xfId="0" applyNumberFormat="1" applyFont="1" applyFill="1" applyBorder="1" applyAlignment="1" applyProtection="1">
      <alignment horizontal="center" vertical="center"/>
    </xf>
    <xf numFmtId="164" fontId="5" fillId="0" borderId="27" xfId="0" applyNumberFormat="1" applyFont="1" applyFill="1" applyBorder="1" applyAlignment="1" applyProtection="1">
      <alignment vertical="center"/>
    </xf>
    <xf numFmtId="4" fontId="5" fillId="0" borderId="27" xfId="0" applyNumberFormat="1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vertical="center" wrapText="1"/>
    </xf>
    <xf numFmtId="10" fontId="4" fillId="0" borderId="27" xfId="0" applyNumberFormat="1" applyFont="1" applyFill="1" applyBorder="1" applyAlignment="1">
      <alignment horizontal="right" vertical="center"/>
    </xf>
    <xf numFmtId="0" fontId="5" fillId="0" borderId="0" xfId="0" applyFont="1" applyFill="1"/>
    <xf numFmtId="0" fontId="4" fillId="0" borderId="27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vertical="center" wrapText="1"/>
    </xf>
    <xf numFmtId="164" fontId="5" fillId="0" borderId="27" xfId="0" applyNumberFormat="1" applyFont="1" applyFill="1" applyBorder="1" applyAlignment="1" applyProtection="1">
      <alignment vertical="center" wrapText="1"/>
      <protection locked="0"/>
    </xf>
    <xf numFmtId="165" fontId="5" fillId="0" borderId="27" xfId="0" applyNumberFormat="1" applyFont="1" applyFill="1" applyBorder="1" applyAlignment="1" applyProtection="1">
      <alignment vertical="center"/>
      <protection locked="0"/>
    </xf>
    <xf numFmtId="4" fontId="5" fillId="0" borderId="27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 vertical="center"/>
    </xf>
    <xf numFmtId="2" fontId="4" fillId="0" borderId="27" xfId="0" applyNumberFormat="1" applyFont="1" applyFill="1" applyBorder="1" applyAlignment="1">
      <alignment horizontal="right" vertical="center"/>
    </xf>
    <xf numFmtId="2" fontId="5" fillId="0" borderId="27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 applyProtection="1">
      <alignment vertical="top" wrapText="1"/>
    </xf>
    <xf numFmtId="0" fontId="4" fillId="0" borderId="27" xfId="0" applyFont="1" applyFill="1" applyBorder="1" applyAlignment="1" applyProtection="1">
      <alignment vertical="top" wrapText="1"/>
    </xf>
    <xf numFmtId="0" fontId="4" fillId="0" borderId="27" xfId="0" applyFont="1" applyFill="1" applyBorder="1" applyAlignment="1" applyProtection="1">
      <alignment horizontal="center" vertical="center" wrapText="1"/>
    </xf>
    <xf numFmtId="10" fontId="5" fillId="0" borderId="27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1" fillId="0" borderId="26" xfId="0" applyNumberFormat="1" applyFont="1" applyBorder="1" applyAlignment="1" applyProtection="1">
      <alignment horizontal="left" wrapText="1"/>
    </xf>
    <xf numFmtId="0" fontId="1" fillId="0" borderId="23" xfId="0" applyFont="1" applyBorder="1" applyAlignment="1" applyProtection="1">
      <alignment horizontal="left" wrapText="1"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left" wrapText="1"/>
    </xf>
    <xf numFmtId="4" fontId="5" fillId="0" borderId="27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workbookViewId="0">
      <pane ySplit="1" topLeftCell="A2" activePane="bottomLeft" state="frozen"/>
      <selection pane="bottomLeft" sqref="A1:F49"/>
    </sheetView>
  </sheetViews>
  <sheetFormatPr defaultColWidth="11.5703125" defaultRowHeight="12.75"/>
  <cols>
    <col min="1" max="1" width="41.42578125" customWidth="1"/>
    <col min="2" max="5" width="14.28515625" customWidth="1"/>
    <col min="6" max="6" width="14.7109375" customWidth="1"/>
    <col min="7" max="20" width="14.28515625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.6" customHeight="1">
      <c r="A2" s="5" t="s">
        <v>19</v>
      </c>
      <c r="B2" s="6">
        <f t="shared" ref="B2:T2" si="0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.6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.6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.6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.6" customHeight="1">
      <c r="A6" s="19" t="s">
        <v>23</v>
      </c>
      <c r="B6" s="20">
        <f t="shared" ref="B6:T6" si="1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.6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.6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.6" customHeight="1">
      <c r="A9" s="23" t="s">
        <v>26</v>
      </c>
      <c r="B9" s="24">
        <f t="shared" ref="B9:T9" si="2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.6" customHeight="1">
      <c r="A10" s="19" t="s">
        <v>27</v>
      </c>
      <c r="B10" s="20">
        <f t="shared" ref="B10:T10" si="3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.6" customHeight="1">
      <c r="A11" s="27" t="s">
        <v>28</v>
      </c>
      <c r="B11" s="28">
        <f t="shared" ref="B11:T11" si="4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.6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.6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.6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.6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.6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.6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.6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.6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.6" customHeight="1">
      <c r="A21" s="27" t="s">
        <v>38</v>
      </c>
      <c r="B21" s="28">
        <f t="shared" ref="B21:T21" si="5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.6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.6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.6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.6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.6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.6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2.1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6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7.1" customHeight="1">
      <c r="A32" s="19" t="s">
        <v>49</v>
      </c>
      <c r="B32" s="20">
        <f t="shared" ref="B32:T32" si="6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.6" customHeight="1">
      <c r="A33" s="9" t="s">
        <v>50</v>
      </c>
      <c r="B33" s="28">
        <f t="shared" ref="B33:T33" si="7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.6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.6" customHeight="1">
      <c r="A35" s="9" t="s">
        <v>52</v>
      </c>
      <c r="B35" s="28">
        <f t="shared" ref="B35:T35" si="8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.6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t="shared" ref="B37:T37" si="9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.6" customHeight="1">
      <c r="A39" s="23" t="s">
        <v>56</v>
      </c>
      <c r="B39" s="47">
        <f t="shared" ref="B39:T39" si="10">B32/B2</f>
        <v>4.8639028114232201E-2</v>
      </c>
      <c r="C39" s="48">
        <f t="shared" si="10"/>
        <v>6.4059105933293572E-2</v>
      </c>
      <c r="D39" s="48">
        <f t="shared" si="10"/>
        <v>9.0007867643211989E-2</v>
      </c>
      <c r="E39" s="48">
        <f t="shared" si="10"/>
        <v>9.2487015843004824E-2</v>
      </c>
      <c r="F39" s="48">
        <f t="shared" si="10"/>
        <v>9.0351882736156353E-2</v>
      </c>
      <c r="G39" s="48">
        <f t="shared" si="10"/>
        <v>0.10005593485342019</v>
      </c>
      <c r="H39" s="48">
        <f t="shared" si="10"/>
        <v>7.8038462540716613E-2</v>
      </c>
      <c r="I39" s="48">
        <f t="shared" si="10"/>
        <v>7.1509680781758955E-2</v>
      </c>
      <c r="J39" s="48">
        <f t="shared" si="10"/>
        <v>4.0262058631921824E-2</v>
      </c>
      <c r="K39" s="48">
        <f t="shared" si="10"/>
        <v>3.5152000000000003E-2</v>
      </c>
      <c r="L39" s="48">
        <f t="shared" si="10"/>
        <v>3.28820325732899E-2</v>
      </c>
      <c r="M39" s="48">
        <f t="shared" si="10"/>
        <v>3.0765785016286646E-2</v>
      </c>
      <c r="N39" s="48">
        <f t="shared" si="10"/>
        <v>2.8334358306188925E-2</v>
      </c>
      <c r="O39" s="48">
        <f t="shared" si="10"/>
        <v>1.9368182410423453E-2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.6" customHeight="1">
      <c r="A40" s="19" t="s">
        <v>57</v>
      </c>
      <c r="B40" s="20">
        <f t="shared" ref="B40:T40" si="11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.6" customHeight="1">
      <c r="A41" s="9" t="s">
        <v>58</v>
      </c>
      <c r="B41" s="10"/>
      <c r="C41" s="50">
        <f t="shared" ref="C41:T41" si="12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t="shared" ref="C42:T42" si="13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.6" customHeight="1">
      <c r="A43" s="9" t="s">
        <v>60</v>
      </c>
      <c r="B43" s="10">
        <v>13961512</v>
      </c>
      <c r="C43" s="50">
        <f t="shared" ref="C43:T43" si="14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t="shared" ref="C44:T44" si="15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.6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.6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.6" customHeight="1">
      <c r="A47" s="23" t="s">
        <v>64</v>
      </c>
      <c r="B47" s="47">
        <f t="shared" ref="B47:T47" si="16">(B40-B42-B44)/B2</f>
        <v>0.18947513250327283</v>
      </c>
      <c r="C47" s="48">
        <f t="shared" si="16"/>
        <v>0.34087962928692378</v>
      </c>
      <c r="D47" s="48">
        <f t="shared" si="16"/>
        <v>0.31513020521413193</v>
      </c>
      <c r="E47" s="48">
        <f t="shared" si="16"/>
        <v>0.37630541227862951</v>
      </c>
      <c r="F47" s="48">
        <f t="shared" si="16"/>
        <v>0.38684958957654725</v>
      </c>
      <c r="G47" s="48">
        <f t="shared" si="16"/>
        <v>0.39832191530944627</v>
      </c>
      <c r="H47" s="48">
        <f t="shared" si="16"/>
        <v>0.40170303583061889</v>
      </c>
      <c r="I47" s="48">
        <f t="shared" si="16"/>
        <v>0.40508415635179151</v>
      </c>
      <c r="J47" s="48">
        <f t="shared" si="16"/>
        <v>0.40555039739413679</v>
      </c>
      <c r="K47" s="48">
        <f t="shared" si="16"/>
        <v>0.40601663843648206</v>
      </c>
      <c r="L47" s="48">
        <f t="shared" si="16"/>
        <v>0.40648287947882739</v>
      </c>
      <c r="M47" s="48">
        <f t="shared" si="16"/>
        <v>0.40694912052117266</v>
      </c>
      <c r="N47" s="48">
        <f t="shared" si="16"/>
        <v>0.40686654071661238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t="shared" ref="H48:T48" si="17">((G3+G5-G7)/G2+(F3+F5-F7)/F2+(E3+E5-E7)/E2)/3</f>
        <v>1.473727449538789E-2</v>
      </c>
      <c r="I48" s="48">
        <f t="shared" si="17"/>
        <v>2.6058631921824105E-2</v>
      </c>
      <c r="J48" s="48">
        <f t="shared" si="17"/>
        <v>2.6058631921824105E-2</v>
      </c>
      <c r="K48" s="48">
        <f t="shared" si="17"/>
        <v>2.6058631921824105E-2</v>
      </c>
      <c r="L48" s="48">
        <f t="shared" si="17"/>
        <v>2.6058631921824105E-2</v>
      </c>
      <c r="M48" s="48">
        <f t="shared" si="17"/>
        <v>2.6058631921824105E-2</v>
      </c>
      <c r="N48" s="48">
        <f t="shared" si="17"/>
        <v>2.6058631921824105E-2</v>
      </c>
      <c r="O48" s="48">
        <f t="shared" si="17"/>
        <v>2.6058631921824105E-2</v>
      </c>
      <c r="P48" s="48">
        <f t="shared" si="17"/>
        <v>2.6058631921824105E-2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t="shared" ref="E49:T49" si="18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85" t="s">
        <v>68</v>
      </c>
      <c r="B55" s="85"/>
      <c r="C55" s="85"/>
      <c r="D55" s="85"/>
      <c r="E55" s="85"/>
      <c r="F55" s="85"/>
      <c r="G55" s="85"/>
      <c r="H55" s="85"/>
      <c r="I55" s="85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5.35" customHeight="1">
      <c r="A56" s="86" t="s">
        <v>69</v>
      </c>
      <c r="B56" s="86"/>
      <c r="C56" s="86"/>
      <c r="D56" s="86"/>
      <c r="E56" s="86"/>
      <c r="F56" s="86"/>
      <c r="G56" s="86"/>
      <c r="H56" s="86"/>
      <c r="I56" s="86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>
      <c r="A57" s="87"/>
      <c r="B57" s="87"/>
      <c r="C57" s="87"/>
      <c r="D57" s="87"/>
      <c r="E57" s="87"/>
      <c r="F57" s="87"/>
      <c r="G57" s="87"/>
      <c r="H57" s="87"/>
      <c r="I57" s="87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>
      <c r="A58" s="87"/>
      <c r="B58" s="87"/>
      <c r="C58" s="87"/>
      <c r="D58" s="87"/>
      <c r="E58" s="87"/>
      <c r="F58" s="87"/>
      <c r="G58" s="87"/>
      <c r="H58" s="87"/>
      <c r="I58" s="87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ageMargins left="0.78749999999999998" right="0.78749999999999998" top="1.0527777777777778" bottom="1.0527777777777778" header="0.78749999999999998" footer="0.78749999999999998"/>
  <pageSetup paperSize="8" scale="76" orientation="landscape" useFirstPageNumber="1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topLeftCell="D1" zoomScale="140" zoomScaleNormal="140" workbookViewId="0">
      <selection activeCell="H4" sqref="H4"/>
    </sheetView>
  </sheetViews>
  <sheetFormatPr defaultColWidth="11.5703125" defaultRowHeight="12.75"/>
  <cols>
    <col min="1" max="1" width="16.42578125" style="84" customWidth="1"/>
    <col min="2" max="2" width="8.85546875" style="61" customWidth="1"/>
    <col min="3" max="3" width="9" style="61" customWidth="1"/>
    <col min="4" max="4" width="9.140625" style="61" customWidth="1"/>
    <col min="5" max="5" width="9" style="61" customWidth="1"/>
    <col min="6" max="6" width="9.28515625" style="61" customWidth="1"/>
    <col min="7" max="7" width="9" style="61" customWidth="1"/>
    <col min="8" max="9" width="9.140625" style="61" customWidth="1"/>
    <col min="10" max="10" width="9.42578125" style="61" customWidth="1"/>
    <col min="11" max="11" width="9.140625" style="61" customWidth="1"/>
    <col min="12" max="12" width="9.85546875" style="61" customWidth="1"/>
    <col min="13" max="13" width="9.5703125" style="61" customWidth="1"/>
    <col min="14" max="14" width="9.7109375" style="61" customWidth="1"/>
    <col min="15" max="15" width="10.28515625" style="61" customWidth="1"/>
    <col min="16" max="16384" width="11.5703125" style="61"/>
  </cols>
  <sheetData>
    <row r="1" spans="1:15">
      <c r="L1" s="89" t="s">
        <v>88</v>
      </c>
      <c r="M1" s="89"/>
      <c r="N1" s="89"/>
      <c r="O1" s="89"/>
    </row>
    <row r="2" spans="1:15">
      <c r="L2" s="89" t="s">
        <v>91</v>
      </c>
      <c r="M2" s="89"/>
      <c r="N2" s="89"/>
      <c r="O2" s="89"/>
    </row>
    <row r="3" spans="1:15">
      <c r="L3" s="89" t="s">
        <v>90</v>
      </c>
      <c r="M3" s="89"/>
      <c r="N3" s="89"/>
      <c r="O3" s="89"/>
    </row>
    <row r="5" spans="1:15" ht="27" customHeight="1">
      <c r="A5" s="88" t="s">
        <v>89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7" spans="1:15" s="71" customFormat="1" ht="60.75" customHeight="1">
      <c r="A7" s="72" t="s">
        <v>70</v>
      </c>
      <c r="B7" s="62" t="s">
        <v>77</v>
      </c>
      <c r="C7" s="62" t="s">
        <v>76</v>
      </c>
      <c r="D7" s="62" t="s">
        <v>75</v>
      </c>
      <c r="E7" s="62" t="s">
        <v>78</v>
      </c>
      <c r="F7" s="62" t="s">
        <v>72</v>
      </c>
      <c r="G7" s="62" t="s">
        <v>71</v>
      </c>
      <c r="H7" s="62" t="s">
        <v>73</v>
      </c>
      <c r="I7" s="62" t="s">
        <v>74</v>
      </c>
      <c r="J7" s="62" t="s">
        <v>81</v>
      </c>
      <c r="K7" s="62" t="s">
        <v>82</v>
      </c>
      <c r="L7" s="62" t="s">
        <v>84</v>
      </c>
      <c r="M7" s="62" t="s">
        <v>85</v>
      </c>
      <c r="N7" s="62" t="s">
        <v>86</v>
      </c>
      <c r="O7" s="62" t="s">
        <v>87</v>
      </c>
    </row>
    <row r="8" spans="1:15" s="71" customFormat="1" ht="30.75" customHeight="1">
      <c r="A8" s="69" t="s">
        <v>19</v>
      </c>
      <c r="B8" s="63">
        <f>B9+B10</f>
        <v>15665165.189999999</v>
      </c>
      <c r="C8" s="63">
        <f t="shared" ref="C8:O8" si="0">C9+C10</f>
        <v>17924794.010000002</v>
      </c>
      <c r="D8" s="63">
        <f t="shared" si="0"/>
        <v>19209908.400000002</v>
      </c>
      <c r="E8" s="63">
        <f t="shared" si="0"/>
        <v>23146549.760000002</v>
      </c>
      <c r="F8" s="63">
        <f t="shared" si="0"/>
        <v>22618175.859999999</v>
      </c>
      <c r="G8" s="63">
        <f t="shared" si="0"/>
        <v>22722000</v>
      </c>
      <c r="H8" s="63">
        <f t="shared" si="0"/>
        <v>23500000</v>
      </c>
      <c r="I8" s="63">
        <f t="shared" si="0"/>
        <v>23500000</v>
      </c>
      <c r="J8" s="63">
        <f t="shared" si="0"/>
        <v>23500000</v>
      </c>
      <c r="K8" s="63">
        <f t="shared" si="0"/>
        <v>24000000</v>
      </c>
      <c r="L8" s="63">
        <f t="shared" si="0"/>
        <v>24000000</v>
      </c>
      <c r="M8" s="63">
        <f t="shared" si="0"/>
        <v>24000000</v>
      </c>
      <c r="N8" s="63">
        <f t="shared" si="0"/>
        <v>23900000</v>
      </c>
      <c r="O8" s="63">
        <f t="shared" si="0"/>
        <v>24200000</v>
      </c>
    </row>
    <row r="9" spans="1:15" s="71" customFormat="1" ht="20.25" customHeight="1">
      <c r="A9" s="73" t="s">
        <v>20</v>
      </c>
      <c r="B9" s="74">
        <v>15263733.4</v>
      </c>
      <c r="C9" s="64">
        <v>17511096.550000001</v>
      </c>
      <c r="D9" s="75">
        <v>18355342.98</v>
      </c>
      <c r="E9" s="64">
        <v>19859400.760000002</v>
      </c>
      <c r="F9" s="64">
        <v>18048749.890000001</v>
      </c>
      <c r="G9" s="64">
        <v>20422000</v>
      </c>
      <c r="H9" s="64">
        <v>21000000</v>
      </c>
      <c r="I9" s="64">
        <v>20500000</v>
      </c>
      <c r="J9" s="64">
        <v>20500000</v>
      </c>
      <c r="K9" s="64">
        <v>21000000</v>
      </c>
      <c r="L9" s="76">
        <v>21500000</v>
      </c>
      <c r="M9" s="76">
        <v>21600000</v>
      </c>
      <c r="N9" s="76">
        <v>21500000</v>
      </c>
      <c r="O9" s="76">
        <v>22000000</v>
      </c>
    </row>
    <row r="10" spans="1:15" s="71" customFormat="1" ht="24" customHeight="1">
      <c r="A10" s="73" t="s">
        <v>21</v>
      </c>
      <c r="B10" s="74">
        <v>401431.79</v>
      </c>
      <c r="C10" s="64">
        <v>413697.46</v>
      </c>
      <c r="D10" s="75">
        <v>854565.42</v>
      </c>
      <c r="E10" s="64">
        <v>3287149</v>
      </c>
      <c r="F10" s="64">
        <v>4569425.97</v>
      </c>
      <c r="G10" s="64">
        <v>2300000</v>
      </c>
      <c r="H10" s="64">
        <v>2500000</v>
      </c>
      <c r="I10" s="64">
        <v>3000000</v>
      </c>
      <c r="J10" s="64">
        <v>3000000</v>
      </c>
      <c r="K10" s="64">
        <v>3000000</v>
      </c>
      <c r="L10" s="76">
        <v>2500000</v>
      </c>
      <c r="M10" s="76">
        <v>2400000</v>
      </c>
      <c r="N10" s="76">
        <v>2400000</v>
      </c>
      <c r="O10" s="76">
        <v>2200000</v>
      </c>
    </row>
    <row r="11" spans="1:15" s="71" customFormat="1" ht="26.25" customHeight="1">
      <c r="A11" s="73" t="s">
        <v>22</v>
      </c>
      <c r="B11" s="74">
        <v>235926.03</v>
      </c>
      <c r="C11" s="64">
        <v>74025.279999999999</v>
      </c>
      <c r="D11" s="64">
        <v>213849.42</v>
      </c>
      <c r="E11" s="64">
        <v>38000</v>
      </c>
      <c r="F11" s="64">
        <v>14000</v>
      </c>
      <c r="G11" s="64">
        <v>20000</v>
      </c>
      <c r="H11" s="64">
        <v>50000</v>
      </c>
      <c r="I11" s="64">
        <v>100000</v>
      </c>
      <c r="J11" s="64">
        <v>200000</v>
      </c>
      <c r="K11" s="64">
        <v>100000</v>
      </c>
      <c r="L11" s="76">
        <v>50000</v>
      </c>
      <c r="M11" s="76">
        <v>40000</v>
      </c>
      <c r="N11" s="76">
        <v>30000</v>
      </c>
      <c r="O11" s="76">
        <v>30000</v>
      </c>
    </row>
    <row r="12" spans="1:15" s="71" customFormat="1" ht="25.5" customHeight="1">
      <c r="A12" s="69" t="s">
        <v>23</v>
      </c>
      <c r="B12" s="63">
        <f>B13+B14</f>
        <v>15322597.479999999</v>
      </c>
      <c r="C12" s="63">
        <f t="shared" ref="C12:O12" si="1">C13+C14</f>
        <v>17726410.420000002</v>
      </c>
      <c r="D12" s="63">
        <f t="shared" si="1"/>
        <v>19315072.93</v>
      </c>
      <c r="E12" s="63">
        <f t="shared" si="1"/>
        <v>28086180.710000001</v>
      </c>
      <c r="F12" s="63">
        <f t="shared" si="1"/>
        <v>25400600.289999999</v>
      </c>
      <c r="G12" s="63">
        <f t="shared" si="1"/>
        <v>21504828.259999998</v>
      </c>
      <c r="H12" s="63">
        <f t="shared" si="1"/>
        <v>22330000</v>
      </c>
      <c r="I12" s="63">
        <f t="shared" si="1"/>
        <v>22330000</v>
      </c>
      <c r="J12" s="63">
        <f t="shared" si="1"/>
        <v>22319000</v>
      </c>
      <c r="K12" s="63">
        <f t="shared" si="1"/>
        <v>22805000</v>
      </c>
      <c r="L12" s="63">
        <f t="shared" si="1"/>
        <v>22805000</v>
      </c>
      <c r="M12" s="63">
        <f t="shared" si="1"/>
        <v>22905000</v>
      </c>
      <c r="N12" s="63">
        <f t="shared" si="1"/>
        <v>23205000</v>
      </c>
      <c r="O12" s="63">
        <f t="shared" si="1"/>
        <v>23515000</v>
      </c>
    </row>
    <row r="13" spans="1:15" s="71" customFormat="1" ht="21" customHeight="1">
      <c r="A13" s="73" t="s">
        <v>24</v>
      </c>
      <c r="B13" s="74">
        <v>13334033.039999999</v>
      </c>
      <c r="C13" s="64">
        <v>15457786.18</v>
      </c>
      <c r="D13" s="64">
        <v>16415351.02</v>
      </c>
      <c r="E13" s="64">
        <v>19512568.550000001</v>
      </c>
      <c r="F13" s="64">
        <v>18453184.289999999</v>
      </c>
      <c r="G13" s="64">
        <v>17600000</v>
      </c>
      <c r="H13" s="64">
        <v>18500000</v>
      </c>
      <c r="I13" s="64">
        <v>19000000</v>
      </c>
      <c r="J13" s="64">
        <v>19500000</v>
      </c>
      <c r="K13" s="64">
        <v>19800000</v>
      </c>
      <c r="L13" s="76">
        <v>20100000</v>
      </c>
      <c r="M13" s="76">
        <v>20390000</v>
      </c>
      <c r="N13" s="76">
        <v>21500000</v>
      </c>
      <c r="O13" s="76">
        <v>22000000</v>
      </c>
    </row>
    <row r="14" spans="1:15" s="71" customFormat="1" ht="22.5" customHeight="1">
      <c r="A14" s="73" t="s">
        <v>25</v>
      </c>
      <c r="B14" s="74">
        <v>1988564.44</v>
      </c>
      <c r="C14" s="64">
        <v>2268624.2400000002</v>
      </c>
      <c r="D14" s="64">
        <v>2899721.91</v>
      </c>
      <c r="E14" s="64">
        <v>8573612.1600000001</v>
      </c>
      <c r="F14" s="64">
        <v>6947416</v>
      </c>
      <c r="G14" s="64">
        <v>3904828.26</v>
      </c>
      <c r="H14" s="64">
        <v>3830000</v>
      </c>
      <c r="I14" s="64">
        <v>3330000</v>
      </c>
      <c r="J14" s="64">
        <v>2819000</v>
      </c>
      <c r="K14" s="64">
        <v>3005000</v>
      </c>
      <c r="L14" s="76">
        <v>2705000</v>
      </c>
      <c r="M14" s="76">
        <v>2515000</v>
      </c>
      <c r="N14" s="76">
        <v>1705000</v>
      </c>
      <c r="O14" s="76">
        <v>1515000</v>
      </c>
    </row>
    <row r="15" spans="1:15" s="71" customFormat="1" ht="25.5" customHeight="1">
      <c r="A15" s="69" t="s">
        <v>26</v>
      </c>
      <c r="B15" s="63">
        <f>B8-B12</f>
        <v>342567.71000000089</v>
      </c>
      <c r="C15" s="63">
        <f t="shared" ref="C15:K15" si="2">C8-C12</f>
        <v>198383.58999999985</v>
      </c>
      <c r="D15" s="63">
        <f t="shared" si="2"/>
        <v>-105164.52999999747</v>
      </c>
      <c r="E15" s="63">
        <f t="shared" si="2"/>
        <v>-4939630.9499999993</v>
      </c>
      <c r="F15" s="63">
        <f t="shared" si="2"/>
        <v>-2782424.4299999997</v>
      </c>
      <c r="G15" s="63">
        <f t="shared" si="2"/>
        <v>1217171.7400000021</v>
      </c>
      <c r="H15" s="63">
        <f t="shared" si="2"/>
        <v>1170000</v>
      </c>
      <c r="I15" s="63">
        <f t="shared" si="2"/>
        <v>1170000</v>
      </c>
      <c r="J15" s="63">
        <f t="shared" si="2"/>
        <v>1181000</v>
      </c>
      <c r="K15" s="63">
        <f t="shared" si="2"/>
        <v>1195000</v>
      </c>
      <c r="L15" s="77">
        <v>1195000</v>
      </c>
      <c r="M15" s="77">
        <v>1095000</v>
      </c>
      <c r="N15" s="77">
        <v>695000</v>
      </c>
      <c r="O15" s="77">
        <v>685000</v>
      </c>
    </row>
    <row r="16" spans="1:15" s="71" customFormat="1" ht="22.5" customHeight="1">
      <c r="A16" s="69" t="s">
        <v>27</v>
      </c>
      <c r="B16" s="63">
        <f>B17-B27</f>
        <v>423213.67999999993</v>
      </c>
      <c r="C16" s="63">
        <f t="shared" ref="C16:N16" si="3">C17-C27</f>
        <v>405781.39</v>
      </c>
      <c r="D16" s="63">
        <f t="shared" si="3"/>
        <v>1240193.01</v>
      </c>
      <c r="E16" s="63">
        <f t="shared" si="3"/>
        <v>4939630.95</v>
      </c>
      <c r="F16" s="63">
        <v>2782424.43</v>
      </c>
      <c r="G16" s="63">
        <v>-1217171.74</v>
      </c>
      <c r="H16" s="63">
        <v>-1170000</v>
      </c>
      <c r="I16" s="63">
        <v>-1170000</v>
      </c>
      <c r="J16" s="63">
        <v>-1181000</v>
      </c>
      <c r="K16" s="63">
        <v>-1195000</v>
      </c>
      <c r="L16" s="63">
        <v>-1195000</v>
      </c>
      <c r="M16" s="63">
        <v>-1095000</v>
      </c>
      <c r="N16" s="63">
        <f t="shared" si="3"/>
        <v>-695000</v>
      </c>
      <c r="O16" s="63">
        <v>-685000</v>
      </c>
    </row>
    <row r="17" spans="1:15" s="71" customFormat="1" ht="26.25" customHeight="1">
      <c r="A17" s="69" t="s">
        <v>28</v>
      </c>
      <c r="B17" s="63">
        <v>935886.45</v>
      </c>
      <c r="C17" s="63">
        <v>765781.39</v>
      </c>
      <c r="D17" s="63">
        <v>1600193.01</v>
      </c>
      <c r="E17" s="63">
        <v>5139630.95</v>
      </c>
      <c r="F17" s="63">
        <v>3207424.43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78">
        <v>0</v>
      </c>
      <c r="M17" s="78">
        <v>0</v>
      </c>
      <c r="N17" s="78">
        <v>0</v>
      </c>
      <c r="O17" s="78">
        <v>0</v>
      </c>
    </row>
    <row r="18" spans="1:15" s="71" customFormat="1" ht="23.25" customHeight="1">
      <c r="A18" s="73" t="s">
        <v>29</v>
      </c>
      <c r="B18" s="74">
        <v>0</v>
      </c>
      <c r="C18" s="64">
        <v>0</v>
      </c>
      <c r="D18" s="64">
        <v>1000000</v>
      </c>
      <c r="E18" s="64">
        <v>4004602.47</v>
      </c>
      <c r="F18" s="64">
        <v>2707424.43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79">
        <v>0</v>
      </c>
      <c r="M18" s="79">
        <v>0</v>
      </c>
      <c r="N18" s="79">
        <v>0</v>
      </c>
      <c r="O18" s="79">
        <v>0</v>
      </c>
    </row>
    <row r="19" spans="1:15" s="71" customFormat="1" ht="45.75" customHeight="1">
      <c r="A19" s="73" t="s">
        <v>30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</row>
    <row r="20" spans="1:15" s="71" customFormat="1" ht="25.5" customHeight="1">
      <c r="A20" s="73" t="s">
        <v>31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</row>
    <row r="21" spans="1:15" s="71" customFormat="1" ht="44.25" customHeight="1">
      <c r="A21" s="73" t="s">
        <v>32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</row>
    <row r="22" spans="1:15" s="71" customFormat="1" ht="25.5" customHeight="1">
      <c r="A22" s="73" t="s">
        <v>33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</row>
    <row r="23" spans="1:15" s="71" customFormat="1" ht="25.5" customHeight="1">
      <c r="A23" s="73" t="s">
        <v>34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</row>
    <row r="24" spans="1:15" s="71" customFormat="1" ht="27" customHeight="1">
      <c r="A24" s="73" t="s">
        <v>35</v>
      </c>
      <c r="B24" s="74">
        <v>0</v>
      </c>
      <c r="C24" s="64">
        <v>45781.39</v>
      </c>
      <c r="D24" s="64">
        <v>240193.01</v>
      </c>
      <c r="E24" s="64">
        <v>135028.48000000001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</row>
    <row r="25" spans="1:15" s="71" customFormat="1" ht="18" customHeight="1">
      <c r="A25" s="73" t="s">
        <v>36</v>
      </c>
      <c r="B25" s="74">
        <v>935886.45</v>
      </c>
      <c r="C25" s="64">
        <v>720000</v>
      </c>
      <c r="D25" s="64">
        <v>360000</v>
      </c>
      <c r="E25" s="64">
        <v>1000000</v>
      </c>
      <c r="F25" s="64">
        <v>500000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</row>
    <row r="26" spans="1:15" s="71" customFormat="1" ht="21.75" customHeight="1">
      <c r="A26" s="73" t="s">
        <v>37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</row>
    <row r="27" spans="1:15" s="71" customFormat="1" ht="24.75" customHeight="1">
      <c r="A27" s="69" t="s">
        <v>38</v>
      </c>
      <c r="B27" s="74">
        <v>512672.77</v>
      </c>
      <c r="C27" s="64">
        <v>360000</v>
      </c>
      <c r="D27" s="64">
        <v>360000</v>
      </c>
      <c r="E27" s="64">
        <v>200000</v>
      </c>
      <c r="F27" s="68">
        <v>425000</v>
      </c>
      <c r="G27" s="68">
        <v>1217171.74</v>
      </c>
      <c r="H27" s="68">
        <v>1170000</v>
      </c>
      <c r="I27" s="68">
        <v>1170000</v>
      </c>
      <c r="J27" s="68">
        <v>1181000</v>
      </c>
      <c r="K27" s="68">
        <v>1195000</v>
      </c>
      <c r="L27" s="76">
        <v>1195000</v>
      </c>
      <c r="M27" s="76">
        <v>1095000</v>
      </c>
      <c r="N27" s="76">
        <v>695000</v>
      </c>
      <c r="O27" s="76">
        <v>685000</v>
      </c>
    </row>
    <row r="28" spans="1:15" s="71" customFormat="1" ht="26.25" customHeight="1">
      <c r="A28" s="73" t="s">
        <v>39</v>
      </c>
      <c r="B28" s="74">
        <v>512672.77</v>
      </c>
      <c r="C28" s="64">
        <v>360000</v>
      </c>
      <c r="D28" s="64">
        <v>360000</v>
      </c>
      <c r="E28" s="64">
        <v>200000</v>
      </c>
      <c r="F28" s="68">
        <v>425000</v>
      </c>
      <c r="G28" s="68">
        <v>882424.43</v>
      </c>
      <c r="H28" s="68">
        <v>770000</v>
      </c>
      <c r="I28" s="68">
        <v>770000</v>
      </c>
      <c r="J28" s="68">
        <v>570000</v>
      </c>
      <c r="K28" s="68">
        <v>620000</v>
      </c>
      <c r="L28" s="76">
        <v>620000</v>
      </c>
      <c r="M28" s="76">
        <v>620000</v>
      </c>
      <c r="N28" s="76">
        <v>620000</v>
      </c>
      <c r="O28" s="76">
        <v>610000</v>
      </c>
    </row>
    <row r="29" spans="1:15" s="71" customFormat="1" ht="43.5" customHeight="1">
      <c r="A29" s="73" t="s">
        <v>40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</row>
    <row r="30" spans="1:15" s="71" customFormat="1" ht="26.25" customHeight="1">
      <c r="A30" s="73" t="s">
        <v>41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</row>
    <row r="31" spans="1:15" s="71" customFormat="1" ht="56.25" customHeight="1">
      <c r="A31" s="73" t="s">
        <v>42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</row>
    <row r="32" spans="1:15" s="71" customFormat="1" ht="23.25" customHeight="1">
      <c r="A32" s="73" t="s">
        <v>43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</row>
    <row r="33" spans="1:15" s="71" customFormat="1" ht="25.5" customHeight="1">
      <c r="A33" s="73" t="s">
        <v>44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334747.31</v>
      </c>
      <c r="H33" s="64">
        <v>400000</v>
      </c>
      <c r="I33" s="64">
        <v>400000</v>
      </c>
      <c r="J33" s="64">
        <v>611000</v>
      </c>
      <c r="K33" s="64">
        <v>575000</v>
      </c>
      <c r="L33" s="64">
        <v>575000</v>
      </c>
      <c r="M33" s="64">
        <v>475000</v>
      </c>
      <c r="N33" s="64">
        <v>75000</v>
      </c>
      <c r="O33" s="64">
        <v>75000</v>
      </c>
    </row>
    <row r="34" spans="1:15" s="71" customFormat="1" ht="13.5" customHeight="1">
      <c r="A34" s="69" t="s">
        <v>45</v>
      </c>
      <c r="B34" s="64">
        <v>0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</row>
    <row r="35" spans="1:15" s="71" customFormat="1" ht="25.5" customHeight="1">
      <c r="A35" s="69" t="s">
        <v>46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</row>
    <row r="36" spans="1:15" s="71" customFormat="1" ht="54" customHeight="1">
      <c r="A36" s="80" t="s">
        <v>47</v>
      </c>
      <c r="B36" s="64">
        <v>0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</row>
    <row r="37" spans="1:15" s="71" customFormat="1" ht="72.75" customHeight="1">
      <c r="A37" s="73" t="s">
        <v>48</v>
      </c>
      <c r="B37" s="64">
        <v>0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</row>
    <row r="38" spans="1:15" s="71" customFormat="1" ht="54.75" customHeight="1">
      <c r="A38" s="81" t="s">
        <v>49</v>
      </c>
      <c r="B38" s="63">
        <v>567519.72</v>
      </c>
      <c r="C38" s="63">
        <v>396785.96</v>
      </c>
      <c r="D38" s="63">
        <v>385816.59</v>
      </c>
      <c r="E38" s="63">
        <v>270000</v>
      </c>
      <c r="F38" s="63">
        <v>709430</v>
      </c>
      <c r="G38" s="63">
        <v>1218424.43</v>
      </c>
      <c r="H38" s="63">
        <v>1105339</v>
      </c>
      <c r="I38" s="63">
        <v>1054002</v>
      </c>
      <c r="J38" s="63">
        <v>807002</v>
      </c>
      <c r="K38" s="63">
        <v>822397</v>
      </c>
      <c r="L38" s="90">
        <v>780276</v>
      </c>
      <c r="M38" s="90">
        <v>744276</v>
      </c>
      <c r="N38" s="90">
        <v>677000</v>
      </c>
      <c r="O38" s="90">
        <v>632000</v>
      </c>
    </row>
    <row r="39" spans="1:15" s="71" customFormat="1" ht="30.75" customHeight="1">
      <c r="A39" s="73" t="s">
        <v>50</v>
      </c>
      <c r="B39" s="63">
        <f>B28-B29</f>
        <v>512672.77</v>
      </c>
      <c r="C39" s="63">
        <f t="shared" ref="C39:K39" si="4">C28-C29</f>
        <v>360000</v>
      </c>
      <c r="D39" s="63">
        <f t="shared" si="4"/>
        <v>360000</v>
      </c>
      <c r="E39" s="63">
        <f t="shared" si="4"/>
        <v>200000</v>
      </c>
      <c r="F39" s="63">
        <f t="shared" si="4"/>
        <v>425000</v>
      </c>
      <c r="G39" s="63">
        <v>882424.43</v>
      </c>
      <c r="H39" s="63">
        <f t="shared" si="4"/>
        <v>770000</v>
      </c>
      <c r="I39" s="63">
        <v>770000</v>
      </c>
      <c r="J39" s="63">
        <f t="shared" si="4"/>
        <v>570000</v>
      </c>
      <c r="K39" s="63">
        <f t="shared" si="4"/>
        <v>620000</v>
      </c>
      <c r="L39" s="90">
        <v>620000</v>
      </c>
      <c r="M39" s="90">
        <v>620000</v>
      </c>
      <c r="N39" s="90">
        <v>620000</v>
      </c>
      <c r="O39" s="90">
        <v>610000</v>
      </c>
    </row>
    <row r="40" spans="1:15" s="71" customFormat="1" ht="28.5" customHeight="1">
      <c r="A40" s="73" t="s">
        <v>51</v>
      </c>
      <c r="B40" s="74">
        <v>54846.95</v>
      </c>
      <c r="C40" s="64">
        <v>36785.96</v>
      </c>
      <c r="D40" s="64">
        <v>25816.59</v>
      </c>
      <c r="E40" s="64">
        <v>87500</v>
      </c>
      <c r="F40" s="64">
        <v>228000</v>
      </c>
      <c r="G40" s="64">
        <v>336000</v>
      </c>
      <c r="H40" s="64">
        <v>293000</v>
      </c>
      <c r="I40" s="64">
        <v>246000</v>
      </c>
      <c r="J40" s="64">
        <v>199000</v>
      </c>
      <c r="K40" s="64">
        <v>165000</v>
      </c>
      <c r="L40" s="90">
        <v>129000</v>
      </c>
      <c r="M40" s="90">
        <v>93000</v>
      </c>
      <c r="N40" s="90">
        <v>57000</v>
      </c>
      <c r="O40" s="90">
        <v>22000</v>
      </c>
    </row>
    <row r="41" spans="1:15" s="71" customFormat="1" ht="39" customHeight="1">
      <c r="A41" s="73" t="s">
        <v>52</v>
      </c>
      <c r="B41" s="64">
        <v>0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</row>
    <row r="42" spans="1:15" s="71" customFormat="1" ht="32.25" customHeight="1">
      <c r="A42" s="73" t="s">
        <v>53</v>
      </c>
      <c r="B42" s="64">
        <v>0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</row>
    <row r="43" spans="1:15" s="71" customFormat="1" ht="67.5" customHeight="1">
      <c r="A43" s="73" t="s">
        <v>54</v>
      </c>
      <c r="B43" s="64">
        <v>0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</row>
    <row r="44" spans="1:15" s="71" customFormat="1" ht="54.75" customHeight="1">
      <c r="A44" s="80" t="s">
        <v>55</v>
      </c>
      <c r="B44" s="64">
        <v>0</v>
      </c>
      <c r="C44" s="64">
        <v>0</v>
      </c>
      <c r="D44" s="64">
        <v>0</v>
      </c>
      <c r="E44" s="64">
        <v>0</v>
      </c>
      <c r="F44" s="64">
        <v>56430</v>
      </c>
      <c r="G44" s="64">
        <v>42576</v>
      </c>
      <c r="H44" s="64">
        <v>42339</v>
      </c>
      <c r="I44" s="64">
        <v>38002</v>
      </c>
      <c r="J44" s="64">
        <v>38002</v>
      </c>
      <c r="K44" s="64">
        <v>37397</v>
      </c>
      <c r="L44" s="64">
        <v>31276</v>
      </c>
      <c r="M44" s="64">
        <v>31276</v>
      </c>
      <c r="N44" s="64">
        <v>0</v>
      </c>
      <c r="O44" s="64">
        <v>0</v>
      </c>
    </row>
    <row r="45" spans="1:15" s="71" customFormat="1" ht="24.75" customHeight="1">
      <c r="A45" s="69" t="s">
        <v>79</v>
      </c>
      <c r="B45" s="65">
        <f t="shared" ref="B45:E45" si="5">B38/B8</f>
        <v>3.6228135044645511E-2</v>
      </c>
      <c r="C45" s="65">
        <f t="shared" si="5"/>
        <v>2.2136151733662238E-2</v>
      </c>
      <c r="D45" s="65">
        <f t="shared" si="5"/>
        <v>2.0084249334577774E-2</v>
      </c>
      <c r="E45" s="65">
        <f t="shared" si="5"/>
        <v>1.16648054591096E-2</v>
      </c>
      <c r="F45" s="65">
        <f>F38/F8</f>
        <v>3.1365482538961924E-2</v>
      </c>
      <c r="G45" s="65">
        <f t="shared" ref="G45:O45" si="6">G38/G8</f>
        <v>5.3623115482792007E-2</v>
      </c>
      <c r="H45" s="65">
        <f t="shared" si="6"/>
        <v>4.7035702127659576E-2</v>
      </c>
      <c r="I45" s="65">
        <f t="shared" si="6"/>
        <v>4.4851148936170211E-2</v>
      </c>
      <c r="J45" s="65">
        <f t="shared" si="6"/>
        <v>3.4340510638297871E-2</v>
      </c>
      <c r="K45" s="65">
        <f t="shared" si="6"/>
        <v>3.4266541666666664E-2</v>
      </c>
      <c r="L45" s="65">
        <f t="shared" si="6"/>
        <v>3.2511499999999999E-2</v>
      </c>
      <c r="M45" s="65">
        <f t="shared" si="6"/>
        <v>3.1011500000000001E-2</v>
      </c>
      <c r="N45" s="65">
        <f t="shared" si="6"/>
        <v>2.8326359832635983E-2</v>
      </c>
      <c r="O45" s="65">
        <f t="shared" si="6"/>
        <v>2.6115702479338844E-2</v>
      </c>
    </row>
    <row r="46" spans="1:15" s="71" customFormat="1" ht="39" customHeight="1">
      <c r="A46" s="69" t="s">
        <v>57</v>
      </c>
      <c r="B46" s="63">
        <v>720000</v>
      </c>
      <c r="C46" s="63">
        <v>360000</v>
      </c>
      <c r="D46" s="63">
        <v>1000000</v>
      </c>
      <c r="E46" s="63">
        <v>3800000</v>
      </c>
      <c r="F46" s="63">
        <v>6082424.4299999997</v>
      </c>
      <c r="G46" s="63">
        <v>5200000</v>
      </c>
      <c r="H46" s="63">
        <v>4430000</v>
      </c>
      <c r="I46" s="63">
        <v>3660000</v>
      </c>
      <c r="J46" s="63">
        <v>3090000</v>
      </c>
      <c r="K46" s="63">
        <v>2470000</v>
      </c>
      <c r="L46" s="76">
        <v>1850000</v>
      </c>
      <c r="M46" s="76">
        <v>1230000</v>
      </c>
      <c r="N46" s="76">
        <v>610000</v>
      </c>
      <c r="O46" s="76">
        <v>0</v>
      </c>
    </row>
    <row r="47" spans="1:15" s="71" customFormat="1" ht="27" customHeight="1">
      <c r="A47" s="73" t="s">
        <v>58</v>
      </c>
      <c r="B47" s="64">
        <v>0</v>
      </c>
      <c r="C47" s="64">
        <v>0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</row>
    <row r="48" spans="1:15" s="71" customFormat="1" ht="45" customHeight="1">
      <c r="A48" s="80" t="s">
        <v>59</v>
      </c>
      <c r="B48" s="64">
        <v>0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</row>
    <row r="49" spans="1:15" s="71" customFormat="1" ht="24.75" customHeight="1">
      <c r="A49" s="73" t="s">
        <v>60</v>
      </c>
      <c r="B49" s="67">
        <v>720000</v>
      </c>
      <c r="C49" s="67">
        <v>360000</v>
      </c>
      <c r="D49" s="67">
        <v>1000000</v>
      </c>
      <c r="E49" s="67">
        <v>3800000</v>
      </c>
      <c r="F49" s="63">
        <v>6082424.4299999997</v>
      </c>
      <c r="G49" s="63">
        <v>5200000</v>
      </c>
      <c r="H49" s="63">
        <v>4430000</v>
      </c>
      <c r="I49" s="63">
        <v>3660000</v>
      </c>
      <c r="J49" s="63">
        <v>3090000</v>
      </c>
      <c r="K49" s="63">
        <v>2470000</v>
      </c>
      <c r="L49" s="77">
        <v>1850000</v>
      </c>
      <c r="M49" s="77">
        <v>1230000</v>
      </c>
      <c r="N49" s="77">
        <v>610000</v>
      </c>
      <c r="O49" s="77">
        <v>0</v>
      </c>
    </row>
    <row r="50" spans="1:15" s="71" customFormat="1" ht="48.75" customHeight="1">
      <c r="A50" s="73" t="s">
        <v>61</v>
      </c>
      <c r="B50" s="64">
        <v>0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</row>
    <row r="51" spans="1:15" s="71" customFormat="1" ht="18.75" customHeight="1">
      <c r="A51" s="73" t="s">
        <v>62</v>
      </c>
      <c r="B51" s="64">
        <v>0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</row>
    <row r="52" spans="1:15" s="71" customFormat="1" ht="26.25" customHeight="1">
      <c r="A52" s="80" t="s">
        <v>63</v>
      </c>
      <c r="B52" s="64">
        <v>0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</row>
    <row r="53" spans="1:15" s="71" customFormat="1" ht="33" customHeight="1">
      <c r="A53" s="69" t="s">
        <v>80</v>
      </c>
      <c r="B53" s="65">
        <v>4.5999999999999999E-2</v>
      </c>
      <c r="C53" s="65">
        <v>2.01E-2</v>
      </c>
      <c r="D53" s="65">
        <v>5.21E-2</v>
      </c>
      <c r="E53" s="65">
        <v>0.16420000000000001</v>
      </c>
      <c r="F53" s="65">
        <v>0.26889999999999997</v>
      </c>
      <c r="G53" s="65">
        <v>0.22889999999999999</v>
      </c>
      <c r="H53" s="65">
        <v>0.1885</v>
      </c>
      <c r="I53" s="65">
        <v>0.15570000000000001</v>
      </c>
      <c r="J53" s="65">
        <v>0.13150000000000001</v>
      </c>
      <c r="K53" s="65">
        <v>0.10290000000000001</v>
      </c>
      <c r="L53" s="70">
        <v>7.7100000000000002E-2</v>
      </c>
      <c r="M53" s="70">
        <v>5.1299999999999998E-2</v>
      </c>
      <c r="N53" s="70">
        <v>2.5499999999999998E-2</v>
      </c>
      <c r="O53" s="70">
        <v>0</v>
      </c>
    </row>
    <row r="54" spans="1:15" s="71" customFormat="1" ht="51" customHeight="1">
      <c r="A54" s="69" t="s">
        <v>65</v>
      </c>
      <c r="B54" s="82" t="s">
        <v>66</v>
      </c>
      <c r="C54" s="66" t="s">
        <v>66</v>
      </c>
      <c r="D54" s="66" t="s">
        <v>66</v>
      </c>
      <c r="E54" s="65">
        <v>0.123</v>
      </c>
      <c r="F54" s="65">
        <v>8.14E-2</v>
      </c>
      <c r="G54" s="65">
        <v>4.6600000000000003E-2</v>
      </c>
      <c r="H54" s="65">
        <v>4.1099999999999998E-2</v>
      </c>
      <c r="I54" s="65">
        <v>6.5600000000000006E-2</v>
      </c>
      <c r="J54" s="65">
        <v>7.5300000000000006E-2</v>
      </c>
      <c r="K54" s="65">
        <v>5.3600000000000002E-2</v>
      </c>
      <c r="L54" s="83">
        <v>3.5999999999999997E-2</v>
      </c>
      <c r="M54" s="83">
        <v>3.49E-2</v>
      </c>
      <c r="N54" s="83">
        <v>3.6799999999999999E-2</v>
      </c>
      <c r="O54" s="83">
        <v>3.6600000000000001E-2</v>
      </c>
    </row>
    <row r="55" spans="1:15" s="71" customFormat="1" ht="54" customHeight="1">
      <c r="A55" s="81" t="s">
        <v>67</v>
      </c>
      <c r="B55" s="82" t="s">
        <v>66</v>
      </c>
      <c r="C55" s="66" t="s">
        <v>66</v>
      </c>
      <c r="D55" s="66" t="s">
        <v>66</v>
      </c>
      <c r="E55" s="66" t="s">
        <v>83</v>
      </c>
      <c r="F55" s="66" t="s">
        <v>83</v>
      </c>
      <c r="G55" s="66" t="s">
        <v>83</v>
      </c>
      <c r="H55" s="66" t="s">
        <v>83</v>
      </c>
      <c r="I55" s="66" t="s">
        <v>83</v>
      </c>
      <c r="J55" s="66" t="s">
        <v>83</v>
      </c>
      <c r="K55" s="66" t="s">
        <v>83</v>
      </c>
      <c r="L55" s="66" t="s">
        <v>83</v>
      </c>
      <c r="M55" s="66" t="s">
        <v>83</v>
      </c>
      <c r="N55" s="66" t="s">
        <v>83</v>
      </c>
      <c r="O55" s="66" t="s">
        <v>83</v>
      </c>
    </row>
  </sheetData>
  <sheetProtection selectLockedCells="1" selectUnlockedCells="1"/>
  <mergeCells count="4">
    <mergeCell ref="A5:O5"/>
    <mergeCell ref="L1:O1"/>
    <mergeCell ref="L2:O2"/>
    <mergeCell ref="L3:O3"/>
  </mergeCells>
  <pageMargins left="0" right="0" top="0.39370078740157483" bottom="0.59055118110236227" header="0.23622047244094491" footer="0.35433070866141736"/>
  <pageSetup paperSize="9" firstPageNumber="0" orientation="landscape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Wzorzec</vt:lpstr>
      <vt:lpstr>Zał_nr_2_wydr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B&amp;J</dc:creator>
  <cp:lastModifiedBy>Ksiegowa-Ania</cp:lastModifiedBy>
  <cp:lastPrinted>2011-05-19T10:34:10Z</cp:lastPrinted>
  <dcterms:created xsi:type="dcterms:W3CDTF">2010-10-09T21:31:08Z</dcterms:created>
  <dcterms:modified xsi:type="dcterms:W3CDTF">2011-05-20T10:17:16Z</dcterms:modified>
</cp:coreProperties>
</file>