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25" firstSheet="6" activeTab="11"/>
  </bookViews>
  <sheets>
    <sheet name="1" sheetId="1" r:id="rId1"/>
    <sheet name="2" sheetId="2" r:id="rId2"/>
    <sheet name="3" sheetId="3" r:id="rId3"/>
    <sheet name="3a" sheetId="4" r:id="rId4"/>
    <sheet name="5" sheetId="5" r:id="rId5"/>
    <sheet name="6" sheetId="6" r:id="rId6"/>
    <sheet name="4a-10" sheetId="7" r:id="rId7"/>
    <sheet name="4-10" sheetId="8" r:id="rId8"/>
    <sheet name="3a-10" sheetId="9" r:id="rId9"/>
    <sheet name="7-06" sheetId="10" r:id="rId10"/>
    <sheet name="5-10" sheetId="11" r:id="rId11"/>
    <sheet name="3-10" sheetId="12" r:id="rId12"/>
  </sheets>
  <definedNames/>
  <calcPr fullCalcOnLoad="1"/>
</workbook>
</file>

<file path=xl/sharedStrings.xml><?xml version="1.0" encoding="utf-8"?>
<sst xmlns="http://schemas.openxmlformats.org/spreadsheetml/2006/main" count="1276" uniqueCount="516">
  <si>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</si>
  <si>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</si>
  <si>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</si>
  <si>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</si>
  <si>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</si>
  <si>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</si>
  <si>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</si>
  <si>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</si>
  <si>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</si>
  <si>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</si>
  <si>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</si>
  <si>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</si>
  <si>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</si>
  <si>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</si>
  <si>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</si>
  <si>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</si>
  <si>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</si>
  <si>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</si>
  <si>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</si>
  <si>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</si>
  <si>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</si>
  <si>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</si>
  <si>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</si>
  <si>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</si>
  <si>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</si>
  <si>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</si>
  <si>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</si>
  <si>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</si>
  <si>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</si>
  <si>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</si>
  <si>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</si>
  <si>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</si>
  <si>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</si>
  <si>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</si>
  <si>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</si>
  <si>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</si>
  <si>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</si>
  <si>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</si>
  <si>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</si>
  <si>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</si>
  <si>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</si>
  <si>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</si>
  <si>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</si>
  <si>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</si>
  <si>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</si>
  <si>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</si>
  <si>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</si>
  <si>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</si>
  <si>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</si>
  <si>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</si>
  <si>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</si>
  <si>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</si>
  <si>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</si>
  <si>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</si>
  <si>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Plan
na 2008 r.</t>
  </si>
  <si>
    <t>Limity wydatków na wieloletnie programy inwestycyjne w latach 2008 - 2010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</si>
  <si>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</si>
  <si>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</si>
  <si>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</si>
  <si>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</si>
  <si>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</si>
  <si>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</si>
  <si>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</si>
  <si>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</si>
  <si>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</si>
  <si>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</si>
  <si>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</si>
  <si>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</si>
  <si>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</si>
  <si>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</si>
  <si>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</si>
  <si>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Udzielone pożyczki</t>
  </si>
  <si>
    <t>Wykup papierów wartościowych</t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</si>
  <si>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</si>
  <si>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</si>
  <si>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</si>
  <si>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</si>
  <si>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</si>
  <si>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</si>
  <si>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</si>
  <si>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</si>
  <si>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</si>
  <si>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</si>
  <si>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</si>
  <si>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</si>
  <si>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</si>
  <si>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</si>
  <si>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</si>
  <si>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</si>
  <si>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</si>
  <si>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</si>
  <si>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</si>
  <si>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</si>
  <si>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</si>
  <si>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</si>
  <si>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</si>
  <si>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</si>
  <si>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</si>
  <si>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</si>
  <si>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</si>
  <si>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</si>
  <si>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</si>
  <si>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</si>
  <si>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</si>
  <si>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</si>
  <si>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</si>
  <si>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</si>
  <si>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</si>
  <si>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</si>
  <si>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</si>
  <si>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</si>
  <si>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</si>
  <si>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</si>
  <si>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</si>
  <si>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</si>
  <si>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</si>
  <si>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</si>
  <si>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</si>
  <si>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</si>
  <si>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</si>
  <si>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</si>
  <si>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</si>
  <si>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</si>
  <si>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</si>
  <si>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</si>
  <si>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</si>
  <si>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</si>
  <si>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</si>
  <si>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010</t>
  </si>
  <si>
    <t>01010</t>
  </si>
  <si>
    <t>0970</t>
  </si>
  <si>
    <t>Wpływy z różnych dochodów</t>
  </si>
  <si>
    <t>01095</t>
  </si>
  <si>
    <t>0770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</si>
  <si>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</si>
  <si>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</si>
  <si>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</si>
  <si>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</si>
  <si>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</si>
  <si>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</si>
  <si>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0830</t>
  </si>
  <si>
    <t>Wpływy z usług</t>
  </si>
  <si>
    <t>0570</t>
  </si>
  <si>
    <t>Grzywny, mandaty i inne kary pieniężne od osób fizycznych</t>
  </si>
  <si>
    <t>0910</t>
  </si>
  <si>
    <t>Odsetki od nieterminowych wpłat z tytułu podatków i opłat</t>
  </si>
  <si>
    <t>0350</t>
  </si>
  <si>
    <t>Podatek od działalności gospodarczej osób fizycznych, opłacony w formie karty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</si>
  <si>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</si>
  <si>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</si>
  <si>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</si>
  <si>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</si>
  <si>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</si>
  <si>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</si>
  <si>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</si>
  <si>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</si>
  <si>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</si>
  <si>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</si>
  <si>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0360</t>
  </si>
  <si>
    <t>Podatek od spadków i darowizn</t>
  </si>
  <si>
    <t>0430</t>
  </si>
  <si>
    <t>Wpływy z opłaty targowej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</si>
  <si>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</si>
  <si>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</si>
  <si>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</si>
  <si>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</si>
  <si>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</si>
  <si>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</si>
  <si>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0010</t>
  </si>
  <si>
    <t>0020</t>
  </si>
  <si>
    <t>0920</t>
  </si>
  <si>
    <t>Pozostałe odsetki</t>
  </si>
  <si>
    <t>Dochody jednostek samorządu terytorialnego związane z realizacją zadań z zakresu administracji rządowej oraz innych zadań zleconych ustawami</t>
  </si>
  <si>
    <t>Podatek dochodowy od osób fizycznych</t>
  </si>
  <si>
    <t>Subwencje ogólne z budżetu państwa</t>
  </si>
  <si>
    <t>Dotacje celowe otrzymane z budżetu państwa na zadania bieżące realizowane przez gminę na podstawie porozumień z organami administracji rządowej</t>
  </si>
  <si>
    <t>Dotacje celowe otrzymane z budżetu państwa na realizację zadań bieżących z zakresu administracji rządowej oraz innych zadań zleconych gminie /związkom gmin/ ustawami</t>
  </si>
  <si>
    <t>Dotacje celowe otrzymane z budżetu państwa na realizację własnych zadań bieżących gmin /związków gmin/</t>
  </si>
  <si>
    <t>Wpłaty z tytułu odpłatnego nabycia prawa własności oraz prawa użytkowania wieczystego nieruchomości</t>
  </si>
  <si>
    <t>Dotacje celowe otrzymane z budżetu państwa na realizację zadań bieżących z zakresu administracji rządowej oraz zadań zleconych gminie /związkom gmin/ ustawami</t>
  </si>
  <si>
    <t>Rekompensaty utraconych dochodów w podatkach i opłatach lokalnych</t>
  </si>
  <si>
    <t>0690</t>
  </si>
  <si>
    <t>Wpływy z różnych opłat</t>
  </si>
  <si>
    <t>Podatek dochodowy od osób prawnych</t>
  </si>
  <si>
    <t>Załącznik nr 1</t>
  </si>
  <si>
    <t>Załącznik nr 5</t>
  </si>
  <si>
    <t>Biblioteki</t>
  </si>
  <si>
    <t>Załacznik Nr 2</t>
  </si>
  <si>
    <t>Wydatki budżetu miasta i gminy w Chmielniku na  2008 rok.</t>
  </si>
  <si>
    <t>Rozdz</t>
  </si>
  <si>
    <t>Rolnictwo i łowiectwo</t>
  </si>
  <si>
    <t xml:space="preserve">Infrastruktura wodociągowa i sanitacyjna wsi </t>
  </si>
  <si>
    <t>01030</t>
  </si>
  <si>
    <t>Izby rolnicze</t>
  </si>
  <si>
    <t>Pozostała działalność</t>
  </si>
  <si>
    <t>600</t>
  </si>
  <si>
    <t>Transport i łączność</t>
  </si>
  <si>
    <t>60014</t>
  </si>
  <si>
    <t>Drogi publiczne powiatowe</t>
  </si>
  <si>
    <t>60016</t>
  </si>
  <si>
    <t>Drogi publiczne gminne</t>
  </si>
  <si>
    <t>remont drogi Przededworze-Jasień</t>
  </si>
  <si>
    <t>remont drogi Śladków Duży-Miławka</t>
  </si>
  <si>
    <t>remont drogi przysiółek pod Falkami</t>
  </si>
  <si>
    <t>remont drogi przez wieś w Celinach</t>
  </si>
  <si>
    <t>czyszczenie rowów odwadniających Borzykowa, Chomentówek</t>
  </si>
  <si>
    <t>bieżące remonty dróg gminnych</t>
  </si>
  <si>
    <t>60095</t>
  </si>
  <si>
    <t>wykonanie oznakowania ulic w Chmielniku i Piotrkowicach</t>
  </si>
  <si>
    <t>montaż wiat przystankowych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</si>
  <si>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</si>
  <si>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</si>
  <si>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</si>
  <si>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</si>
  <si>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</si>
  <si>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</si>
  <si>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</si>
  <si>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</si>
  <si>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</si>
  <si>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</si>
  <si>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</si>
  <si>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71095</t>
  </si>
  <si>
    <t>750</t>
  </si>
  <si>
    <t xml:space="preserve"> Administracja publiczna</t>
  </si>
  <si>
    <t>75011</t>
  </si>
  <si>
    <t>Urzędy wojewódzkie</t>
  </si>
  <si>
    <t>75022</t>
  </si>
  <si>
    <r>
      <t xml:space="preserve">Rady gmin </t>
    </r>
    <r>
      <rPr>
        <sz val="9"/>
        <rFont val="Times New Roman"/>
        <family val="1"/>
      </rPr>
      <t>(miast i miast na prawach powiatu)</t>
    </r>
  </si>
  <si>
    <t>75023</t>
  </si>
  <si>
    <r>
      <t xml:space="preserve">Urzędy gmin </t>
    </r>
    <r>
      <rPr>
        <sz val="9"/>
        <rFont val="Times New Roman"/>
        <family val="1"/>
      </rPr>
      <t>(miast i miast na prawach powiatu)</t>
    </r>
  </si>
  <si>
    <t>remont elewacji budynku UMiG</t>
  </si>
  <si>
    <t>75075</t>
  </si>
  <si>
    <t>Promocja jednostek samorządu terytorialnego</t>
  </si>
  <si>
    <t>Chmielniczanin Roku 2007</t>
  </si>
  <si>
    <t>Święto Niezapominajki</t>
  </si>
  <si>
    <t>VI Spotkania z Kulturą Żydowską</t>
  </si>
  <si>
    <t>Święto Niepodległości</t>
  </si>
  <si>
    <t>75095</t>
  </si>
  <si>
    <t>751</t>
  </si>
  <si>
    <t>Urzędy naczelnych organów władzy państwowej,  kontroli i ochrony prawa oraz sądownictwa</t>
  </si>
  <si>
    <t>75101</t>
  </si>
  <si>
    <t xml:space="preserve"> Urzędy naczelnych organów władzy państwowej, kontroli i ochrony prawa </t>
  </si>
  <si>
    <t>754</t>
  </si>
  <si>
    <t>Bezpieczeństwo publiczne i ochrona przeciwpożarowa</t>
  </si>
  <si>
    <t>75412</t>
  </si>
  <si>
    <t>Ochotnicze straże pożarne</t>
  </si>
  <si>
    <t>75416</t>
  </si>
  <si>
    <t>Straż Miejska</t>
  </si>
  <si>
    <t>75421</t>
  </si>
  <si>
    <t>Zarządzanie kryzysowe</t>
  </si>
  <si>
    <t>75495</t>
  </si>
  <si>
    <t>756</t>
  </si>
  <si>
    <t>Dochody od osób prawnych , od osób fizycznych i od innych jednostek nieposiadających osobowosci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</si>
  <si>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</si>
  <si>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</si>
  <si>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</si>
  <si>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</si>
  <si>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</si>
  <si>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</si>
  <si>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</si>
  <si>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</si>
  <si>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</si>
  <si>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</si>
  <si>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</si>
  <si>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</si>
  <si>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</si>
  <si>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 xml:space="preserve">Szkoły podstawowe 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</si>
  <si>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</si>
  <si>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</si>
  <si>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</si>
  <si>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</si>
  <si>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</si>
  <si>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</si>
  <si>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</si>
  <si>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 xml:space="preserve">Dowożenie uczniów do szkół </t>
  </si>
  <si>
    <t>80114</t>
  </si>
  <si>
    <t>Zespoły obsługi ekonomiczno-administracyjnej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</si>
  <si>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</si>
  <si>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</si>
  <si>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</si>
  <si>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</si>
  <si>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</si>
  <si>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</si>
  <si>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</si>
  <si>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</si>
  <si>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</si>
  <si>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</si>
  <si>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85202</t>
  </si>
  <si>
    <t>Domy pomocy społecznej</t>
  </si>
  <si>
    <t>85203</t>
  </si>
  <si>
    <t>Ośrodki wsparcia</t>
  </si>
  <si>
    <t>85212</t>
  </si>
  <si>
    <t>Świadczenia rodzinne, zaliczka alimentacyjna oraz składki na ubezpieczenia emerytalne i rentowe z ubezpieczenia społecznego.</t>
  </si>
  <si>
    <t>85213</t>
  </si>
  <si>
    <t>Składki na ubezpieczenia  zdrowotne opłacane za osoby pobierające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</si>
  <si>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</si>
  <si>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</si>
  <si>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</si>
  <si>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</si>
  <si>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</si>
  <si>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</si>
  <si>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</si>
  <si>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</si>
  <si>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</si>
  <si>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</si>
  <si>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</si>
  <si>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</si>
  <si>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</si>
  <si>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</si>
  <si>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</si>
  <si>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Świetlice szkolne</t>
  </si>
  <si>
    <t>85446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</si>
  <si>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</si>
  <si>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</si>
  <si>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</si>
  <si>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</si>
  <si>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</si>
  <si>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</si>
  <si>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</si>
  <si>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</si>
  <si>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</si>
  <si>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</si>
  <si>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</si>
  <si>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</si>
  <si>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</si>
  <si>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Asfaltowanie alejek na targowisku miejskim</t>
  </si>
  <si>
    <t>Aktualizacja Programu Ochrony Środowiska, Planu Gospodarki Odpadami oraz Strategii Rozwoju Gminy Chmielnik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</si>
  <si>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</si>
  <si>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</si>
  <si>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</si>
  <si>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</si>
  <si>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</si>
  <si>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</si>
  <si>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92116</t>
  </si>
  <si>
    <t>92120</t>
  </si>
  <si>
    <t>Ochrona zabytków i opieka nad zabytkami</t>
  </si>
  <si>
    <t>926</t>
  </si>
  <si>
    <t>Kultura fizyczna i sport</t>
  </si>
  <si>
    <t>92605</t>
  </si>
  <si>
    <t>Zadanie w zakresie kultury fizycznej i sportu</t>
  </si>
  <si>
    <t>Album z okazji 50-lecia koronacji Figury Matki Bożej Loretańskiej</t>
  </si>
  <si>
    <t>Gminny bieg uliczny - 3maja</t>
  </si>
  <si>
    <t>Międzygminny turniej piłkarski</t>
  </si>
  <si>
    <t>Wydatki na programy i projekty realizowane ze środków pochodzących z budżetu Unii Europejskiej oraz innych źródeł zagranicznych, niepodlegających zwrotowi na 2008 rok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</si>
  <si>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</si>
  <si>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</si>
  <si>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</si>
  <si>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</si>
  <si>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</si>
  <si>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</si>
  <si>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</si>
  <si>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</si>
  <si>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</si>
  <si>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</si>
  <si>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</si>
  <si>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</si>
  <si>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</si>
  <si>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</si>
  <si>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</si>
  <si>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</si>
  <si>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</si>
  <si>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</si>
  <si>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</si>
  <si>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</si>
  <si>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</si>
  <si>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</si>
  <si>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</si>
  <si>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>Wartość zadania:</t>
  </si>
  <si>
    <t>Załacznik Nr  3</t>
  </si>
  <si>
    <t xml:space="preserve">wydatki poniesione do 31.12.2007 </t>
  </si>
  <si>
    <t>Budowa sieci wodociągowej i kanalizacji sanitarnej w Suliszowie oraz  kanalizacji sanitarnej w miejscowości  Minostowice         (2007-2009)</t>
  </si>
  <si>
    <t>Urząd Miasta          i Gminy</t>
  </si>
  <si>
    <t>Budowa wodociagu w Holendrach                                  (2007-2010)</t>
  </si>
  <si>
    <t>Urząd Miasta           i Gminy</t>
  </si>
  <si>
    <t>Urząd Miasta                               i Gminy</t>
  </si>
  <si>
    <t>Projekt budowlano-wykonawczy kanalizacji sanitanej we wsiach Szyszczyce i Ciecierze (2007-2009)</t>
  </si>
  <si>
    <t>Urząd Miasta                   i Gminy</t>
  </si>
  <si>
    <t>Urząd Miasta                             i Gminy</t>
  </si>
  <si>
    <t>Wykonanie odwodnienia terenu i ciągów pieszych Osiedla 22-Lipca we współpracy ze Spółdzielnią Mieszkaniową w Chmielniku  (2006-2008)</t>
  </si>
  <si>
    <t>Urząd Miasta                                  i Gminy</t>
  </si>
  <si>
    <t xml:space="preserve">Miejscowy plan zagospodarowania przestrzennego sołectwa Śladków Mały i w części  sołectwa  Śladków Duży  oraz zmiana Studium Uwarunkowań i Kierunków Zagospodarowania Przestrzennego Miasta i Gminy Chmielnik    (2006-2008)  </t>
  </si>
  <si>
    <t>Urząd Miasta                                         i Gminy</t>
  </si>
  <si>
    <t>Miejscowy plan zagospodarowania przestrzennego składowania i przerobu odpadów w Przededworzu  (2006-2008)</t>
  </si>
  <si>
    <t>Urząd Miasta        i Gminy</t>
  </si>
  <si>
    <t>Miejscowy plan zagospodarowania przestrzennego terenu górniczego "Celiny"   (2006-2008)</t>
  </si>
  <si>
    <t>Budowa budynku biblioteczno-administracyjnego w Chmielniku   (2006-2010)</t>
  </si>
  <si>
    <t xml:space="preserve">Budowa budynku gospodarczego dla OSP w Suliszowie (2006-2009) </t>
  </si>
  <si>
    <t>800</t>
  </si>
  <si>
    <t>Przebudowa, modernizacja i wyposażenie Samorządowego Przedszkola w Chmielniku                                                                                                                                                              ( 2008- 2010 )</t>
  </si>
  <si>
    <t>Urząd Miasta                                   i Gminy</t>
  </si>
  <si>
    <t>Budowa wodociągu w ul.Lubańskiej w Chmielniku do istniejącej hydrofornii w Suchowoli                                                                                                                                                              ( 2006-2008)</t>
  </si>
  <si>
    <t>Urząd Miasta                                     i Gminy</t>
  </si>
  <si>
    <t>Budowa sieci wodociągowej, kanalizacji sanitarnej i deszczowej na Osiedlu Dygasińskiego w Chmielniku   (2006-2009)</t>
  </si>
  <si>
    <r>
      <t xml:space="preserve">A.      
B.
C. </t>
    </r>
    <r>
      <rPr>
        <sz val="8"/>
        <rFont val="Times New Roman"/>
        <family val="1"/>
      </rPr>
      <t>84000,00  GFOŚiGW</t>
    </r>
    <r>
      <rPr>
        <sz val="6"/>
        <rFont val="Times New Roman"/>
        <family val="1"/>
      </rPr>
      <t xml:space="preserve">
D. </t>
    </r>
  </si>
  <si>
    <t>Budowa kanalizacji sanitarnej  w  ul. Leśnej    w Chmielniku  (2007-2008)</t>
  </si>
  <si>
    <t>Rekultywacja składowiska odpadów komunalnych  (2003-2010)</t>
  </si>
  <si>
    <t>Przebudowa  skweru i studni przy ulicy Sienkiewicza w Chmielniku  ( 2007-2008)</t>
  </si>
  <si>
    <t>Budowa linii kablowej oświetlenia ulicznego w m.Piotrkowice  i Minostowice  ( 2007-2008)</t>
  </si>
  <si>
    <t>Dokończenie budowy świetlicy wiejskiej w Przededworzu  (2007-2008)</t>
  </si>
  <si>
    <t>Budowa świetlicy wiejskiej w Piotrkowicach                                                                                                                                                                                                                         (2007-2009)</t>
  </si>
  <si>
    <t>O G Ó Ł E M</t>
  </si>
  <si>
    <t>Załacznik Nr  3a</t>
  </si>
  <si>
    <t xml:space="preserve">Projekt drogi Śladków Duży - Pomyków </t>
  </si>
  <si>
    <t>Urząd Miasta                                                                                                                                                                                                                                                                             i Gminy</t>
  </si>
  <si>
    <t>Projekt drogi  Śladków Mały- Osiedle</t>
  </si>
  <si>
    <t xml:space="preserve">Projekt ulic na Oś. Dygasińskiego w Chmielniku </t>
  </si>
  <si>
    <t>Wykonanie fragmentu parkingu przy ul. Mielczarskiego</t>
  </si>
  <si>
    <t>Projekt budowlany na zamianę sposobu użytkowania budynku szkoły na lokale socjalne i świetlicę  wraz z wykonaniem instalacji wewnętrznych i jego przebudową w ms. Śladków Duży</t>
  </si>
  <si>
    <t>Projekt budowlany na zamianę sposobu użytkowania budynku szkoły na lokale socjalne  wraz z wykonaniem instalacji wewnętrznych i jego przebudową w ms. Żrecze  Duże                       i   Sędziejowice</t>
  </si>
  <si>
    <t xml:space="preserve">Miejscowy plan zagospodarowania przestrzennego składowania i przerobu odpadów dla działki  nr 1/6  we wsi Przededworze oraz zmiana Studium Uwarunkowań i Kierunków Zagospodarowania Przestrzennego Miasta i Gminy Chmielnik     </t>
  </si>
  <si>
    <t>rok budżetowy 2007 (7+8+9+10)</t>
  </si>
  <si>
    <t>Zakup wyposażenia komputerowego</t>
  </si>
  <si>
    <t>Zakup wyposażenia</t>
  </si>
  <si>
    <t xml:space="preserve">Miejsko-Gminny Ośrodek Pomocy Społecznej </t>
  </si>
  <si>
    <t>Wykonanie fragmentu wodociągu w m. Lubania ( za tartakiem)</t>
  </si>
  <si>
    <t>Zakup kontenerów do segregacji odpadów</t>
  </si>
  <si>
    <t>Projekt zagospodarowania terenów sportowych przy ul. Kwiatowej i ul. Szkolnej w Chmielniku</t>
  </si>
  <si>
    <t>Załacznik Nr  4</t>
  </si>
  <si>
    <t>2007-2008</t>
  </si>
  <si>
    <t>Podstawowa</t>
  </si>
  <si>
    <t>w</t>
  </si>
  <si>
    <t>Szkoła</t>
  </si>
  <si>
    <t xml:space="preserve">Program:   2 - Rozwój społeczeństwa opartego na wiedzy                                                       </t>
  </si>
  <si>
    <t>Priorytet:  2.1. Zwiększenie dostepu do edukacji - promocja kształcenia przez całe życie</t>
  </si>
  <si>
    <t>Działanie: Zmniejszanie dysproporcji edukacyjnych pomiędzy wsią a miastem</t>
  </si>
  <si>
    <t xml:space="preserve">Projekt:  Świętokrzyska Kużnia Pomysłów </t>
  </si>
  <si>
    <t>Lubani</t>
  </si>
  <si>
    <t>Sędziejowicach</t>
  </si>
  <si>
    <t>Środki na dofinansowanie własnych zadań bieżących gmin ( związków gmin), powiatów  ( związków powiatów), samorządów województw, pozyskane z innych żródeł</t>
  </si>
  <si>
    <t>Budowa fragmentu oświetlenia ulicznego w ul. Mrucza,                                                                                                                                                                                                       Al. Zwycięstwa w Chmielniku oraz zjazdu z drogi krajowej do wsi Ługi</t>
  </si>
  <si>
    <t>Projekt przebudowy istniejącej linii elektroenergetycznej napowietrzno - kablowej niskiego napięcia na linię kablową wraz z budową oświetlenia ulicznego w ul.  Sienkiewicza, Wspólnej.</t>
  </si>
  <si>
    <t>Budowa oświetlenia we wsi Celiny</t>
  </si>
  <si>
    <t>80148</t>
  </si>
  <si>
    <t>Stołowki szkolne</t>
  </si>
  <si>
    <t>Dotacje celowe otrzymane od samorządu województwa   zadania  bieżące realizowane na podstawie porozumień (umów) między jednostkami samorządu terytorialnego</t>
  </si>
  <si>
    <t>z dnia  28 grudnia 2007 r.</t>
  </si>
  <si>
    <t>Załącznik nr  6</t>
  </si>
  <si>
    <t>remont klubu sportowego</t>
  </si>
  <si>
    <t>Rozbudowa i modernizacja oraz wyposażenie oczyszczalni ścieków w Chmielniku ( 2008-2010)</t>
  </si>
  <si>
    <t>Projekt na przebudowę drogi powiatowej nr 0355T Suków - Chmielnik oraz ul. Pierzchnickiej, Kieleckiej, 1-go Maja ul. Mruczej w Chmielniku                                                                    ( 2007-2008)</t>
  </si>
  <si>
    <t>Budowa fragmentu wodociągu  i kanalizacji Al.. Zwycięstwa                                                                                                                                                                                                ( Hańciówka)</t>
  </si>
  <si>
    <t xml:space="preserve">Projekt budowlany kanalizacji sanitarnej  w miejscowości Suchowola - Kolonia I  i  Suchowola -Kolonia II,    ( 2007-2008) </t>
  </si>
  <si>
    <t>Projekt i budowa rowu odwadniajacego przy OSP Piotrkowice  ( 2007 - 2008)</t>
  </si>
  <si>
    <t>Budowa kanalizacji sanitarnej  ulic:Kielecka, Szkolna, Konopnickiej i Mickiewicza   w Chmielniku                                                                                                                                               (2007-2009)</t>
  </si>
  <si>
    <t>Projekt budowlano-wykonawczy sieci wodociągowej i kanalizacyjnej Chmielnik : Oś.Dygasińskiego, Oś.Za Kościółkiem, Al.Zwycięstwa, Dezyderów - do składowiska odpadów (2006 - 2007)</t>
  </si>
  <si>
    <t>do uchwały Nr  XII/107/2007 Rady Miejskiej w Chmielniku</t>
  </si>
  <si>
    <t xml:space="preserve">A.      
B.
C. 84000,00  GFOŚiGW
D. </t>
  </si>
  <si>
    <t>Projekt budowlany na zamianę sposobu użytkowania budynku szkoły na lokale socjalne  wraz z wykonaniem instalacji wewnętrznych i jego przebudową w ms.  Sędziejowice</t>
  </si>
  <si>
    <t xml:space="preserve">Projekt i przebudowa linii elektroenergetycznej średniego napięcia ul. Mrucza w Chmielniku </t>
  </si>
  <si>
    <t>Budowa oświetlenia we wsi Śladków Mały</t>
  </si>
  <si>
    <t>Projekt budowy oświetlenia ulicznego zjazdu z drogi krajowej do wsi Ługi</t>
  </si>
  <si>
    <t>Budowa  oświetlenia ulicznego                                                                                                                                                                                                     Al. Zwycięstwa w Chmielniku ( 2006-2008)</t>
  </si>
  <si>
    <t>Uzupełnienie sieci oświetleniowej na Osiedłu 22 Lipca w Chmielniu</t>
  </si>
  <si>
    <t>Załacznik Nr  1</t>
  </si>
  <si>
    <t>Budowa wodociagu w Holendrach                                  (2008-2010)</t>
  </si>
  <si>
    <t>Projekt budowlano-wykonawczy sieci wodociągowej i kanalizacyjnej Chmielnik : Oś.Dygasińskiego, Oś.Za Kościółkiem, Al.Zwycięstwa, Dezyderów - do składowiska odpadów (2006 - 2008)</t>
  </si>
  <si>
    <r>
      <t xml:space="preserve">rok budżetowy 2008 </t>
    </r>
    <r>
      <rPr>
        <b/>
        <sz val="7"/>
        <rFont val="Times New Roman"/>
        <family val="1"/>
      </rPr>
      <t>(8+9+10+11)</t>
    </r>
  </si>
  <si>
    <t>Zakup nieruchomości gruntowych</t>
  </si>
  <si>
    <t>Rady Miejskiej w Chmielniku</t>
  </si>
  <si>
    <r>
      <t>1)</t>
    </r>
    <r>
      <rPr>
        <sz val="10"/>
        <rFont val="Times New Roman CE"/>
        <family val="1"/>
      </rPr>
      <t xml:space="preserve"> w przypadku wystąpienia takiego źródła przychodów podać kwotę przychodów w każdym z występujących                                                                                                                      paragrafów przychodów </t>
    </r>
    <r>
      <rPr>
        <b/>
        <sz val="10"/>
        <rFont val="Times New Roman CE"/>
        <family val="1"/>
      </rPr>
      <t>osobno</t>
    </r>
  </si>
  <si>
    <t>Utworzenie ośrodka edukacyjno-muzealnego                "Świętokrzyski Sztetl" (2008-2011)</t>
  </si>
  <si>
    <t>Zakup urządzernia do wyparzania  oraz wyparzarko-zmywarki</t>
  </si>
  <si>
    <t xml:space="preserve">Zakup i montaż wiat przystankowych </t>
  </si>
  <si>
    <t xml:space="preserve">1. Remonty chodników i parkingów przy drogach  publicznych powiatowych </t>
  </si>
  <si>
    <t>2.Wykonanie docieplenia, elewacji oraz fragmentu pokrycia dachowego budynku Szpitala Powiatowego w Chmielniku</t>
  </si>
  <si>
    <t>1. Projekt na przebudowę drogi powiatowej nr 0355T Suków - Chmielnik oraz ul. Pierzchnickiej, Kieleckiej, 1-go Maja ul. Mruczej w Chmielniku                                                                    ( 2007-2008)</t>
  </si>
  <si>
    <t xml:space="preserve">2.Utrzymanie zimowe  nawierzchni ulic powiatowych </t>
  </si>
  <si>
    <t>Zakup chłodni do przechowywania żywności</t>
  </si>
  <si>
    <t xml:space="preserve">Zmiana Studium Uwarunkowań i Kierunków Zagospodarowania Przestrzennego Miasta i Gminy Chmielnik    (2008-2009)  </t>
  </si>
  <si>
    <t xml:space="preserve">Miejscowy plan zagospodarowania przestrzennego sołectwa Śladków Mały i w części  sołectwa  Śladków Duży                                                                                                  (2006-2009)  </t>
  </si>
  <si>
    <t>Budowa sieci wodociągowej, kanalizacji sanitarnej i deszczowej na Osiedlu Dygasińskiego w Chmielniku                                                                                                                              (2006-2010)</t>
  </si>
  <si>
    <t>Modernizacja drogi dojazdowej do gruntów rolnych  w Zreczu Chałupczańskim - Przysiółek "Pod Falkami"</t>
  </si>
  <si>
    <t>Projekt przebudowy istniejącej linii elektroenergetycznej napowietrzno - kablowej niskiego napięcia na linię kablową wraz z projektem oświetlenia ulicznego w ul.  Sienkiewicza, Wspólnej  w Chmielniku</t>
  </si>
  <si>
    <t>Projekt przebudowy odcinka ulicy Szydłowskiej i Placu Kościuszki  w Chmielniku</t>
  </si>
  <si>
    <t>Projekt na przebudowę drogi powiatowej nr 0355T Suków - Chmielnik oraz ul. Pierzchnickiej, Kieleckiej, 1-go Maja ul. Mruczej w Chmielniku                                                                    ( 2007-2009)</t>
  </si>
  <si>
    <t>Wykonanie fragmentu parkingu i chodnika przy ul. Mielczarskiego w Chmielniku</t>
  </si>
  <si>
    <t>Budowa kanalizacji sanitarnej i wymiana wodociągu              ul. Szkolna  w Chmielniku                                                                                                                                               (2006-2008)</t>
  </si>
  <si>
    <t>Budowa sieci wodociągowej i kanalizacji sanitarnej w Suliszowie oraz  kanalizacji sanitarnej w miejscowości  Minostowice         (2007-2010)</t>
  </si>
  <si>
    <t>Budowa kanalizacji sanitarnej  ulic:  Kielecka,  Konopnickiej   i Mickiewicza   w Chmielniku                                                                                                                                               (2008-2009)</t>
  </si>
  <si>
    <r>
      <t xml:space="preserve">A. </t>
    </r>
    <r>
      <rPr>
        <b/>
        <sz val="7"/>
        <rFont val="Arial CE"/>
        <family val="0"/>
      </rPr>
      <t xml:space="preserve"> 6000,00 </t>
    </r>
    <r>
      <rPr>
        <b/>
        <sz val="5"/>
        <rFont val="Arial CE"/>
        <family val="0"/>
      </rPr>
      <t xml:space="preserve">
B </t>
    </r>
    <r>
      <rPr>
        <b/>
        <sz val="7"/>
        <rFont val="Arial CE"/>
        <family val="0"/>
      </rPr>
      <t>30 000,00</t>
    </r>
    <r>
      <rPr>
        <b/>
        <sz val="5"/>
        <rFont val="Arial CE"/>
        <family val="0"/>
      </rPr>
      <t xml:space="preserve">
D. </t>
    </r>
  </si>
  <si>
    <t>Miejsko-</t>
  </si>
  <si>
    <t xml:space="preserve">Gminny </t>
  </si>
  <si>
    <t>Ośrodek Pomocy</t>
  </si>
  <si>
    <t>Społecznej w  Chmielniku</t>
  </si>
  <si>
    <t>w Chmielniku</t>
  </si>
  <si>
    <t xml:space="preserve">Program:  Kapitał Ludzki                                                       </t>
  </si>
  <si>
    <t xml:space="preserve">Priorytet:  VII Promocja Integracji Społecznej </t>
  </si>
  <si>
    <t>Działanie:  7.1. Rozwój i upowszechnienie aktywnej integracji</t>
  </si>
  <si>
    <t>Projekt:  Szansa na lepsze jutro</t>
  </si>
  <si>
    <t>Szkoła Podstawowa im.S.Żeromskiego w Chmielniku</t>
  </si>
  <si>
    <r>
      <t xml:space="preserve">950 000    </t>
    </r>
    <r>
      <rPr>
        <sz val="4"/>
        <rFont val="Times New Roman"/>
        <family val="1"/>
      </rPr>
      <t xml:space="preserve">w tym </t>
    </r>
    <r>
      <rPr>
        <sz val="6"/>
        <rFont val="Times New Roman"/>
        <family val="1"/>
      </rPr>
      <t>197 200,00 pożyczka w WFGŚiGW</t>
    </r>
  </si>
  <si>
    <t>Budowa sieci wodociągowej  przy Al..Zwycięstwa                w Chmielniku       (2006-2008)</t>
  </si>
  <si>
    <t>Rekultywacja składowiska odpadów komunalnych              (2003-2010)</t>
  </si>
  <si>
    <t>Projekt oraz studium wykonalności przebudowy ulic : Wspólna i Sienkiewicza  w Chmielniku                         ( 2008-2009)</t>
  </si>
  <si>
    <r>
      <t xml:space="preserve">A.  </t>
    </r>
    <r>
      <rPr>
        <sz val="6"/>
        <rFont val="Arial CE"/>
        <family val="0"/>
      </rPr>
      <t xml:space="preserve">6 000,00    </t>
    </r>
    <r>
      <rPr>
        <sz val="5"/>
        <rFont val="Arial CE"/>
        <family val="0"/>
      </rPr>
      <t xml:space="preserve">
B.
C.
D. </t>
    </r>
  </si>
  <si>
    <t>Budowa instalacji gazowej wewnętrznej i zewnetrznej dla kotłowni i kuchni w budynku Szkoły Podstawowej im. St. Żeromskiego w Chmielniku                     (  2008 - 2009)</t>
  </si>
  <si>
    <t>Załacznik Nr  2</t>
  </si>
  <si>
    <t>do uchwały Nr  XX /     / 2008 Rady Miejskiej w Chmielniku</t>
  </si>
  <si>
    <t>z dnia  20  listopada  2008 r.</t>
  </si>
  <si>
    <t>Projekt oraz  studiumwykonalności ulic na Oś. Dygasińskiego w Chmielniku                    ( 2008-2009)</t>
  </si>
  <si>
    <t xml:space="preserve">Miejscowy plan zagospodarowania przestrzennego składowania i przerobu odpadów dla działki  nr 1/6  we wsi Przededworze   (2008-2009) </t>
  </si>
  <si>
    <r>
      <t>A.      
B</t>
    </r>
    <r>
      <rPr>
        <sz val="7"/>
        <rFont val="Arial CE"/>
        <family val="0"/>
      </rPr>
      <t>. 45000,00</t>
    </r>
    <r>
      <rPr>
        <sz val="5"/>
        <rFont val="Arial CE"/>
        <family val="0"/>
      </rPr>
      <t xml:space="preserve">
C.
D. </t>
    </r>
  </si>
  <si>
    <r>
      <t xml:space="preserve">do uchwały Nr  XX / </t>
    </r>
    <r>
      <rPr>
        <i/>
        <sz val="10"/>
        <rFont val="Arial Black"/>
        <family val="2"/>
      </rPr>
      <t xml:space="preserve"> </t>
    </r>
    <r>
      <rPr>
        <sz val="10"/>
        <rFont val="Arial Black"/>
        <family val="2"/>
      </rPr>
      <t xml:space="preserve">/2008 </t>
    </r>
  </si>
  <si>
    <t>z dnia  20 listopada  2008r.</t>
  </si>
  <si>
    <t xml:space="preserve">do uchwały Nr  XX/ /   / 2008 Rady Miejskiej </t>
  </si>
  <si>
    <t>z dnia  20 listopada  2008 r.</t>
  </si>
  <si>
    <t xml:space="preserve">Program:  Kapitał  Ludzki       </t>
  </si>
  <si>
    <t>Priorytet:     IX                                                                           Rozwój wykształcenia i kompetencji w regionach</t>
  </si>
  <si>
    <t>Działanie:   9.1.                                                    Wyrównanie  szans edukacyjnych i zapewnienie wysokiej jakości usług edukacyjnych świadczonych w systemie oświaty</t>
  </si>
  <si>
    <t>od  01.09.2008  od  30.06.2010</t>
  </si>
  <si>
    <t xml:space="preserve">Szkoła Podstawowa im. Stefana  Żeromskiego w       Chmielniku </t>
  </si>
  <si>
    <t>do uchwały Nr  XX/     /2008 Rady Miejskiej w Chmielniku</t>
  </si>
  <si>
    <t xml:space="preserve">do uchwały Nr  XX /      /2008 Rady Miejskiej </t>
  </si>
  <si>
    <t>w Chmielnikuz dnia 20 listopada  2008 r.</t>
  </si>
  <si>
    <t>Projekt:                                                                                                                                                                                                                                                                Poszerzona oferta edukacyjna szkoły sposobem na rozwój kompetencji kluczowych uczniów</t>
  </si>
  <si>
    <t>Zakup nieruchomości gruntowej oznaczonej nr 134/5 położnonej w Piotrkowicach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</si>
</sst>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#,##0.00\ &quot;zł&quot;"/>
    <numFmt numFmtId="174" formatCode="#,##0.00\ _z_ł"/>
    <numFmt numFmtId="175" formatCode="[$-415]d\ mmmm\ yyyy"/>
  </numFmts>
  <fonts count="8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sz val="5"/>
      <name val="Arial CE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b/>
      <i/>
      <sz val="9"/>
      <name val="Times New Roman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b/>
      <sz val="6"/>
      <name val="Arial CE"/>
      <family val="0"/>
    </font>
    <font>
      <i/>
      <sz val="10"/>
      <name val="Arial CE"/>
      <family val="0"/>
    </font>
    <font>
      <b/>
      <sz val="8"/>
      <name val="Arial CE"/>
      <family val="2"/>
    </font>
    <font>
      <sz val="11"/>
      <name val="Times New Roman CE"/>
      <family val="1"/>
    </font>
    <font>
      <sz val="8"/>
      <name val="Times New Roman CE"/>
      <family val="1"/>
    </font>
    <font>
      <b/>
      <sz val="12"/>
      <name val="Times New Roman"/>
      <family val="1"/>
    </font>
    <font>
      <b/>
      <sz val="5"/>
      <name val="Arial CE"/>
      <family val="0"/>
    </font>
    <font>
      <sz val="4"/>
      <name val="Times New Roman"/>
      <family val="1"/>
    </font>
    <font>
      <sz val="10"/>
      <name val="Arial Black"/>
      <family val="2"/>
    </font>
    <font>
      <i/>
      <sz val="10"/>
      <name val="Arial Black"/>
      <family val="2"/>
    </font>
    <font>
      <vertAlign val="superscript"/>
      <sz val="10"/>
      <name val="Times New Roman CE"/>
      <family val="1"/>
    </font>
    <font>
      <b/>
      <sz val="10"/>
      <name val="Times New Roman CE"/>
      <family val="1"/>
    </font>
    <font>
      <b/>
      <sz val="7"/>
      <name val="Arial CE"/>
      <family val="2"/>
    </font>
    <font>
      <sz val="8"/>
      <name val="Arial Black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 CE"/>
      <family val="0"/>
    </font>
    <font>
      <b/>
      <i/>
      <sz val="9"/>
      <name val="Arial CE"/>
      <family val="0"/>
    </font>
    <font>
      <b/>
      <sz val="8"/>
      <name val="Times New Roman CE"/>
      <family val="1"/>
    </font>
    <font>
      <sz val="7"/>
      <name val="Times New Roman CE"/>
      <family val="1"/>
    </font>
    <font>
      <sz val="5"/>
      <name val="Times New Roman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7" fillId="7" borderId="1" applyNumberFormat="0" applyAlignment="0" applyProtection="0"/>
    <xf numFmtId="0" fontId="68" fillId="20" borderId="2" applyNumberFormat="0" applyAlignment="0" applyProtection="0"/>
    <xf numFmtId="0" fontId="6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1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6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1" fontId="0" fillId="0" borderId="0" xfId="0" applyNumberFormat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" fontId="0" fillId="0" borderId="10" xfId="0" applyNumberFormat="1" applyBorder="1" applyAlignment="1" quotePrefix="1">
      <alignment vertical="center"/>
    </xf>
    <xf numFmtId="0" fontId="0" fillId="0" borderId="10" xfId="0" applyBorder="1" applyAlignment="1" quotePrefix="1">
      <alignment horizontal="right" vertical="center"/>
    </xf>
    <xf numFmtId="0" fontId="0" fillId="0" borderId="10" xfId="0" applyBorder="1" applyAlignment="1" quotePrefix="1">
      <alignment horizontal="left" vertical="center"/>
    </xf>
    <xf numFmtId="4" fontId="4" fillId="0" borderId="10" xfId="0" applyNumberFormat="1" applyFont="1" applyBorder="1" applyAlignment="1">
      <alignment vertical="center"/>
    </xf>
    <xf numFmtId="174" fontId="0" fillId="0" borderId="10" xfId="0" applyNumberFormat="1" applyFont="1" applyBorder="1" applyAlignment="1">
      <alignment vertical="center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top" wrapText="1"/>
    </xf>
    <xf numFmtId="0" fontId="26" fillId="0" borderId="11" xfId="0" applyFont="1" applyBorder="1" applyAlignment="1">
      <alignment wrapText="1"/>
    </xf>
    <xf numFmtId="3" fontId="25" fillId="0" borderId="11" xfId="0" applyNumberFormat="1" applyFont="1" applyBorder="1" applyAlignment="1">
      <alignment vertical="top" wrapText="1"/>
    </xf>
    <xf numFmtId="49" fontId="18" fillId="0" borderId="12" xfId="0" applyNumberFormat="1" applyFont="1" applyBorder="1" applyAlignment="1">
      <alignment vertical="top" wrapText="1"/>
    </xf>
    <xf numFmtId="0" fontId="18" fillId="0" borderId="13" xfId="0" applyFont="1" applyBorder="1" applyAlignment="1">
      <alignment wrapText="1"/>
    </xf>
    <xf numFmtId="3" fontId="18" fillId="0" borderId="10" xfId="0" applyNumberFormat="1" applyFont="1" applyBorder="1" applyAlignment="1">
      <alignment vertical="top" wrapText="1"/>
    </xf>
    <xf numFmtId="49" fontId="18" fillId="0" borderId="14" xfId="0" applyNumberFormat="1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49" fontId="18" fillId="0" borderId="15" xfId="0" applyNumberFormat="1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3" fontId="18" fillId="0" borderId="13" xfId="0" applyNumberFormat="1" applyFont="1" applyBorder="1" applyAlignment="1">
      <alignment vertical="top" wrapText="1"/>
    </xf>
    <xf numFmtId="3" fontId="25" fillId="0" borderId="11" xfId="0" applyNumberFormat="1" applyFont="1" applyBorder="1" applyAlignment="1">
      <alignment vertical="center" wrapText="1"/>
    </xf>
    <xf numFmtId="49" fontId="18" fillId="0" borderId="15" xfId="0" applyNumberFormat="1" applyFont="1" applyBorder="1" applyAlignment="1">
      <alignment/>
    </xf>
    <xf numFmtId="0" fontId="28" fillId="0" borderId="10" xfId="0" applyFont="1" applyBorder="1" applyAlignment="1">
      <alignment wrapText="1"/>
    </xf>
    <xf numFmtId="0" fontId="29" fillId="0" borderId="13" xfId="0" applyFont="1" applyBorder="1" applyAlignment="1">
      <alignment vertical="top" wrapText="1"/>
    </xf>
    <xf numFmtId="0" fontId="27" fillId="0" borderId="13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49" fontId="25" fillId="0" borderId="15" xfId="0" applyNumberFormat="1" applyFont="1" applyBorder="1" applyAlignment="1">
      <alignment vertical="top" wrapText="1"/>
    </xf>
    <xf numFmtId="49" fontId="28" fillId="0" borderId="13" xfId="0" applyNumberFormat="1" applyFont="1" applyBorder="1" applyAlignment="1">
      <alignment vertical="top" wrapText="1"/>
    </xf>
    <xf numFmtId="3" fontId="25" fillId="0" borderId="13" xfId="0" applyNumberFormat="1" applyFont="1" applyBorder="1" applyAlignment="1">
      <alignment vertical="center" wrapText="1"/>
    </xf>
    <xf numFmtId="0" fontId="28" fillId="0" borderId="13" xfId="0" applyFont="1" applyBorder="1" applyAlignment="1">
      <alignment wrapText="1"/>
    </xf>
    <xf numFmtId="0" fontId="30" fillId="0" borderId="10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49" fontId="18" fillId="0" borderId="10" xfId="0" applyNumberFormat="1" applyFont="1" applyBorder="1" applyAlignment="1">
      <alignment/>
    </xf>
    <xf numFmtId="0" fontId="25" fillId="0" borderId="11" xfId="0" applyFont="1" applyBorder="1" applyAlignment="1">
      <alignment vertical="top" wrapText="1"/>
    </xf>
    <xf numFmtId="3" fontId="31" fillId="0" borderId="11" xfId="0" applyNumberFormat="1" applyFont="1" applyBorder="1" applyAlignment="1">
      <alignment vertical="center" wrapText="1"/>
    </xf>
    <xf numFmtId="0" fontId="18" fillId="0" borderId="16" xfId="0" applyFont="1" applyBorder="1" applyAlignment="1">
      <alignment wrapText="1"/>
    </xf>
    <xf numFmtId="3" fontId="22" fillId="0" borderId="10" xfId="0" applyNumberFormat="1" applyFont="1" applyBorder="1" applyAlignment="1">
      <alignment vertical="top" wrapText="1"/>
    </xf>
    <xf numFmtId="0" fontId="19" fillId="0" borderId="13" xfId="0" applyFont="1" applyBorder="1" applyAlignment="1">
      <alignment wrapText="1"/>
    </xf>
    <xf numFmtId="0" fontId="26" fillId="0" borderId="11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8" fillId="0" borderId="18" xfId="0" applyFont="1" applyBorder="1" applyAlignment="1">
      <alignment wrapText="1"/>
    </xf>
    <xf numFmtId="0" fontId="28" fillId="0" borderId="10" xfId="0" applyFont="1" applyBorder="1" applyAlignment="1">
      <alignment vertical="top" wrapText="1"/>
    </xf>
    <xf numFmtId="49" fontId="28" fillId="0" borderId="15" xfId="0" applyNumberFormat="1" applyFont="1" applyBorder="1" applyAlignment="1">
      <alignment vertical="top" wrapText="1"/>
    </xf>
    <xf numFmtId="3" fontId="27" fillId="0" borderId="13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/>
    </xf>
    <xf numFmtId="3" fontId="18" fillId="0" borderId="13" xfId="0" applyNumberFormat="1" applyFont="1" applyBorder="1" applyAlignment="1">
      <alignment vertical="center" wrapText="1"/>
    </xf>
    <xf numFmtId="3" fontId="18" fillId="0" borderId="19" xfId="0" applyNumberFormat="1" applyFont="1" applyBorder="1" applyAlignment="1">
      <alignment vertical="top" wrapText="1"/>
    </xf>
    <xf numFmtId="3" fontId="18" fillId="0" borderId="14" xfId="0" applyNumberFormat="1" applyFont="1" applyBorder="1" applyAlignment="1">
      <alignment vertical="top" wrapText="1"/>
    </xf>
    <xf numFmtId="3" fontId="18" fillId="0" borderId="20" xfId="0" applyNumberFormat="1" applyFont="1" applyBorder="1" applyAlignment="1">
      <alignment vertical="top" wrapText="1"/>
    </xf>
    <xf numFmtId="0" fontId="20" fillId="0" borderId="19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9" fillId="0" borderId="19" xfId="0" applyFont="1" applyBorder="1" applyAlignment="1">
      <alignment vertical="top" wrapText="1"/>
    </xf>
    <xf numFmtId="0" fontId="29" fillId="0" borderId="21" xfId="0" applyFont="1" applyBorder="1" applyAlignment="1">
      <alignment/>
    </xf>
    <xf numFmtId="3" fontId="18" fillId="0" borderId="22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33" fillId="0" borderId="11" xfId="0" applyFont="1" applyBorder="1" applyAlignment="1">
      <alignment wrapText="1"/>
    </xf>
    <xf numFmtId="0" fontId="29" fillId="0" borderId="14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37" fillId="20" borderId="15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 quotePrefix="1">
      <alignment/>
    </xf>
    <xf numFmtId="0" fontId="12" fillId="0" borderId="13" xfId="0" applyFont="1" applyBorder="1" applyAlignment="1">
      <alignment/>
    </xf>
    <xf numFmtId="3" fontId="35" fillId="0" borderId="23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0" fontId="12" fillId="0" borderId="13" xfId="0" applyFont="1" applyBorder="1" applyAlignment="1" quotePrefix="1">
      <alignment wrapText="1"/>
    </xf>
    <xf numFmtId="0" fontId="20" fillId="0" borderId="13" xfId="0" applyFont="1" applyBorder="1" applyAlignment="1">
      <alignment horizontal="left" vertical="center" wrapText="1"/>
    </xf>
    <xf numFmtId="0" fontId="41" fillId="20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 quotePrefix="1">
      <alignment vertical="center"/>
    </xf>
    <xf numFmtId="0" fontId="6" fillId="0" borderId="13" xfId="0" applyFont="1" applyBorder="1" applyAlignment="1">
      <alignment vertical="center" wrapText="1"/>
    </xf>
    <xf numFmtId="4" fontId="0" fillId="0" borderId="13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6" fillId="0" borderId="16" xfId="0" applyFon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0" fontId="0" fillId="0" borderId="13" xfId="0" applyBorder="1" applyAlignment="1" quotePrefix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 quotePrefix="1">
      <alignment horizontal="left" vertical="center"/>
    </xf>
    <xf numFmtId="0" fontId="6" fillId="0" borderId="25" xfId="0" applyFont="1" applyBorder="1" applyAlignment="1">
      <alignment vertical="center" wrapText="1"/>
    </xf>
    <xf numFmtId="4" fontId="0" fillId="0" borderId="25" xfId="0" applyNumberForma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6" xfId="0" applyBorder="1" applyAlignment="1" quotePrefix="1">
      <alignment horizontal="left" vertical="center"/>
    </xf>
    <xf numFmtId="0" fontId="0" fillId="0" borderId="13" xfId="0" applyBorder="1" applyAlignment="1" quotePrefix="1">
      <alignment horizontal="left" vertical="top"/>
    </xf>
    <xf numFmtId="4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vertical="top" wrapText="1"/>
    </xf>
    <xf numFmtId="3" fontId="41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top" wrapText="1"/>
    </xf>
    <xf numFmtId="3" fontId="42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9" fontId="28" fillId="0" borderId="10" xfId="0" applyNumberFormat="1" applyFont="1" applyBorder="1" applyAlignment="1">
      <alignment vertical="top" wrapText="1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3" fontId="47" fillId="0" borderId="10" xfId="0" applyNumberFormat="1" applyFont="1" applyBorder="1" applyAlignment="1">
      <alignment vertical="center" wrapText="1"/>
    </xf>
    <xf numFmtId="3" fontId="48" fillId="0" borderId="10" xfId="0" applyNumberFormat="1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174" fontId="5" fillId="0" borderId="10" xfId="0" applyNumberFormat="1" applyFont="1" applyBorder="1" applyAlignment="1">
      <alignment vertical="center"/>
    </xf>
    <xf numFmtId="174" fontId="5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0" fontId="53" fillId="2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55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 quotePrefix="1">
      <alignment wrapText="1"/>
    </xf>
    <xf numFmtId="0" fontId="45" fillId="0" borderId="23" xfId="0" applyFont="1" applyBorder="1" applyAlignment="1">
      <alignment/>
    </xf>
    <xf numFmtId="0" fontId="45" fillId="0" borderId="23" xfId="0" applyFont="1" applyBorder="1" applyAlignment="1">
      <alignment wrapText="1"/>
    </xf>
    <xf numFmtId="4" fontId="45" fillId="0" borderId="23" xfId="0" applyNumberFormat="1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15" xfId="0" applyFont="1" applyBorder="1" applyAlignment="1" quotePrefix="1">
      <alignment/>
    </xf>
    <xf numFmtId="4" fontId="45" fillId="0" borderId="15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 quotePrefix="1">
      <alignment wrapText="1"/>
    </xf>
    <xf numFmtId="4" fontId="45" fillId="0" borderId="13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4" fontId="59" fillId="0" borderId="13" xfId="0" applyNumberFormat="1" applyFont="1" applyBorder="1" applyAlignment="1">
      <alignment/>
    </xf>
    <xf numFmtId="4" fontId="12" fillId="0" borderId="15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61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vertical="top"/>
    </xf>
    <xf numFmtId="0" fontId="45" fillId="0" borderId="15" xfId="0" applyFont="1" applyBorder="1" applyAlignment="1">
      <alignment vertical="top" wrapText="1"/>
    </xf>
    <xf numFmtId="4" fontId="59" fillId="0" borderId="16" xfId="0" applyNumberFormat="1" applyFont="1" applyBorder="1" applyAlignment="1">
      <alignment/>
    </xf>
    <xf numFmtId="3" fontId="44" fillId="0" borderId="15" xfId="0" applyNumberFormat="1" applyFont="1" applyBorder="1" applyAlignment="1">
      <alignment/>
    </xf>
    <xf numFmtId="4" fontId="64" fillId="0" borderId="16" xfId="0" applyNumberFormat="1" applyFont="1" applyBorder="1" applyAlignment="1">
      <alignment/>
    </xf>
    <xf numFmtId="4" fontId="64" fillId="0" borderId="13" xfId="0" applyNumberFormat="1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5" xfId="0" applyFont="1" applyBorder="1" applyAlignment="1" quotePrefix="1">
      <alignment/>
    </xf>
    <xf numFmtId="0" fontId="35" fillId="0" borderId="15" xfId="0" applyFont="1" applyBorder="1" applyAlignment="1">
      <alignment/>
    </xf>
    <xf numFmtId="0" fontId="35" fillId="0" borderId="13" xfId="0" applyFont="1" applyBorder="1" applyAlignment="1" quotePrefix="1">
      <alignment wrapText="1"/>
    </xf>
    <xf numFmtId="0" fontId="35" fillId="0" borderId="13" xfId="0" applyFont="1" applyBorder="1" applyAlignment="1">
      <alignment/>
    </xf>
    <xf numFmtId="3" fontId="62" fillId="0" borderId="23" xfId="0" applyNumberFormat="1" applyFont="1" applyBorder="1" applyAlignment="1">
      <alignment/>
    </xf>
    <xf numFmtId="3" fontId="63" fillId="0" borderId="23" xfId="0" applyNumberFormat="1" applyFont="1" applyBorder="1" applyAlignment="1">
      <alignment/>
    </xf>
    <xf numFmtId="3" fontId="52" fillId="0" borderId="23" xfId="0" applyNumberFormat="1" applyFont="1" applyBorder="1" applyAlignment="1">
      <alignment/>
    </xf>
    <xf numFmtId="0" fontId="45" fillId="0" borderId="13" xfId="0" applyFont="1" applyBorder="1" applyAlignment="1">
      <alignment vertical="top" wrapText="1"/>
    </xf>
    <xf numFmtId="3" fontId="44" fillId="0" borderId="13" xfId="0" applyNumberFormat="1" applyFont="1" applyBorder="1" applyAlignment="1">
      <alignment/>
    </xf>
    <xf numFmtId="0" fontId="12" fillId="0" borderId="13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20" borderId="10" xfId="0" applyFont="1" applyFill="1" applyBorder="1" applyAlignment="1">
      <alignment horizontal="center" vertical="center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 wrapText="1"/>
    </xf>
    <xf numFmtId="0" fontId="23" fillId="20" borderId="23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37" fillId="20" borderId="23" xfId="0" applyFont="1" applyFill="1" applyBorder="1" applyAlignment="1">
      <alignment horizontal="center" vertical="center" wrapText="1"/>
    </xf>
    <xf numFmtId="0" fontId="37" fillId="20" borderId="15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23" fillId="20" borderId="23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0" fontId="24" fillId="20" borderId="23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49" fontId="28" fillId="0" borderId="23" xfId="0" applyNumberFormat="1" applyFont="1" applyBorder="1" applyAlignment="1">
      <alignment vertical="top" wrapText="1"/>
    </xf>
    <xf numFmtId="49" fontId="28" fillId="0" borderId="15" xfId="0" applyNumberFormat="1" applyFont="1" applyBorder="1" applyAlignment="1">
      <alignment vertical="top" wrapText="1"/>
    </xf>
    <xf numFmtId="49" fontId="28" fillId="0" borderId="13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49" fontId="21" fillId="20" borderId="10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Border="1" applyAlignment="1">
      <alignment vertical="top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6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49" fontId="46" fillId="20" borderId="13" xfId="0" applyNumberFormat="1" applyFont="1" applyFill="1" applyBorder="1" applyAlignment="1">
      <alignment horizontal="center" vertical="center" wrapText="1"/>
    </xf>
    <xf numFmtId="49" fontId="46" fillId="2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23" fillId="20" borderId="13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37" fillId="20" borderId="10" xfId="0" applyFont="1" applyFill="1" applyBorder="1" applyAlignment="1">
      <alignment horizontal="center" vertical="center" wrapText="1"/>
    </xf>
    <xf numFmtId="0" fontId="41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3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3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15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52" fillId="0" borderId="28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4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E2" sqref="E2:I2"/>
    </sheetView>
  </sheetViews>
  <sheetFormatPr defaultColWidth="9.00390625" defaultRowHeight="12.75"/>
  <cols>
    <col min="1" max="1" width="4.625" style="0" customWidth="1"/>
    <col min="2" max="3" width="6.25390625" style="0" customWidth="1"/>
    <col min="4" max="4" width="46.00390625" style="0" customWidth="1"/>
    <col min="5" max="6" width="13.625" style="0" customWidth="1"/>
  </cols>
  <sheetData>
    <row r="1" spans="5:6" ht="15.75" customHeight="1">
      <c r="E1" s="336" t="s">
        <v>184</v>
      </c>
      <c r="F1" s="336"/>
    </row>
    <row r="2" spans="5:9" ht="15.75" customHeight="1">
      <c r="E2" s="337" t="s">
        <v>445</v>
      </c>
      <c r="F2" s="337"/>
      <c r="G2" s="337"/>
      <c r="H2" s="337"/>
      <c r="I2" s="337"/>
    </row>
    <row r="3" spans="4:9" ht="15.75" customHeight="1">
      <c r="D3" s="99"/>
      <c r="E3" s="337" t="s">
        <v>435</v>
      </c>
      <c r="F3" s="337"/>
      <c r="G3" s="337"/>
      <c r="H3" s="337"/>
      <c r="I3" s="337"/>
    </row>
    <row r="4" spans="5:6" ht="21" customHeight="1">
      <c r="E4" s="336"/>
      <c r="F4" s="336"/>
    </row>
    <row r="5" spans="1:6" ht="18">
      <c r="A5" s="335" t="s">
        <v>51</v>
      </c>
      <c r="B5" s="335"/>
      <c r="C5" s="335"/>
      <c r="D5" s="335"/>
      <c r="E5" s="335"/>
      <c r="F5" s="335"/>
    </row>
    <row r="6" spans="2:4" ht="21.75" customHeight="1">
      <c r="B6" s="2"/>
      <c r="C6" s="2"/>
      <c r="D6" s="2"/>
    </row>
    <row r="7" ht="27.75" customHeight="1"/>
    <row r="8" spans="1:6" s="16" customFormat="1" ht="25.5">
      <c r="A8" s="15" t="s">
        <v>1</v>
      </c>
      <c r="B8" s="15" t="s">
        <v>2</v>
      </c>
      <c r="C8" s="15" t="s">
        <v>3</v>
      </c>
      <c r="D8" s="15" t="s">
        <v>4</v>
      </c>
      <c r="E8" s="15" t="s">
        <v>52</v>
      </c>
      <c r="F8" s="15" t="s">
        <v>53</v>
      </c>
    </row>
    <row r="9" spans="1:6" s="12" customFormat="1" ht="11.2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22.5" customHeight="1">
      <c r="A10" s="34" t="s">
        <v>128</v>
      </c>
      <c r="B10" s="30" t="s">
        <v>129</v>
      </c>
      <c r="C10" s="30" t="s">
        <v>130</v>
      </c>
      <c r="D10" s="31" t="s">
        <v>131</v>
      </c>
      <c r="E10" s="29">
        <v>40000</v>
      </c>
      <c r="F10" s="9"/>
    </row>
    <row r="11" spans="1:6" ht="28.5" customHeight="1" thickBot="1">
      <c r="A11" s="149"/>
      <c r="B11" s="150" t="s">
        <v>132</v>
      </c>
      <c r="C11" s="150" t="s">
        <v>133</v>
      </c>
      <c r="D11" s="151" t="s">
        <v>178</v>
      </c>
      <c r="E11" s="149"/>
      <c r="F11" s="152">
        <v>10000</v>
      </c>
    </row>
    <row r="12" spans="1:6" ht="30" customHeight="1" thickTop="1">
      <c r="A12" s="136">
        <v>700</v>
      </c>
      <c r="B12" s="145">
        <v>70005</v>
      </c>
      <c r="C12" s="146" t="s">
        <v>134</v>
      </c>
      <c r="D12" s="147" t="s">
        <v>135</v>
      </c>
      <c r="E12" s="148">
        <v>25000</v>
      </c>
      <c r="F12" s="136"/>
    </row>
    <row r="13" spans="1:6" ht="54" customHeight="1">
      <c r="A13" s="135"/>
      <c r="B13" s="135"/>
      <c r="C13" s="30" t="s">
        <v>136</v>
      </c>
      <c r="D13" s="32" t="s">
        <v>137</v>
      </c>
      <c r="E13" s="29">
        <v>27000</v>
      </c>
      <c r="F13" s="9"/>
    </row>
    <row r="14" spans="1:6" ht="38.25" customHeight="1">
      <c r="A14" s="137"/>
      <c r="B14" s="137"/>
      <c r="C14" s="30" t="s">
        <v>138</v>
      </c>
      <c r="D14" s="32" t="s">
        <v>139</v>
      </c>
      <c r="E14" s="29"/>
      <c r="F14" s="29">
        <v>7000</v>
      </c>
    </row>
    <row r="15" spans="1:6" ht="29.25" customHeight="1" thickBot="1">
      <c r="A15" s="154"/>
      <c r="B15" s="154"/>
      <c r="C15" s="150" t="s">
        <v>133</v>
      </c>
      <c r="D15" s="151" t="s">
        <v>178</v>
      </c>
      <c r="E15" s="152"/>
      <c r="F15" s="152">
        <v>500000</v>
      </c>
    </row>
    <row r="16" spans="1:6" ht="41.25" customHeight="1" thickBot="1" thickTop="1">
      <c r="A16" s="155">
        <v>710</v>
      </c>
      <c r="B16" s="155">
        <v>71035</v>
      </c>
      <c r="C16" s="156">
        <v>2020</v>
      </c>
      <c r="D16" s="157" t="s">
        <v>175</v>
      </c>
      <c r="E16" s="158">
        <v>5000</v>
      </c>
      <c r="F16" s="158"/>
    </row>
    <row r="17" spans="1:6" ht="48.75" customHeight="1" thickTop="1">
      <c r="A17" s="136">
        <v>750</v>
      </c>
      <c r="B17" s="136">
        <v>75011</v>
      </c>
      <c r="C17" s="153">
        <v>2010</v>
      </c>
      <c r="D17" s="147" t="s">
        <v>179</v>
      </c>
      <c r="E17" s="148">
        <v>71540</v>
      </c>
      <c r="F17" s="148"/>
    </row>
    <row r="18" spans="1:6" ht="36.75" customHeight="1">
      <c r="A18" s="9"/>
      <c r="B18" s="9"/>
      <c r="C18" s="35">
        <v>2360</v>
      </c>
      <c r="D18" s="32" t="s">
        <v>172</v>
      </c>
      <c r="E18" s="29">
        <v>3800</v>
      </c>
      <c r="F18" s="29"/>
    </row>
    <row r="19" spans="1:6" ht="18" customHeight="1">
      <c r="A19" s="30"/>
      <c r="B19" s="9">
        <v>75023</v>
      </c>
      <c r="C19" s="30" t="s">
        <v>140</v>
      </c>
      <c r="D19" s="31" t="s">
        <v>141</v>
      </c>
      <c r="E19" s="29">
        <v>1000</v>
      </c>
      <c r="F19" s="9"/>
    </row>
    <row r="20" spans="1:6" ht="18" customHeight="1" thickBot="1">
      <c r="A20" s="149"/>
      <c r="B20" s="149"/>
      <c r="C20" s="150" t="s">
        <v>130</v>
      </c>
      <c r="D20" s="159" t="s">
        <v>131</v>
      </c>
      <c r="E20" s="152">
        <v>2000</v>
      </c>
      <c r="F20" s="149"/>
    </row>
    <row r="21" spans="1:6" ht="51" customHeight="1" thickBot="1" thickTop="1">
      <c r="A21" s="155">
        <v>751</v>
      </c>
      <c r="B21" s="155">
        <v>75101</v>
      </c>
      <c r="C21" s="156">
        <v>2010</v>
      </c>
      <c r="D21" s="157" t="s">
        <v>179</v>
      </c>
      <c r="E21" s="158">
        <v>1902</v>
      </c>
      <c r="F21" s="155"/>
    </row>
    <row r="22" spans="1:6" ht="17.25" customHeight="1" thickTop="1">
      <c r="A22" s="136">
        <v>754</v>
      </c>
      <c r="B22" s="136">
        <v>75416</v>
      </c>
      <c r="C22" s="146" t="s">
        <v>142</v>
      </c>
      <c r="D22" s="147" t="s">
        <v>143</v>
      </c>
      <c r="E22" s="148">
        <v>6000</v>
      </c>
      <c r="F22" s="136"/>
    </row>
    <row r="23" spans="1:6" ht="19.5" customHeight="1" thickBot="1">
      <c r="A23" s="149"/>
      <c r="B23" s="149"/>
      <c r="C23" s="150" t="s">
        <v>144</v>
      </c>
      <c r="D23" s="159" t="s">
        <v>145</v>
      </c>
      <c r="E23" s="152">
        <v>100</v>
      </c>
      <c r="F23" s="149"/>
    </row>
    <row r="24" spans="1:6" ht="27.75" customHeight="1" thickTop="1">
      <c r="A24" s="136">
        <v>756</v>
      </c>
      <c r="B24" s="136">
        <v>75601</v>
      </c>
      <c r="C24" s="146" t="s">
        <v>146</v>
      </c>
      <c r="D24" s="147" t="s">
        <v>147</v>
      </c>
      <c r="E24" s="148">
        <v>17200</v>
      </c>
      <c r="F24" s="136"/>
    </row>
    <row r="25" spans="1:6" ht="19.5" customHeight="1">
      <c r="A25" s="135"/>
      <c r="B25" s="9"/>
      <c r="C25" s="30" t="s">
        <v>144</v>
      </c>
      <c r="D25" s="31" t="s">
        <v>145</v>
      </c>
      <c r="E25" s="29">
        <v>250</v>
      </c>
      <c r="F25" s="9"/>
    </row>
    <row r="26" spans="1:6" ht="19.5" customHeight="1">
      <c r="A26" s="137"/>
      <c r="B26" s="9">
        <v>75615</v>
      </c>
      <c r="C26" s="30" t="s">
        <v>148</v>
      </c>
      <c r="D26" s="31" t="s">
        <v>149</v>
      </c>
      <c r="E26" s="29">
        <v>2450000</v>
      </c>
      <c r="F26" s="9"/>
    </row>
    <row r="27" spans="1:6" ht="19.5" customHeight="1">
      <c r="A27" s="137"/>
      <c r="B27" s="135"/>
      <c r="C27" s="30" t="s">
        <v>150</v>
      </c>
      <c r="D27" s="31" t="s">
        <v>151</v>
      </c>
      <c r="E27" s="29">
        <v>30000</v>
      </c>
      <c r="F27" s="9"/>
    </row>
    <row r="28" spans="1:6" ht="19.5" customHeight="1">
      <c r="A28" s="137"/>
      <c r="B28" s="137"/>
      <c r="C28" s="30" t="s">
        <v>152</v>
      </c>
      <c r="D28" s="31" t="s">
        <v>153</v>
      </c>
      <c r="E28" s="29">
        <v>20000</v>
      </c>
      <c r="F28" s="9"/>
    </row>
    <row r="29" spans="1:6" ht="19.5" customHeight="1">
      <c r="A29" s="137"/>
      <c r="B29" s="137"/>
      <c r="C29" s="30" t="s">
        <v>154</v>
      </c>
      <c r="D29" s="31" t="s">
        <v>155</v>
      </c>
      <c r="E29" s="29">
        <v>28000</v>
      </c>
      <c r="F29" s="9"/>
    </row>
    <row r="30" spans="1:6" ht="19.5" customHeight="1">
      <c r="A30" s="137"/>
      <c r="B30" s="137"/>
      <c r="C30" s="30" t="s">
        <v>156</v>
      </c>
      <c r="D30" s="31" t="s">
        <v>157</v>
      </c>
      <c r="E30" s="29">
        <v>2000</v>
      </c>
      <c r="F30" s="9"/>
    </row>
    <row r="31" spans="1:6" ht="19.5" customHeight="1">
      <c r="A31" s="137"/>
      <c r="B31" s="137"/>
      <c r="C31" s="30" t="s">
        <v>144</v>
      </c>
      <c r="D31" s="31" t="s">
        <v>145</v>
      </c>
      <c r="E31" s="29">
        <v>5000</v>
      </c>
      <c r="F31" s="9"/>
    </row>
    <row r="32" spans="1:6" ht="26.25" customHeight="1">
      <c r="A32" s="137"/>
      <c r="B32" s="136"/>
      <c r="C32" s="35">
        <v>2680</v>
      </c>
      <c r="D32" s="32" t="s">
        <v>180</v>
      </c>
      <c r="E32" s="29">
        <v>19500</v>
      </c>
      <c r="F32" s="9"/>
    </row>
    <row r="33" spans="1:6" ht="21" customHeight="1">
      <c r="A33" s="137"/>
      <c r="B33" s="9">
        <v>75616</v>
      </c>
      <c r="C33" s="30" t="s">
        <v>148</v>
      </c>
      <c r="D33" s="31" t="s">
        <v>149</v>
      </c>
      <c r="E33" s="29">
        <v>482000</v>
      </c>
      <c r="F33" s="9"/>
    </row>
    <row r="34" spans="1:6" ht="19.5" customHeight="1">
      <c r="A34" s="137"/>
      <c r="B34" s="135"/>
      <c r="C34" s="30" t="s">
        <v>150</v>
      </c>
      <c r="D34" s="31" t="s">
        <v>151</v>
      </c>
      <c r="E34" s="29">
        <v>380000</v>
      </c>
      <c r="F34" s="9"/>
    </row>
    <row r="35" spans="1:6" ht="19.5" customHeight="1">
      <c r="A35" s="137"/>
      <c r="B35" s="137"/>
      <c r="C35" s="30" t="s">
        <v>152</v>
      </c>
      <c r="D35" s="31" t="s">
        <v>153</v>
      </c>
      <c r="E35" s="29">
        <v>24000</v>
      </c>
      <c r="F35" s="9"/>
    </row>
    <row r="36" spans="1:6" ht="19.5" customHeight="1">
      <c r="A36" s="137"/>
      <c r="B36" s="137"/>
      <c r="C36" s="30" t="s">
        <v>154</v>
      </c>
      <c r="D36" s="9" t="s">
        <v>155</v>
      </c>
      <c r="E36" s="29">
        <v>150000</v>
      </c>
      <c r="F36" s="9"/>
    </row>
    <row r="37" spans="1:6" ht="19.5" customHeight="1">
      <c r="A37" s="137"/>
      <c r="B37" s="137"/>
      <c r="C37" s="30" t="s">
        <v>158</v>
      </c>
      <c r="D37" s="31" t="s">
        <v>159</v>
      </c>
      <c r="E37" s="29">
        <v>12600</v>
      </c>
      <c r="F37" s="9"/>
    </row>
    <row r="38" spans="1:6" ht="19.5" customHeight="1">
      <c r="A38" s="137"/>
      <c r="B38" s="137"/>
      <c r="C38" s="30" t="s">
        <v>160</v>
      </c>
      <c r="D38" s="31" t="s">
        <v>161</v>
      </c>
      <c r="E38" s="33">
        <v>37000</v>
      </c>
      <c r="F38" s="9"/>
    </row>
    <row r="39" spans="1:6" ht="19.5" customHeight="1">
      <c r="A39" s="137"/>
      <c r="B39" s="137"/>
      <c r="C39" s="30" t="s">
        <v>156</v>
      </c>
      <c r="D39" s="9" t="s">
        <v>157</v>
      </c>
      <c r="E39" s="29">
        <v>150000</v>
      </c>
      <c r="F39" s="9"/>
    </row>
    <row r="40" spans="1:6" ht="19.5" customHeight="1">
      <c r="A40" s="137"/>
      <c r="B40" s="137"/>
      <c r="C40" s="30" t="s">
        <v>181</v>
      </c>
      <c r="D40" s="9" t="s">
        <v>182</v>
      </c>
      <c r="E40" s="29">
        <v>12000</v>
      </c>
      <c r="F40" s="9"/>
    </row>
    <row r="41" spans="1:6" ht="19.5" customHeight="1">
      <c r="A41" s="137"/>
      <c r="B41" s="136"/>
      <c r="C41" s="30" t="s">
        <v>144</v>
      </c>
      <c r="D41" s="31" t="s">
        <v>145</v>
      </c>
      <c r="E41" s="29">
        <v>8000</v>
      </c>
      <c r="F41" s="9"/>
    </row>
    <row r="42" spans="1:6" ht="19.5" customHeight="1">
      <c r="A42" s="137"/>
      <c r="B42" s="9">
        <v>75618</v>
      </c>
      <c r="C42" s="30" t="s">
        <v>162</v>
      </c>
      <c r="D42" s="31" t="s">
        <v>163</v>
      </c>
      <c r="E42" s="29">
        <v>60000</v>
      </c>
      <c r="F42" s="9"/>
    </row>
    <row r="43" spans="1:6" ht="19.5" customHeight="1">
      <c r="A43" s="137"/>
      <c r="B43" s="9"/>
      <c r="C43" s="30" t="s">
        <v>164</v>
      </c>
      <c r="D43" s="31" t="s">
        <v>165</v>
      </c>
      <c r="E43" s="29">
        <v>75000</v>
      </c>
      <c r="F43" s="9"/>
    </row>
    <row r="44" spans="1:6" ht="27" customHeight="1">
      <c r="A44" s="137"/>
      <c r="B44" s="9"/>
      <c r="C44" s="30" t="s">
        <v>166</v>
      </c>
      <c r="D44" s="32" t="s">
        <v>167</v>
      </c>
      <c r="E44" s="29">
        <v>170000</v>
      </c>
      <c r="F44" s="9"/>
    </row>
    <row r="45" spans="1:6" ht="19.5" customHeight="1">
      <c r="A45" s="136"/>
      <c r="B45" s="9">
        <v>75621</v>
      </c>
      <c r="C45" s="30" t="s">
        <v>168</v>
      </c>
      <c r="D45" s="31" t="s">
        <v>173</v>
      </c>
      <c r="E45" s="29">
        <v>2244130</v>
      </c>
      <c r="F45" s="9"/>
    </row>
    <row r="46" spans="1:6" ht="19.5" customHeight="1" thickBot="1">
      <c r="A46" s="149"/>
      <c r="B46" s="149"/>
      <c r="C46" s="150" t="s">
        <v>169</v>
      </c>
      <c r="D46" s="159" t="s">
        <v>183</v>
      </c>
      <c r="E46" s="152">
        <v>26000</v>
      </c>
      <c r="F46" s="149"/>
    </row>
    <row r="47" spans="1:6" ht="19.5" customHeight="1" thickTop="1">
      <c r="A47" s="136">
        <v>758</v>
      </c>
      <c r="B47" s="136">
        <v>75801</v>
      </c>
      <c r="C47" s="153">
        <v>2920</v>
      </c>
      <c r="D47" s="160" t="s">
        <v>174</v>
      </c>
      <c r="E47" s="148">
        <v>7099563</v>
      </c>
      <c r="F47" s="136"/>
    </row>
    <row r="48" spans="1:6" ht="19.5" customHeight="1">
      <c r="A48" s="135"/>
      <c r="B48" s="9">
        <v>75807</v>
      </c>
      <c r="C48" s="35">
        <v>2920</v>
      </c>
      <c r="D48" s="31" t="s">
        <v>174</v>
      </c>
      <c r="E48" s="29">
        <v>4341442</v>
      </c>
      <c r="F48" s="9"/>
    </row>
    <row r="49" spans="1:6" ht="19.5" customHeight="1">
      <c r="A49" s="137"/>
      <c r="B49" s="9">
        <v>75814</v>
      </c>
      <c r="C49" s="30" t="s">
        <v>170</v>
      </c>
      <c r="D49" s="31" t="s">
        <v>171</v>
      </c>
      <c r="E49" s="29">
        <v>5000</v>
      </c>
      <c r="F49" s="9"/>
    </row>
    <row r="50" spans="1:6" ht="19.5" customHeight="1" thickBot="1">
      <c r="A50" s="154"/>
      <c r="B50" s="149">
        <v>75831</v>
      </c>
      <c r="C50" s="161">
        <v>2920</v>
      </c>
      <c r="D50" s="159" t="s">
        <v>174</v>
      </c>
      <c r="E50" s="152">
        <v>427441</v>
      </c>
      <c r="F50" s="149"/>
    </row>
    <row r="51" spans="1:6" ht="19.5" customHeight="1" thickTop="1">
      <c r="A51" s="136">
        <v>801</v>
      </c>
      <c r="B51" s="136">
        <v>80101</v>
      </c>
      <c r="C51" s="146" t="s">
        <v>130</v>
      </c>
      <c r="D51" s="160" t="s">
        <v>131</v>
      </c>
      <c r="E51" s="148">
        <v>1200</v>
      </c>
      <c r="F51" s="136"/>
    </row>
    <row r="52" spans="1:6" ht="52.5" customHeight="1">
      <c r="A52" s="135"/>
      <c r="B52" s="135"/>
      <c r="C52" s="30" t="s">
        <v>136</v>
      </c>
      <c r="D52" s="32" t="s">
        <v>137</v>
      </c>
      <c r="E52" s="29">
        <v>1000</v>
      </c>
      <c r="F52" s="9"/>
    </row>
    <row r="53" spans="1:6" ht="41.25" customHeight="1">
      <c r="A53" s="137"/>
      <c r="B53" s="137"/>
      <c r="C53" s="35">
        <v>2708</v>
      </c>
      <c r="D53" s="32" t="s">
        <v>428</v>
      </c>
      <c r="E53" s="29">
        <v>27000</v>
      </c>
      <c r="F53" s="9"/>
    </row>
    <row r="54" spans="1:6" ht="39.75" customHeight="1">
      <c r="A54" s="136"/>
      <c r="B54" s="136"/>
      <c r="C54" s="35">
        <v>2709</v>
      </c>
      <c r="D54" s="32" t="s">
        <v>428</v>
      </c>
      <c r="E54" s="29">
        <v>9000</v>
      </c>
      <c r="F54" s="9"/>
    </row>
    <row r="55" spans="1:6" ht="19.5" customHeight="1">
      <c r="A55" s="9"/>
      <c r="B55" s="9">
        <v>80104</v>
      </c>
      <c r="C55" s="30" t="s">
        <v>140</v>
      </c>
      <c r="D55" s="31" t="s">
        <v>141</v>
      </c>
      <c r="E55" s="29">
        <v>170000</v>
      </c>
      <c r="F55" s="9"/>
    </row>
    <row r="56" spans="1:6" ht="51.75" customHeight="1">
      <c r="A56" s="9"/>
      <c r="B56" s="9">
        <v>80110</v>
      </c>
      <c r="C56" s="30" t="s">
        <v>136</v>
      </c>
      <c r="D56" s="32" t="s">
        <v>137</v>
      </c>
      <c r="E56" s="29">
        <v>1100</v>
      </c>
      <c r="F56" s="9"/>
    </row>
    <row r="57" spans="1:6" ht="19.5" customHeight="1">
      <c r="A57" s="9"/>
      <c r="B57" s="9"/>
      <c r="C57" s="30" t="s">
        <v>130</v>
      </c>
      <c r="D57" s="31" t="s">
        <v>131</v>
      </c>
      <c r="E57" s="29">
        <v>1000</v>
      </c>
      <c r="F57" s="9"/>
    </row>
    <row r="58" spans="1:6" ht="19.5" customHeight="1" thickBot="1">
      <c r="A58" s="149"/>
      <c r="B58" s="149">
        <v>80148</v>
      </c>
      <c r="C58" s="150" t="s">
        <v>140</v>
      </c>
      <c r="D58" s="159" t="s">
        <v>141</v>
      </c>
      <c r="E58" s="152">
        <v>170000</v>
      </c>
      <c r="F58" s="149"/>
    </row>
    <row r="59" spans="1:6" ht="54" customHeight="1" thickTop="1">
      <c r="A59" s="136">
        <v>852</v>
      </c>
      <c r="B59" s="136">
        <v>85203</v>
      </c>
      <c r="C59" s="153">
        <v>2010</v>
      </c>
      <c r="D59" s="147" t="s">
        <v>176</v>
      </c>
      <c r="E59" s="148">
        <v>271300</v>
      </c>
      <c r="F59" s="136"/>
    </row>
    <row r="60" spans="1:6" ht="52.5" customHeight="1">
      <c r="A60" s="9"/>
      <c r="B60" s="9">
        <v>85212</v>
      </c>
      <c r="C60" s="35">
        <v>2010</v>
      </c>
      <c r="D60" s="32" t="s">
        <v>176</v>
      </c>
      <c r="E60" s="29">
        <v>3682480</v>
      </c>
      <c r="F60" s="9"/>
    </row>
    <row r="61" spans="1:6" ht="39.75" customHeight="1">
      <c r="A61" s="9"/>
      <c r="B61" s="9"/>
      <c r="C61" s="35">
        <v>2360</v>
      </c>
      <c r="D61" s="32" t="s">
        <v>172</v>
      </c>
      <c r="E61" s="29">
        <v>500</v>
      </c>
      <c r="F61" s="9"/>
    </row>
    <row r="62" spans="1:6" ht="53.25" customHeight="1">
      <c r="A62" s="9"/>
      <c r="B62" s="9">
        <v>85213</v>
      </c>
      <c r="C62" s="35">
        <v>2010</v>
      </c>
      <c r="D62" s="32" t="s">
        <v>176</v>
      </c>
      <c r="E62" s="29">
        <v>78128</v>
      </c>
      <c r="F62" s="9"/>
    </row>
    <row r="63" spans="1:6" ht="50.25" customHeight="1">
      <c r="A63" s="9"/>
      <c r="B63" s="9">
        <v>85214</v>
      </c>
      <c r="C63" s="35">
        <v>2010</v>
      </c>
      <c r="D63" s="32" t="s">
        <v>176</v>
      </c>
      <c r="E63" s="29">
        <v>381943</v>
      </c>
      <c r="F63" s="9"/>
    </row>
    <row r="64" spans="1:6" ht="42.75" customHeight="1">
      <c r="A64" s="9"/>
      <c r="B64" s="9"/>
      <c r="C64" s="35">
        <v>2030</v>
      </c>
      <c r="D64" s="32" t="s">
        <v>177</v>
      </c>
      <c r="E64" s="29">
        <v>260558</v>
      </c>
      <c r="F64" s="9"/>
    </row>
    <row r="65" spans="1:6" ht="55.5" customHeight="1">
      <c r="A65" s="9"/>
      <c r="B65" s="9">
        <v>85219</v>
      </c>
      <c r="C65" s="30" t="s">
        <v>136</v>
      </c>
      <c r="D65" s="32" t="s">
        <v>137</v>
      </c>
      <c r="E65" s="29">
        <v>800</v>
      </c>
      <c r="F65" s="9"/>
    </row>
    <row r="66" spans="1:6" ht="38.25" customHeight="1">
      <c r="A66" s="9"/>
      <c r="B66" s="9"/>
      <c r="C66" s="35">
        <v>2030</v>
      </c>
      <c r="D66" s="32" t="s">
        <v>177</v>
      </c>
      <c r="E66" s="29">
        <v>187374</v>
      </c>
      <c r="F66" s="9"/>
    </row>
    <row r="67" spans="1:6" ht="19.5" customHeight="1">
      <c r="A67" s="9"/>
      <c r="B67" s="9"/>
      <c r="C67" s="30" t="s">
        <v>130</v>
      </c>
      <c r="D67" s="31" t="s">
        <v>131</v>
      </c>
      <c r="E67" s="29">
        <v>700</v>
      </c>
      <c r="F67" s="9"/>
    </row>
    <row r="68" spans="1:6" ht="19.5" customHeight="1">
      <c r="A68" s="9"/>
      <c r="B68" s="9">
        <v>85228</v>
      </c>
      <c r="C68" s="30" t="s">
        <v>140</v>
      </c>
      <c r="D68" s="31" t="s">
        <v>141</v>
      </c>
      <c r="E68" s="29">
        <v>16000</v>
      </c>
      <c r="F68" s="9"/>
    </row>
    <row r="69" spans="1:6" ht="37.5" customHeight="1" thickBot="1">
      <c r="A69" s="149"/>
      <c r="B69" s="149">
        <v>85295</v>
      </c>
      <c r="C69" s="161">
        <v>2030</v>
      </c>
      <c r="D69" s="151" t="s">
        <v>177</v>
      </c>
      <c r="E69" s="152">
        <v>85740</v>
      </c>
      <c r="F69" s="149"/>
    </row>
    <row r="70" spans="1:6" ht="19.5" customHeight="1" thickTop="1">
      <c r="A70" s="136">
        <v>900</v>
      </c>
      <c r="B70" s="136">
        <v>90001</v>
      </c>
      <c r="C70" s="146" t="s">
        <v>130</v>
      </c>
      <c r="D70" s="160" t="s">
        <v>131</v>
      </c>
      <c r="E70" s="148">
        <v>35000</v>
      </c>
      <c r="F70" s="136"/>
    </row>
    <row r="71" spans="1:6" ht="19.5" customHeight="1" thickBot="1">
      <c r="A71" s="149"/>
      <c r="B71" s="149">
        <v>90095</v>
      </c>
      <c r="C71" s="150" t="s">
        <v>130</v>
      </c>
      <c r="D71" s="159" t="s">
        <v>131</v>
      </c>
      <c r="E71" s="152">
        <v>25849</v>
      </c>
      <c r="F71" s="149"/>
    </row>
    <row r="72" spans="1:6" ht="39.75" customHeight="1" thickTop="1">
      <c r="A72" s="136">
        <v>921</v>
      </c>
      <c r="B72" s="136">
        <v>92105</v>
      </c>
      <c r="C72" s="162">
        <v>2330</v>
      </c>
      <c r="D72" s="147" t="s">
        <v>434</v>
      </c>
      <c r="E72" s="148">
        <v>19200</v>
      </c>
      <c r="F72" s="136"/>
    </row>
    <row r="73" spans="1:6" ht="36.75" customHeight="1" thickBot="1">
      <c r="A73" s="149"/>
      <c r="B73" s="149"/>
      <c r="C73" s="161">
        <v>2700</v>
      </c>
      <c r="D73" s="151" t="s">
        <v>428</v>
      </c>
      <c r="E73" s="152">
        <v>4800</v>
      </c>
      <c r="F73" s="149"/>
    </row>
    <row r="74" spans="1:6" s="13" customFormat="1" ht="24.75" customHeight="1" thickTop="1">
      <c r="A74" s="334" t="s">
        <v>42</v>
      </c>
      <c r="B74" s="334"/>
      <c r="C74" s="334"/>
      <c r="D74" s="334"/>
      <c r="E74" s="163">
        <f>SUM(E10:E73)</f>
        <v>23890140</v>
      </c>
      <c r="F74" s="164">
        <f>SUM(F10:F73)</f>
        <v>517000</v>
      </c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5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</sheetData>
  <sheetProtection/>
  <mergeCells count="6">
    <mergeCell ref="A74:D74"/>
    <mergeCell ref="A5:F5"/>
    <mergeCell ref="E1:F1"/>
    <mergeCell ref="E4:F4"/>
    <mergeCell ref="E2:I2"/>
    <mergeCell ref="E3:I3"/>
  </mergeCells>
  <printOptions horizontalCentered="1"/>
  <pageMargins left="0.4330708661417323" right="0.5511811023622047" top="0.4724409448818898" bottom="0.5905511811023623" header="0.31496062992125984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17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27.75390625" style="1" customWidth="1"/>
    <col min="2" max="2" width="7.25390625" style="1" customWidth="1"/>
    <col min="3" max="3" width="8.125" style="1" customWidth="1"/>
    <col min="4" max="4" width="11.125" style="1" customWidth="1"/>
    <col min="5" max="5" width="5.75390625" style="20" customWidth="1"/>
    <col min="6" max="6" width="12.875" style="1" customWidth="1"/>
    <col min="7" max="7" width="13.375" style="1" customWidth="1"/>
    <col min="8" max="8" width="12.875" style="1" customWidth="1"/>
    <col min="9" max="9" width="11.00390625" style="0" customWidth="1"/>
    <col min="10" max="10" width="9.625" style="0" customWidth="1"/>
    <col min="11" max="11" width="7.75390625" style="0" customWidth="1"/>
    <col min="12" max="12" width="7.00390625" style="0" customWidth="1"/>
    <col min="13" max="13" width="12.875" style="0" customWidth="1"/>
    <col min="83" max="16384" width="9.125" style="1" customWidth="1"/>
  </cols>
  <sheetData>
    <row r="1" spans="1:14" ht="18" customHeight="1">
      <c r="A1" s="371"/>
      <c r="B1" s="371"/>
      <c r="C1" s="371"/>
      <c r="D1" s="371"/>
      <c r="E1" s="371"/>
      <c r="F1" s="371"/>
      <c r="I1" s="391" t="s">
        <v>185</v>
      </c>
      <c r="J1" s="391"/>
      <c r="K1" s="391"/>
      <c r="L1" s="391"/>
      <c r="M1" s="391"/>
      <c r="N1" s="391"/>
    </row>
    <row r="2" spans="1:14" ht="18.75" customHeight="1">
      <c r="A2" s="372"/>
      <c r="B2" s="372"/>
      <c r="C2" s="372"/>
      <c r="D2" s="372"/>
      <c r="E2" s="372"/>
      <c r="F2" s="372"/>
      <c r="I2" s="240" t="s">
        <v>512</v>
      </c>
      <c r="J2" s="240"/>
      <c r="K2" s="240"/>
      <c r="L2" s="240"/>
      <c r="M2" s="240"/>
      <c r="N2" s="240"/>
    </row>
    <row r="3" spans="1:14" ht="15.75" customHeight="1">
      <c r="A3" s="372"/>
      <c r="B3" s="372"/>
      <c r="C3" s="372"/>
      <c r="D3" s="372"/>
      <c r="E3" s="372"/>
      <c r="F3" s="372"/>
      <c r="I3" s="392" t="s">
        <v>513</v>
      </c>
      <c r="J3" s="392"/>
      <c r="K3" s="392"/>
      <c r="L3" s="392"/>
      <c r="M3" s="392"/>
      <c r="N3" s="392"/>
    </row>
    <row r="4" spans="1:13" ht="35.25" customHeight="1">
      <c r="A4" s="360" t="s">
        <v>62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17"/>
    </row>
    <row r="5" spans="1:82" ht="14.25" customHeight="1">
      <c r="A5" s="365" t="s">
        <v>63</v>
      </c>
      <c r="B5" s="351" t="s">
        <v>1</v>
      </c>
      <c r="C5" s="362" t="s">
        <v>2</v>
      </c>
      <c r="D5" s="350" t="s">
        <v>64</v>
      </c>
      <c r="E5" s="368" t="s">
        <v>3</v>
      </c>
      <c r="F5" s="350" t="s">
        <v>40</v>
      </c>
      <c r="G5" s="350" t="s">
        <v>28</v>
      </c>
      <c r="H5" s="350"/>
      <c r="I5" s="350"/>
      <c r="J5" s="350"/>
      <c r="K5" s="350"/>
      <c r="L5" s="350"/>
      <c r="M5" s="350"/>
      <c r="CA5" s="1"/>
      <c r="CB5" s="1"/>
      <c r="CC5" s="1"/>
      <c r="CD5" s="1"/>
    </row>
    <row r="6" spans="1:82" ht="13.5" customHeight="1">
      <c r="A6" s="366"/>
      <c r="B6" s="351"/>
      <c r="C6" s="363"/>
      <c r="D6" s="351"/>
      <c r="E6" s="369"/>
      <c r="F6" s="350"/>
      <c r="G6" s="350" t="s">
        <v>38</v>
      </c>
      <c r="H6" s="350" t="s">
        <v>5</v>
      </c>
      <c r="I6" s="350"/>
      <c r="J6" s="350"/>
      <c r="K6" s="350"/>
      <c r="L6" s="350"/>
      <c r="M6" s="350" t="s">
        <v>39</v>
      </c>
      <c r="CA6" s="1"/>
      <c r="CB6" s="1"/>
      <c r="CC6" s="1"/>
      <c r="CD6" s="1"/>
    </row>
    <row r="7" spans="1:82" ht="42.75" customHeight="1">
      <c r="A7" s="367"/>
      <c r="B7" s="351"/>
      <c r="C7" s="364"/>
      <c r="D7" s="351"/>
      <c r="E7" s="369"/>
      <c r="F7" s="350"/>
      <c r="G7" s="350"/>
      <c r="H7" s="143" t="s">
        <v>35</v>
      </c>
      <c r="I7" s="239" t="s">
        <v>36</v>
      </c>
      <c r="J7" s="143" t="s">
        <v>37</v>
      </c>
      <c r="K7" s="142" t="s">
        <v>65</v>
      </c>
      <c r="L7" s="142" t="s">
        <v>66</v>
      </c>
      <c r="M7" s="350"/>
      <c r="CA7" s="1"/>
      <c r="CB7" s="1"/>
      <c r="CC7" s="1"/>
      <c r="CD7" s="1"/>
    </row>
    <row r="8" spans="1:82" ht="8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CA8" s="1"/>
      <c r="CB8" s="1"/>
      <c r="CC8" s="1"/>
      <c r="CD8" s="1"/>
    </row>
    <row r="9" spans="1:82" ht="35.25" customHeight="1">
      <c r="A9" s="389" t="s">
        <v>67</v>
      </c>
      <c r="B9" s="389"/>
      <c r="C9" s="389"/>
      <c r="D9" s="9"/>
      <c r="E9" s="139"/>
      <c r="F9" s="29"/>
      <c r="G9" s="29"/>
      <c r="H9" s="29"/>
      <c r="I9" s="29"/>
      <c r="J9" s="29"/>
      <c r="K9" s="29"/>
      <c r="L9" s="29"/>
      <c r="M9" s="29"/>
      <c r="CA9" s="1"/>
      <c r="CB9" s="1"/>
      <c r="CC9" s="1"/>
      <c r="CD9" s="1"/>
    </row>
    <row r="10" spans="1:82" ht="9.75" customHeight="1">
      <c r="A10" s="218"/>
      <c r="B10" s="218"/>
      <c r="C10" s="218"/>
      <c r="D10" s="9"/>
      <c r="E10" s="139"/>
      <c r="F10" s="29"/>
      <c r="G10" s="29"/>
      <c r="H10" s="29"/>
      <c r="I10" s="29"/>
      <c r="J10" s="29"/>
      <c r="K10" s="29"/>
      <c r="L10" s="29"/>
      <c r="M10" s="29"/>
      <c r="CA10" s="1"/>
      <c r="CB10" s="1"/>
      <c r="CC10" s="1"/>
      <c r="CD10" s="1"/>
    </row>
    <row r="11" spans="1:82" ht="36.75" customHeight="1">
      <c r="A11" s="389" t="s">
        <v>68</v>
      </c>
      <c r="B11" s="389"/>
      <c r="C11" s="389"/>
      <c r="D11" s="9"/>
      <c r="E11" s="139"/>
      <c r="F11" s="29"/>
      <c r="G11" s="29"/>
      <c r="H11" s="29"/>
      <c r="I11" s="29"/>
      <c r="J11" s="29"/>
      <c r="K11" s="29"/>
      <c r="L11" s="29"/>
      <c r="M11" s="29"/>
      <c r="CA11" s="1"/>
      <c r="CB11" s="1"/>
      <c r="CC11" s="1"/>
      <c r="CD11" s="1"/>
    </row>
    <row r="12" spans="1:82" ht="57.75" customHeight="1">
      <c r="A12" s="241" t="s">
        <v>465</v>
      </c>
      <c r="B12" s="167">
        <v>600</v>
      </c>
      <c r="C12" s="167">
        <v>60014</v>
      </c>
      <c r="D12" s="9"/>
      <c r="E12" s="139"/>
      <c r="F12" s="29">
        <v>2000</v>
      </c>
      <c r="G12" s="29"/>
      <c r="H12" s="29"/>
      <c r="I12" s="29"/>
      <c r="J12" s="29"/>
      <c r="K12" s="29"/>
      <c r="L12" s="29"/>
      <c r="M12" s="29">
        <v>2000</v>
      </c>
      <c r="CA12" s="1"/>
      <c r="CB12" s="1"/>
      <c r="CC12" s="1"/>
      <c r="CD12" s="1"/>
    </row>
    <row r="13" spans="1:82" ht="29.25" customHeight="1">
      <c r="A13" s="242" t="s">
        <v>466</v>
      </c>
      <c r="B13" s="167">
        <v>600</v>
      </c>
      <c r="C13" s="167">
        <v>60014</v>
      </c>
      <c r="D13" s="29">
        <v>26000</v>
      </c>
      <c r="E13" s="139">
        <v>2320</v>
      </c>
      <c r="F13" s="29">
        <v>26000</v>
      </c>
      <c r="G13" s="29">
        <v>26000</v>
      </c>
      <c r="H13" s="29"/>
      <c r="I13" s="29"/>
      <c r="J13" s="29"/>
      <c r="K13" s="29"/>
      <c r="L13" s="29"/>
      <c r="M13" s="29"/>
      <c r="CA13" s="1"/>
      <c r="CB13" s="1"/>
      <c r="CC13" s="1"/>
      <c r="CD13" s="1"/>
    </row>
    <row r="14" spans="1:82" ht="38.25" customHeight="1">
      <c r="A14" s="390" t="s">
        <v>69</v>
      </c>
      <c r="B14" s="390"/>
      <c r="C14" s="390"/>
      <c r="D14" s="9"/>
      <c r="E14" s="139"/>
      <c r="F14" s="29"/>
      <c r="G14" s="29"/>
      <c r="H14" s="29"/>
      <c r="I14" s="29"/>
      <c r="J14" s="29"/>
      <c r="K14" s="29"/>
      <c r="L14" s="29"/>
      <c r="M14" s="29"/>
      <c r="CA14" s="1"/>
      <c r="CB14" s="1"/>
      <c r="CC14" s="1"/>
      <c r="CD14" s="1"/>
    </row>
    <row r="15" spans="1:82" ht="42.75" customHeight="1">
      <c r="A15" s="242" t="s">
        <v>463</v>
      </c>
      <c r="B15" s="228">
        <v>600</v>
      </c>
      <c r="C15" s="228">
        <v>60014</v>
      </c>
      <c r="D15" s="243"/>
      <c r="E15" s="244"/>
      <c r="F15" s="245">
        <v>255000</v>
      </c>
      <c r="G15" s="245">
        <v>255000</v>
      </c>
      <c r="H15" s="245">
        <v>67500</v>
      </c>
      <c r="I15" s="245">
        <v>13200</v>
      </c>
      <c r="J15" s="245"/>
      <c r="K15" s="245"/>
      <c r="L15" s="245"/>
      <c r="M15" s="36"/>
      <c r="CA15" s="1"/>
      <c r="CB15" s="1"/>
      <c r="CC15" s="1"/>
      <c r="CD15" s="1"/>
    </row>
    <row r="16" spans="1:82" ht="59.25" customHeight="1">
      <c r="A16" s="246" t="s">
        <v>464</v>
      </c>
      <c r="B16" s="247">
        <v>851</v>
      </c>
      <c r="C16" s="247">
        <v>85111</v>
      </c>
      <c r="D16" s="248"/>
      <c r="E16" s="249"/>
      <c r="F16" s="250">
        <v>97000</v>
      </c>
      <c r="G16" s="250">
        <v>97000</v>
      </c>
      <c r="H16" s="250"/>
      <c r="I16" s="250"/>
      <c r="J16" s="251">
        <v>97000</v>
      </c>
      <c r="K16" s="250"/>
      <c r="L16" s="250"/>
      <c r="M16" s="164"/>
      <c r="CA16" s="1"/>
      <c r="CB16" s="1"/>
      <c r="CC16" s="1"/>
      <c r="CD16" s="1"/>
    </row>
    <row r="17" spans="1:82" ht="24.75" customHeight="1">
      <c r="A17" s="370" t="s">
        <v>46</v>
      </c>
      <c r="B17" s="370"/>
      <c r="C17" s="370"/>
      <c r="D17" s="21">
        <v>26000</v>
      </c>
      <c r="E17" s="22"/>
      <c r="F17" s="21">
        <v>380000</v>
      </c>
      <c r="G17" s="21">
        <v>378000</v>
      </c>
      <c r="H17" s="21">
        <f>SUM(H9:H16)</f>
        <v>67500</v>
      </c>
      <c r="I17" s="21">
        <v>13200</v>
      </c>
      <c r="J17" s="238">
        <v>97000</v>
      </c>
      <c r="K17" s="21"/>
      <c r="L17" s="21"/>
      <c r="M17" s="21">
        <v>2000</v>
      </c>
      <c r="CA17" s="1"/>
      <c r="CB17" s="1"/>
      <c r="CC17" s="1"/>
      <c r="CD17" s="1"/>
    </row>
  </sheetData>
  <sheetProtection/>
  <mergeCells count="20">
    <mergeCell ref="A4:L4"/>
    <mergeCell ref="A1:F1"/>
    <mergeCell ref="A2:F2"/>
    <mergeCell ref="A3:F3"/>
    <mergeCell ref="I1:N1"/>
    <mergeCell ref="I3:N3"/>
    <mergeCell ref="G5:M5"/>
    <mergeCell ref="A11:C11"/>
    <mergeCell ref="A14:C14"/>
    <mergeCell ref="E5:E7"/>
    <mergeCell ref="A9:C9"/>
    <mergeCell ref="D5:D7"/>
    <mergeCell ref="H6:L6"/>
    <mergeCell ref="M6:M7"/>
    <mergeCell ref="G6:G7"/>
    <mergeCell ref="C5:C7"/>
    <mergeCell ref="A17:C17"/>
    <mergeCell ref="A5:A7"/>
    <mergeCell ref="B5:B7"/>
    <mergeCell ref="F5:F7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6" width="9.125" style="1" customWidth="1"/>
    <col min="7" max="7" width="11.25390625" style="1" customWidth="1"/>
    <col min="8" max="16384" width="9.125" style="1" customWidth="1"/>
  </cols>
  <sheetData>
    <row r="1" ht="24.75" customHeight="1"/>
    <row r="2" spans="3:7" ht="15.75" customHeight="1">
      <c r="C2" s="394" t="s">
        <v>417</v>
      </c>
      <c r="D2" s="394"/>
      <c r="E2" s="394"/>
      <c r="F2" s="394"/>
      <c r="G2" s="394"/>
    </row>
    <row r="3" spans="3:7" ht="13.5" customHeight="1">
      <c r="C3" s="394" t="s">
        <v>502</v>
      </c>
      <c r="D3" s="394"/>
      <c r="E3" s="394"/>
      <c r="F3" s="394"/>
      <c r="G3" s="394"/>
    </row>
    <row r="4" spans="3:7" ht="13.5" customHeight="1">
      <c r="C4" s="235" t="s">
        <v>458</v>
      </c>
      <c r="D4" s="235"/>
      <c r="E4" s="235"/>
      <c r="F4" s="235"/>
      <c r="G4" s="235"/>
    </row>
    <row r="5" spans="3:7" ht="16.5" customHeight="1">
      <c r="C5" s="394" t="s">
        <v>503</v>
      </c>
      <c r="D5" s="394"/>
      <c r="E5" s="394"/>
      <c r="F5" s="394"/>
      <c r="G5" s="394"/>
    </row>
    <row r="6" spans="3:4" ht="9" customHeight="1">
      <c r="C6" s="359"/>
      <c r="D6" s="359"/>
    </row>
    <row r="7" spans="1:4" ht="15" customHeight="1">
      <c r="A7" s="358" t="s">
        <v>73</v>
      </c>
      <c r="B7" s="358"/>
      <c r="C7" s="358"/>
      <c r="D7" s="358"/>
    </row>
    <row r="8" ht="6.75" customHeight="1">
      <c r="A8" s="25"/>
    </row>
    <row r="9" ht="12.75">
      <c r="D9" s="19" t="s">
        <v>14</v>
      </c>
    </row>
    <row r="10" spans="1:4" ht="15" customHeight="1">
      <c r="A10" s="351" t="s">
        <v>18</v>
      </c>
      <c r="B10" s="351" t="s">
        <v>4</v>
      </c>
      <c r="C10" s="350" t="s">
        <v>74</v>
      </c>
      <c r="D10" s="350" t="s">
        <v>75</v>
      </c>
    </row>
    <row r="11" spans="1:4" ht="15" customHeight="1">
      <c r="A11" s="351"/>
      <c r="B11" s="351"/>
      <c r="C11" s="351"/>
      <c r="D11" s="350"/>
    </row>
    <row r="12" spans="1:4" ht="15.75" customHeight="1">
      <c r="A12" s="351"/>
      <c r="B12" s="351"/>
      <c r="C12" s="351"/>
      <c r="D12" s="350"/>
    </row>
    <row r="13" spans="1:9" s="27" customFormat="1" ht="8.25" customHeight="1">
      <c r="A13" s="26">
        <v>1</v>
      </c>
      <c r="B13" s="26">
        <v>2</v>
      </c>
      <c r="C13" s="26">
        <v>3</v>
      </c>
      <c r="D13" s="26">
        <v>4</v>
      </c>
      <c r="I13" s="1"/>
    </row>
    <row r="14" spans="1:9" ht="18.75" customHeight="1">
      <c r="A14" s="357" t="s">
        <v>76</v>
      </c>
      <c r="B14" s="357"/>
      <c r="C14" s="28"/>
      <c r="D14" s="237">
        <f>SUM(D15:D28)</f>
        <v>4363052</v>
      </c>
      <c r="I14" s="27"/>
    </row>
    <row r="15" spans="1:4" ht="18.75" customHeight="1">
      <c r="A15" s="28" t="s">
        <v>6</v>
      </c>
      <c r="B15" s="23" t="s">
        <v>77</v>
      </c>
      <c r="C15" s="28" t="s">
        <v>78</v>
      </c>
      <c r="D15" s="37">
        <v>3088017</v>
      </c>
    </row>
    <row r="16" spans="1:4" ht="18.75" customHeight="1">
      <c r="A16" s="28" t="s">
        <v>7</v>
      </c>
      <c r="B16" s="23" t="s">
        <v>79</v>
      </c>
      <c r="C16" s="28" t="s">
        <v>78</v>
      </c>
      <c r="D16" s="37">
        <v>651000</v>
      </c>
    </row>
    <row r="17" spans="1:4" ht="51">
      <c r="A17" s="28" t="s">
        <v>8</v>
      </c>
      <c r="B17" s="165" t="s">
        <v>80</v>
      </c>
      <c r="C17" s="28" t="s">
        <v>81</v>
      </c>
      <c r="D17" s="37"/>
    </row>
    <row r="18" spans="1:4" ht="18.75" customHeight="1">
      <c r="A18" s="28" t="s">
        <v>0</v>
      </c>
      <c r="B18" s="23" t="s">
        <v>82</v>
      </c>
      <c r="C18" s="28" t="s">
        <v>83</v>
      </c>
      <c r="D18" s="37"/>
    </row>
    <row r="19" spans="1:4" ht="18.75" customHeight="1">
      <c r="A19" s="28" t="s">
        <v>84</v>
      </c>
      <c r="B19" s="23" t="s">
        <v>85</v>
      </c>
      <c r="C19" s="28" t="s">
        <v>126</v>
      </c>
      <c r="D19" s="37"/>
    </row>
    <row r="20" spans="1:4" ht="18.75" customHeight="1">
      <c r="A20" s="28" t="s">
        <v>86</v>
      </c>
      <c r="B20" s="23" t="s">
        <v>87</v>
      </c>
      <c r="C20" s="28" t="s">
        <v>88</v>
      </c>
      <c r="D20" s="37"/>
    </row>
    <row r="21" spans="1:4" ht="18.75" customHeight="1">
      <c r="A21" s="28" t="s">
        <v>89</v>
      </c>
      <c r="B21" s="23" t="s">
        <v>90</v>
      </c>
      <c r="C21" s="28" t="s">
        <v>91</v>
      </c>
      <c r="D21" s="37"/>
    </row>
    <row r="22" spans="1:4" ht="44.25" customHeight="1">
      <c r="A22" s="28" t="s">
        <v>92</v>
      </c>
      <c r="B22" s="165" t="s">
        <v>93</v>
      </c>
      <c r="C22" s="28" t="s">
        <v>94</v>
      </c>
      <c r="D22" s="37"/>
    </row>
    <row r="23" spans="1:4" ht="18.75" customHeight="1">
      <c r="A23" s="28" t="s">
        <v>95</v>
      </c>
      <c r="B23" s="23" t="s">
        <v>96</v>
      </c>
      <c r="C23" s="28" t="s">
        <v>97</v>
      </c>
      <c r="D23" s="37"/>
    </row>
    <row r="24" spans="1:4" ht="18.75" customHeight="1">
      <c r="A24" s="28" t="s">
        <v>98</v>
      </c>
      <c r="B24" s="23" t="s">
        <v>99</v>
      </c>
      <c r="C24" s="28" t="s">
        <v>100</v>
      </c>
      <c r="D24" s="37"/>
    </row>
    <row r="25" spans="1:4" ht="18.75" customHeight="1">
      <c r="A25" s="28" t="s">
        <v>101</v>
      </c>
      <c r="B25" s="23" t="s">
        <v>102</v>
      </c>
      <c r="C25" s="28" t="s">
        <v>103</v>
      </c>
      <c r="D25" s="37"/>
    </row>
    <row r="26" spans="1:4" ht="18.75" customHeight="1">
      <c r="A26" s="28" t="s">
        <v>104</v>
      </c>
      <c r="B26" s="23" t="s">
        <v>105</v>
      </c>
      <c r="C26" s="28" t="s">
        <v>106</v>
      </c>
      <c r="D26" s="37"/>
    </row>
    <row r="27" spans="1:4" ht="18.75" customHeight="1">
      <c r="A27" s="28" t="s">
        <v>107</v>
      </c>
      <c r="B27" s="23" t="s">
        <v>108</v>
      </c>
      <c r="C27" s="28" t="s">
        <v>109</v>
      </c>
      <c r="D27" s="37">
        <v>624035</v>
      </c>
    </row>
    <row r="28" spans="1:4" ht="18.75" customHeight="1">
      <c r="A28" s="28" t="s">
        <v>110</v>
      </c>
      <c r="B28" s="23" t="s">
        <v>111</v>
      </c>
      <c r="C28" s="28" t="s">
        <v>112</v>
      </c>
      <c r="D28" s="37"/>
    </row>
    <row r="29" spans="1:4" ht="18.75" customHeight="1">
      <c r="A29" s="357" t="s">
        <v>113</v>
      </c>
      <c r="B29" s="357"/>
      <c r="C29" s="28"/>
      <c r="D29" s="236">
        <f>SUM(D30:D31)</f>
        <v>2846812</v>
      </c>
    </row>
    <row r="30" spans="1:4" ht="18.75" customHeight="1">
      <c r="A30" s="28" t="s">
        <v>6</v>
      </c>
      <c r="B30" s="23" t="s">
        <v>114</v>
      </c>
      <c r="C30" s="28" t="s">
        <v>115</v>
      </c>
      <c r="D30" s="37">
        <v>2340960</v>
      </c>
    </row>
    <row r="31" spans="1:4" ht="18.75" customHeight="1">
      <c r="A31" s="28" t="s">
        <v>7</v>
      </c>
      <c r="B31" s="23" t="s">
        <v>116</v>
      </c>
      <c r="C31" s="28" t="s">
        <v>115</v>
      </c>
      <c r="D31" s="37">
        <v>505852</v>
      </c>
    </row>
    <row r="32" spans="1:4" ht="38.25">
      <c r="A32" s="28" t="s">
        <v>8</v>
      </c>
      <c r="B32" s="165" t="s">
        <v>117</v>
      </c>
      <c r="C32" s="28" t="s">
        <v>118</v>
      </c>
      <c r="D32" s="37"/>
    </row>
    <row r="33" spans="1:4" ht="18.75" customHeight="1">
      <c r="A33" s="28" t="s">
        <v>0</v>
      </c>
      <c r="B33" s="23" t="s">
        <v>71</v>
      </c>
      <c r="C33" s="28" t="s">
        <v>119</v>
      </c>
      <c r="D33" s="37"/>
    </row>
    <row r="34" spans="1:4" ht="18.75" customHeight="1">
      <c r="A34" s="28" t="s">
        <v>84</v>
      </c>
      <c r="B34" s="23" t="s">
        <v>120</v>
      </c>
      <c r="C34" s="28" t="s">
        <v>112</v>
      </c>
      <c r="D34" s="37"/>
    </row>
    <row r="35" spans="1:4" ht="18.75" customHeight="1">
      <c r="A35" s="28" t="s">
        <v>98</v>
      </c>
      <c r="B35" s="23" t="s">
        <v>72</v>
      </c>
      <c r="C35" s="28" t="s">
        <v>121</v>
      </c>
      <c r="D35" s="37"/>
    </row>
    <row r="36" spans="1:4" ht="18.75" customHeight="1">
      <c r="A36" s="28" t="s">
        <v>101</v>
      </c>
      <c r="B36" s="23" t="s">
        <v>122</v>
      </c>
      <c r="C36" s="28" t="s">
        <v>123</v>
      </c>
      <c r="D36" s="37"/>
    </row>
    <row r="37" spans="1:4" ht="18.75" customHeight="1">
      <c r="A37" s="28" t="s">
        <v>104</v>
      </c>
      <c r="B37" s="23" t="s">
        <v>124</v>
      </c>
      <c r="C37" s="28" t="s">
        <v>125</v>
      </c>
      <c r="D37" s="37"/>
    </row>
    <row r="38" spans="1:6" ht="10.5" customHeight="1">
      <c r="A38" s="393" t="s">
        <v>459</v>
      </c>
      <c r="B38" s="393"/>
      <c r="C38" s="393"/>
      <c r="D38" s="393"/>
      <c r="E38" s="393"/>
      <c r="F38" s="393"/>
    </row>
    <row r="39" spans="1:6" ht="22.5" customHeight="1">
      <c r="A39" s="393"/>
      <c r="B39" s="393"/>
      <c r="C39" s="393"/>
      <c r="D39" s="393"/>
      <c r="E39" s="393"/>
      <c r="F39" s="393"/>
    </row>
  </sheetData>
  <sheetProtection/>
  <mergeCells count="12">
    <mergeCell ref="A38:F39"/>
    <mergeCell ref="C2:G2"/>
    <mergeCell ref="C3:G3"/>
    <mergeCell ref="C5:G5"/>
    <mergeCell ref="C6:D6"/>
    <mergeCell ref="A7:D7"/>
    <mergeCell ref="A10:A12"/>
    <mergeCell ref="B10:B12"/>
    <mergeCell ref="C10:C12"/>
    <mergeCell ref="D10:D12"/>
    <mergeCell ref="A14:B14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150" zoomScaleNormal="150" zoomScalePageLayoutView="0" workbookViewId="0" topLeftCell="D1">
      <selection activeCell="L57" sqref="L57"/>
    </sheetView>
  </sheetViews>
  <sheetFormatPr defaultColWidth="9.00390625" defaultRowHeight="12.75"/>
  <cols>
    <col min="1" max="1" width="2.875" style="39" customWidth="1"/>
    <col min="2" max="2" width="4.625" style="39" customWidth="1"/>
    <col min="3" max="3" width="6.00390625" style="39" customWidth="1"/>
    <col min="4" max="4" width="35.875" style="39" customWidth="1"/>
    <col min="5" max="5" width="9.00390625" style="39" customWidth="1"/>
    <col min="6" max="6" width="8.25390625" style="39" customWidth="1"/>
    <col min="7" max="8" width="8.625" style="39" customWidth="1"/>
    <col min="9" max="9" width="8.375" style="39" customWidth="1"/>
    <col min="10" max="10" width="7.75390625" style="39" customWidth="1"/>
    <col min="11" max="11" width="6.75390625" style="39" customWidth="1"/>
    <col min="12" max="12" width="8.625" style="39" customWidth="1"/>
    <col min="13" max="13" width="8.875" style="39" customWidth="1"/>
    <col min="14" max="14" width="8.75390625" style="39" customWidth="1"/>
    <col min="15" max="16384" width="9.125" style="39" customWidth="1"/>
  </cols>
  <sheetData>
    <row r="1" spans="1:17" ht="12.75" customHeight="1">
      <c r="A1" s="111"/>
      <c r="B1" s="111"/>
      <c r="C1" s="111"/>
      <c r="D1" s="111"/>
      <c r="E1" s="111"/>
      <c r="F1" s="111"/>
      <c r="G1" s="111"/>
      <c r="H1" s="111"/>
      <c r="I1" s="111"/>
      <c r="J1" s="383" t="s">
        <v>453</v>
      </c>
      <c r="K1" s="383"/>
      <c r="L1" s="383"/>
      <c r="M1" s="383"/>
      <c r="N1" s="383"/>
      <c r="O1" s="113"/>
      <c r="P1" s="42"/>
      <c r="Q1" s="42"/>
    </row>
    <row r="2" spans="1:17" ht="10.5" customHeight="1">
      <c r="A2" s="111"/>
      <c r="B2" s="111"/>
      <c r="C2" s="111"/>
      <c r="D2" s="111"/>
      <c r="E2" s="111"/>
      <c r="F2" s="111"/>
      <c r="G2" s="111"/>
      <c r="H2" s="111"/>
      <c r="I2" s="111"/>
      <c r="J2" s="383" t="s">
        <v>497</v>
      </c>
      <c r="K2" s="383"/>
      <c r="L2" s="383"/>
      <c r="M2" s="383"/>
      <c r="N2" s="383"/>
      <c r="O2" s="113"/>
      <c r="P2" s="42"/>
      <c r="Q2" s="42"/>
    </row>
    <row r="3" spans="1:17" ht="12" customHeight="1">
      <c r="A3" s="111"/>
      <c r="B3" s="111"/>
      <c r="C3" s="111"/>
      <c r="D3" s="111"/>
      <c r="E3" s="111"/>
      <c r="F3" s="111"/>
      <c r="G3" s="111"/>
      <c r="H3" s="111"/>
      <c r="I3" s="111"/>
      <c r="J3" s="383" t="s">
        <v>498</v>
      </c>
      <c r="K3" s="383"/>
      <c r="L3" s="383"/>
      <c r="M3" s="383"/>
      <c r="N3" s="383"/>
      <c r="O3" s="113"/>
      <c r="P3" s="42"/>
      <c r="Q3" s="42"/>
    </row>
    <row r="4" spans="1:17" ht="18" customHeight="1">
      <c r="A4" s="111"/>
      <c r="B4" s="347" t="s">
        <v>55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42"/>
      <c r="Q4" s="42"/>
    </row>
    <row r="5" spans="1:17" ht="10.5" customHeight="1">
      <c r="A5" s="313" t="s">
        <v>18</v>
      </c>
      <c r="B5" s="313" t="s">
        <v>1</v>
      </c>
      <c r="C5" s="313" t="s">
        <v>189</v>
      </c>
      <c r="D5" s="332" t="s">
        <v>45</v>
      </c>
      <c r="E5" s="332" t="s">
        <v>19</v>
      </c>
      <c r="F5" s="319" t="s">
        <v>369</v>
      </c>
      <c r="G5" s="310" t="s">
        <v>27</v>
      </c>
      <c r="H5" s="311"/>
      <c r="I5" s="311"/>
      <c r="J5" s="311"/>
      <c r="K5" s="311"/>
      <c r="L5" s="311"/>
      <c r="M5" s="311"/>
      <c r="N5" s="312"/>
      <c r="O5" s="316" t="s">
        <v>20</v>
      </c>
      <c r="P5" s="42"/>
      <c r="Q5" s="42"/>
    </row>
    <row r="6" spans="1:17" ht="13.5" customHeight="1">
      <c r="A6" s="314"/>
      <c r="B6" s="314"/>
      <c r="C6" s="314"/>
      <c r="D6" s="333"/>
      <c r="E6" s="333"/>
      <c r="F6" s="320"/>
      <c r="G6" s="319" t="s">
        <v>456</v>
      </c>
      <c r="H6" s="310" t="s">
        <v>10</v>
      </c>
      <c r="I6" s="311"/>
      <c r="J6" s="311"/>
      <c r="K6" s="312"/>
      <c r="L6" s="332" t="s">
        <v>17</v>
      </c>
      <c r="M6" s="332" t="s">
        <v>57</v>
      </c>
      <c r="N6" s="316" t="s">
        <v>58</v>
      </c>
      <c r="O6" s="317"/>
      <c r="P6" s="42"/>
      <c r="Q6" s="42"/>
    </row>
    <row r="7" spans="1:17" ht="12.75">
      <c r="A7" s="314"/>
      <c r="B7" s="314"/>
      <c r="C7" s="314"/>
      <c r="D7" s="333"/>
      <c r="E7" s="333"/>
      <c r="F7" s="320"/>
      <c r="G7" s="320"/>
      <c r="H7" s="319" t="s">
        <v>47</v>
      </c>
      <c r="I7" s="322" t="s">
        <v>43</v>
      </c>
      <c r="J7" s="322" t="s">
        <v>48</v>
      </c>
      <c r="K7" s="322" t="s">
        <v>44</v>
      </c>
      <c r="L7" s="333"/>
      <c r="M7" s="333"/>
      <c r="N7" s="317"/>
      <c r="O7" s="317"/>
      <c r="P7" s="42"/>
      <c r="Q7" s="42"/>
    </row>
    <row r="8" spans="1:17" ht="12.75">
      <c r="A8" s="314"/>
      <c r="B8" s="314"/>
      <c r="C8" s="314"/>
      <c r="D8" s="333"/>
      <c r="E8" s="333"/>
      <c r="F8" s="320"/>
      <c r="G8" s="320"/>
      <c r="H8" s="320"/>
      <c r="I8" s="323"/>
      <c r="J8" s="323"/>
      <c r="K8" s="323"/>
      <c r="L8" s="333"/>
      <c r="M8" s="333"/>
      <c r="N8" s="317"/>
      <c r="O8" s="317"/>
      <c r="P8" s="42"/>
      <c r="Q8" s="42"/>
    </row>
    <row r="9" spans="1:17" ht="12.75">
      <c r="A9" s="344"/>
      <c r="B9" s="344"/>
      <c r="C9" s="344"/>
      <c r="D9" s="315"/>
      <c r="E9" s="315"/>
      <c r="F9" s="321"/>
      <c r="G9" s="321"/>
      <c r="H9" s="321"/>
      <c r="I9" s="324"/>
      <c r="J9" s="324"/>
      <c r="K9" s="324"/>
      <c r="L9" s="315"/>
      <c r="M9" s="315"/>
      <c r="N9" s="318"/>
      <c r="O9" s="318"/>
      <c r="P9" s="42"/>
      <c r="Q9" s="42"/>
    </row>
    <row r="10" spans="1:17" ht="9.75" customHeight="1">
      <c r="A10" s="118">
        <v>1</v>
      </c>
      <c r="B10" s="118">
        <v>2</v>
      </c>
      <c r="C10" s="118">
        <v>3</v>
      </c>
      <c r="D10" s="114">
        <v>4</v>
      </c>
      <c r="E10" s="114">
        <v>5</v>
      </c>
      <c r="F10" s="115">
        <v>6</v>
      </c>
      <c r="G10" s="115">
        <v>7</v>
      </c>
      <c r="H10" s="115">
        <v>8</v>
      </c>
      <c r="I10" s="115">
        <v>9</v>
      </c>
      <c r="J10" s="117">
        <v>10</v>
      </c>
      <c r="K10" s="117">
        <v>11</v>
      </c>
      <c r="L10" s="114">
        <v>12</v>
      </c>
      <c r="M10" s="114">
        <v>13</v>
      </c>
      <c r="N10" s="114">
        <v>14</v>
      </c>
      <c r="O10" s="116">
        <v>15</v>
      </c>
      <c r="P10" s="42"/>
      <c r="Q10" s="42"/>
    </row>
    <row r="11" spans="1:17" ht="39.75" customHeight="1">
      <c r="A11" s="170">
        <v>1</v>
      </c>
      <c r="B11" s="171" t="s">
        <v>128</v>
      </c>
      <c r="C11" s="171" t="s">
        <v>129</v>
      </c>
      <c r="D11" s="166" t="s">
        <v>477</v>
      </c>
      <c r="E11" s="177">
        <v>6000000</v>
      </c>
      <c r="F11" s="177">
        <v>69070</v>
      </c>
      <c r="G11" s="177">
        <v>38000</v>
      </c>
      <c r="H11" s="177">
        <v>38000</v>
      </c>
      <c r="I11" s="177"/>
      <c r="J11" s="197" t="s">
        <v>21</v>
      </c>
      <c r="K11" s="177"/>
      <c r="L11" s="177">
        <v>4000000</v>
      </c>
      <c r="M11" s="177">
        <v>1892930</v>
      </c>
      <c r="N11" s="172"/>
      <c r="O11" s="174" t="s">
        <v>371</v>
      </c>
      <c r="P11" s="42"/>
      <c r="Q11" s="42"/>
    </row>
    <row r="12" spans="1:17" ht="30.75" customHeight="1">
      <c r="A12" s="170">
        <v>2</v>
      </c>
      <c r="B12" s="171" t="s">
        <v>128</v>
      </c>
      <c r="C12" s="171" t="s">
        <v>129</v>
      </c>
      <c r="D12" s="166" t="s">
        <v>454</v>
      </c>
      <c r="E12" s="172">
        <v>1000000</v>
      </c>
      <c r="F12" s="172"/>
      <c r="G12" s="196">
        <v>16350</v>
      </c>
      <c r="H12" s="196">
        <v>16350</v>
      </c>
      <c r="I12" s="172"/>
      <c r="J12" s="173" t="s">
        <v>21</v>
      </c>
      <c r="K12" s="172"/>
      <c r="L12" s="172">
        <v>36050</v>
      </c>
      <c r="M12" s="175">
        <v>947600</v>
      </c>
      <c r="N12" s="172"/>
      <c r="O12" s="173" t="s">
        <v>373</v>
      </c>
      <c r="P12" s="42"/>
      <c r="Q12" s="42"/>
    </row>
    <row r="13" spans="1:17" ht="33.75" customHeight="1">
      <c r="A13" s="170">
        <v>3</v>
      </c>
      <c r="B13" s="171" t="s">
        <v>128</v>
      </c>
      <c r="C13" s="171" t="s">
        <v>129</v>
      </c>
      <c r="D13" s="166" t="s">
        <v>441</v>
      </c>
      <c r="E13" s="177">
        <v>66438</v>
      </c>
      <c r="F13" s="177">
        <v>6438</v>
      </c>
      <c r="G13" s="177">
        <v>60000</v>
      </c>
      <c r="H13" s="177">
        <v>60000</v>
      </c>
      <c r="I13" s="177"/>
      <c r="J13" s="197" t="s">
        <v>21</v>
      </c>
      <c r="K13" s="176"/>
      <c r="L13" s="172"/>
      <c r="M13" s="172"/>
      <c r="N13" s="172"/>
      <c r="O13" s="174" t="s">
        <v>374</v>
      </c>
      <c r="P13" s="42"/>
      <c r="Q13" s="42"/>
    </row>
    <row r="14" spans="1:17" ht="32.25" customHeight="1">
      <c r="A14" s="170">
        <v>4</v>
      </c>
      <c r="B14" s="171" t="s">
        <v>128</v>
      </c>
      <c r="C14" s="171" t="s">
        <v>129</v>
      </c>
      <c r="D14" s="166" t="s">
        <v>375</v>
      </c>
      <c r="E14" s="172">
        <v>66200</v>
      </c>
      <c r="F14" s="172">
        <v>1200</v>
      </c>
      <c r="G14" s="196">
        <v>1000</v>
      </c>
      <c r="H14" s="196">
        <v>1000</v>
      </c>
      <c r="I14" s="172"/>
      <c r="J14" s="173" t="s">
        <v>21</v>
      </c>
      <c r="K14" s="176"/>
      <c r="L14" s="177">
        <v>14000</v>
      </c>
      <c r="M14" s="177">
        <v>50000</v>
      </c>
      <c r="N14" s="176"/>
      <c r="O14" s="174" t="s">
        <v>376</v>
      </c>
      <c r="P14" s="42"/>
      <c r="Q14" s="42"/>
    </row>
    <row r="15" spans="1:17" ht="29.25" customHeight="1">
      <c r="A15" s="170">
        <v>5</v>
      </c>
      <c r="B15" s="171" t="s">
        <v>128</v>
      </c>
      <c r="C15" s="171" t="s">
        <v>129</v>
      </c>
      <c r="D15" s="166" t="s">
        <v>438</v>
      </c>
      <c r="E15" s="177">
        <v>6005000</v>
      </c>
      <c r="F15" s="177"/>
      <c r="G15" s="196">
        <v>44000</v>
      </c>
      <c r="H15" s="196">
        <v>44000</v>
      </c>
      <c r="I15" s="196"/>
      <c r="J15" s="197" t="s">
        <v>21</v>
      </c>
      <c r="K15" s="177"/>
      <c r="L15" s="177">
        <v>99700</v>
      </c>
      <c r="M15" s="177">
        <v>5861300</v>
      </c>
      <c r="N15" s="178"/>
      <c r="O15" s="174" t="s">
        <v>377</v>
      </c>
      <c r="P15" s="42"/>
      <c r="Q15" s="42"/>
    </row>
    <row r="16" spans="1:17" ht="44.25" customHeight="1">
      <c r="A16" s="170">
        <v>6</v>
      </c>
      <c r="B16" s="171" t="s">
        <v>195</v>
      </c>
      <c r="C16" s="171" t="s">
        <v>197</v>
      </c>
      <c r="D16" s="166" t="s">
        <v>474</v>
      </c>
      <c r="E16" s="177">
        <v>94966</v>
      </c>
      <c r="F16" s="177">
        <v>37966</v>
      </c>
      <c r="G16" s="177">
        <v>2000</v>
      </c>
      <c r="H16" s="177">
        <v>2000</v>
      </c>
      <c r="I16" s="172"/>
      <c r="J16" s="173" t="s">
        <v>21</v>
      </c>
      <c r="K16" s="172"/>
      <c r="L16" s="172">
        <v>55000</v>
      </c>
      <c r="M16" s="172"/>
      <c r="N16" s="178"/>
      <c r="O16" s="174" t="s">
        <v>377</v>
      </c>
      <c r="P16" s="42"/>
      <c r="Q16" s="42"/>
    </row>
    <row r="17" spans="1:17" ht="36" customHeight="1">
      <c r="A17" s="170">
        <v>7</v>
      </c>
      <c r="B17" s="171" t="s">
        <v>195</v>
      </c>
      <c r="C17" s="171" t="s">
        <v>199</v>
      </c>
      <c r="D17" s="166" t="s">
        <v>378</v>
      </c>
      <c r="E17" s="177">
        <v>512077</v>
      </c>
      <c r="F17" s="177">
        <v>380677</v>
      </c>
      <c r="G17" s="196">
        <v>131400</v>
      </c>
      <c r="H17" s="196">
        <v>131400</v>
      </c>
      <c r="I17" s="172"/>
      <c r="J17" s="173" t="s">
        <v>21</v>
      </c>
      <c r="K17" s="172"/>
      <c r="L17" s="172"/>
      <c r="M17" s="172"/>
      <c r="N17" s="172"/>
      <c r="O17" s="174" t="s">
        <v>379</v>
      </c>
      <c r="P17" s="42"/>
      <c r="Q17" s="42"/>
    </row>
    <row r="18" spans="1:17" ht="35.25" customHeight="1">
      <c r="A18" s="283">
        <v>8</v>
      </c>
      <c r="B18" s="284">
        <v>600</v>
      </c>
      <c r="C18" s="284">
        <v>60016</v>
      </c>
      <c r="D18" s="224" t="s">
        <v>493</v>
      </c>
      <c r="E18" s="177">
        <v>80000</v>
      </c>
      <c r="F18" s="177"/>
      <c r="G18" s="177">
        <v>40000</v>
      </c>
      <c r="H18" s="177">
        <v>40000</v>
      </c>
      <c r="I18" s="177"/>
      <c r="J18" s="281" t="s">
        <v>21</v>
      </c>
      <c r="K18" s="177"/>
      <c r="L18" s="177">
        <v>40000</v>
      </c>
      <c r="M18" s="177"/>
      <c r="N18" s="177"/>
      <c r="O18" s="174" t="s">
        <v>379</v>
      </c>
      <c r="P18" s="42"/>
      <c r="Q18" s="42"/>
    </row>
    <row r="19" spans="1:17" ht="33.75" customHeight="1">
      <c r="A19" s="170">
        <v>9</v>
      </c>
      <c r="B19" s="171" t="s">
        <v>195</v>
      </c>
      <c r="C19" s="171" t="s">
        <v>199</v>
      </c>
      <c r="D19" s="227" t="s">
        <v>499</v>
      </c>
      <c r="E19" s="177">
        <v>92000</v>
      </c>
      <c r="F19" s="177"/>
      <c r="G19" s="196">
        <v>75200</v>
      </c>
      <c r="H19" s="196">
        <v>75200</v>
      </c>
      <c r="I19" s="196"/>
      <c r="J19" s="197" t="s">
        <v>21</v>
      </c>
      <c r="K19" s="177"/>
      <c r="L19" s="177">
        <v>16800</v>
      </c>
      <c r="M19" s="172"/>
      <c r="N19" s="172"/>
      <c r="O19" s="174" t="s">
        <v>374</v>
      </c>
      <c r="P19" s="42"/>
      <c r="Q19" s="42"/>
    </row>
    <row r="20" spans="1:17" ht="39" customHeight="1">
      <c r="A20" s="180">
        <v>10</v>
      </c>
      <c r="B20" s="171" t="s">
        <v>215</v>
      </c>
      <c r="C20" s="171" t="s">
        <v>217</v>
      </c>
      <c r="D20" s="166" t="s">
        <v>468</v>
      </c>
      <c r="E20" s="172">
        <v>40000</v>
      </c>
      <c r="F20" s="172"/>
      <c r="G20" s="172">
        <v>25000</v>
      </c>
      <c r="H20" s="172">
        <v>25000</v>
      </c>
      <c r="I20" s="172"/>
      <c r="J20" s="173" t="s">
        <v>21</v>
      </c>
      <c r="K20" s="172"/>
      <c r="L20" s="172">
        <v>15000</v>
      </c>
      <c r="M20" s="172"/>
      <c r="N20" s="172"/>
      <c r="O20" s="174" t="s">
        <v>381</v>
      </c>
      <c r="P20" s="42"/>
      <c r="Q20" s="42"/>
    </row>
    <row r="21" spans="1:17" ht="60" customHeight="1">
      <c r="A21" s="181">
        <v>11</v>
      </c>
      <c r="B21" s="253" t="s">
        <v>215</v>
      </c>
      <c r="C21" s="253" t="s">
        <v>217</v>
      </c>
      <c r="D21" s="183" t="s">
        <v>500</v>
      </c>
      <c r="E21" s="177">
        <v>34000</v>
      </c>
      <c r="F21" s="177"/>
      <c r="G21" s="177">
        <v>16000</v>
      </c>
      <c r="H21" s="177">
        <v>16000</v>
      </c>
      <c r="I21" s="177"/>
      <c r="J21" s="197" t="s">
        <v>21</v>
      </c>
      <c r="K21" s="177"/>
      <c r="L21" s="177">
        <v>18000</v>
      </c>
      <c r="M21" s="172"/>
      <c r="N21" s="172"/>
      <c r="O21" s="174" t="s">
        <v>381</v>
      </c>
      <c r="P21" s="42"/>
      <c r="Q21" s="42"/>
    </row>
    <row r="22" spans="1:17" ht="12.75" customHeight="1">
      <c r="A22" s="313" t="s">
        <v>18</v>
      </c>
      <c r="B22" s="313" t="s">
        <v>1</v>
      </c>
      <c r="C22" s="313" t="s">
        <v>189</v>
      </c>
      <c r="D22" s="332" t="s">
        <v>45</v>
      </c>
      <c r="E22" s="332" t="s">
        <v>19</v>
      </c>
      <c r="F22" s="319" t="s">
        <v>369</v>
      </c>
      <c r="G22" s="310" t="s">
        <v>27</v>
      </c>
      <c r="H22" s="311"/>
      <c r="I22" s="311"/>
      <c r="J22" s="311"/>
      <c r="K22" s="311"/>
      <c r="L22" s="311"/>
      <c r="M22" s="311"/>
      <c r="N22" s="312"/>
      <c r="O22" s="316" t="s">
        <v>20</v>
      </c>
      <c r="P22" s="42"/>
      <c r="Q22" s="42"/>
    </row>
    <row r="23" spans="1:17" ht="14.25" customHeight="1">
      <c r="A23" s="314"/>
      <c r="B23" s="314"/>
      <c r="C23" s="314"/>
      <c r="D23" s="333"/>
      <c r="E23" s="333"/>
      <c r="F23" s="320"/>
      <c r="G23" s="319" t="s">
        <v>456</v>
      </c>
      <c r="H23" s="310" t="s">
        <v>10</v>
      </c>
      <c r="I23" s="311"/>
      <c r="J23" s="311"/>
      <c r="K23" s="312"/>
      <c r="L23" s="332" t="s">
        <v>17</v>
      </c>
      <c r="M23" s="332" t="s">
        <v>57</v>
      </c>
      <c r="N23" s="316" t="s">
        <v>58</v>
      </c>
      <c r="O23" s="317"/>
      <c r="P23" s="42"/>
      <c r="Q23" s="42"/>
    </row>
    <row r="24" spans="1:17" ht="14.25" customHeight="1">
      <c r="A24" s="314"/>
      <c r="B24" s="314"/>
      <c r="C24" s="314"/>
      <c r="D24" s="333"/>
      <c r="E24" s="333"/>
      <c r="F24" s="320"/>
      <c r="G24" s="320"/>
      <c r="H24" s="319" t="s">
        <v>47</v>
      </c>
      <c r="I24" s="322" t="s">
        <v>43</v>
      </c>
      <c r="J24" s="322" t="s">
        <v>48</v>
      </c>
      <c r="K24" s="322" t="s">
        <v>44</v>
      </c>
      <c r="L24" s="333"/>
      <c r="M24" s="333"/>
      <c r="N24" s="317"/>
      <c r="O24" s="317"/>
      <c r="P24" s="42"/>
      <c r="Q24" s="42"/>
    </row>
    <row r="25" spans="1:17" ht="15" customHeight="1">
      <c r="A25" s="314"/>
      <c r="B25" s="314"/>
      <c r="C25" s="314"/>
      <c r="D25" s="333"/>
      <c r="E25" s="333"/>
      <c r="F25" s="320"/>
      <c r="G25" s="320"/>
      <c r="H25" s="320"/>
      <c r="I25" s="323"/>
      <c r="J25" s="323"/>
      <c r="K25" s="323"/>
      <c r="L25" s="333"/>
      <c r="M25" s="333"/>
      <c r="N25" s="317"/>
      <c r="O25" s="317"/>
      <c r="P25" s="42"/>
      <c r="Q25" s="42"/>
    </row>
    <row r="26" spans="1:17" ht="10.5" customHeight="1">
      <c r="A26" s="344"/>
      <c r="B26" s="344"/>
      <c r="C26" s="344"/>
      <c r="D26" s="315"/>
      <c r="E26" s="315"/>
      <c r="F26" s="321"/>
      <c r="G26" s="321"/>
      <c r="H26" s="321"/>
      <c r="I26" s="324"/>
      <c r="J26" s="324"/>
      <c r="K26" s="324"/>
      <c r="L26" s="315"/>
      <c r="M26" s="315"/>
      <c r="N26" s="318"/>
      <c r="O26" s="318"/>
      <c r="P26" s="42"/>
      <c r="Q26" s="42"/>
    </row>
    <row r="27" spans="1:17" ht="11.25" customHeight="1">
      <c r="A27" s="118">
        <v>1</v>
      </c>
      <c r="B27" s="118">
        <v>2</v>
      </c>
      <c r="C27" s="118">
        <v>3</v>
      </c>
      <c r="D27" s="114">
        <v>4</v>
      </c>
      <c r="E27" s="114">
        <v>5</v>
      </c>
      <c r="F27" s="115">
        <v>6</v>
      </c>
      <c r="G27" s="115">
        <v>7</v>
      </c>
      <c r="H27" s="115">
        <v>8</v>
      </c>
      <c r="I27" s="115">
        <v>9</v>
      </c>
      <c r="J27" s="117">
        <v>10</v>
      </c>
      <c r="K27" s="117">
        <v>11</v>
      </c>
      <c r="L27" s="114">
        <v>12</v>
      </c>
      <c r="M27" s="114">
        <v>13</v>
      </c>
      <c r="N27" s="114">
        <v>14</v>
      </c>
      <c r="O27" s="116">
        <v>15</v>
      </c>
      <c r="P27" s="42"/>
      <c r="Q27" s="42"/>
    </row>
    <row r="28" spans="1:17" ht="40.5" customHeight="1">
      <c r="A28" s="180">
        <v>12</v>
      </c>
      <c r="B28" s="171" t="s">
        <v>215</v>
      </c>
      <c r="C28" s="171" t="s">
        <v>217</v>
      </c>
      <c r="D28" s="166" t="s">
        <v>469</v>
      </c>
      <c r="E28" s="172">
        <v>47521</v>
      </c>
      <c r="F28" s="172">
        <v>8021</v>
      </c>
      <c r="G28" s="172">
        <v>30500</v>
      </c>
      <c r="H28" s="172">
        <v>30500</v>
      </c>
      <c r="I28" s="172"/>
      <c r="J28" s="173" t="s">
        <v>21</v>
      </c>
      <c r="K28" s="172"/>
      <c r="L28" s="172">
        <v>9000</v>
      </c>
      <c r="M28" s="172"/>
      <c r="N28" s="172"/>
      <c r="O28" s="174" t="s">
        <v>381</v>
      </c>
      <c r="P28" s="42"/>
      <c r="Q28" s="42"/>
    </row>
    <row r="29" spans="1:17" ht="40.5" customHeight="1">
      <c r="A29" s="181">
        <v>13</v>
      </c>
      <c r="B29" s="182" t="s">
        <v>215</v>
      </c>
      <c r="C29" s="182" t="s">
        <v>217</v>
      </c>
      <c r="D29" s="183" t="s">
        <v>382</v>
      </c>
      <c r="E29" s="223">
        <v>46009</v>
      </c>
      <c r="F29" s="223">
        <v>36981</v>
      </c>
      <c r="G29" s="223">
        <v>9028</v>
      </c>
      <c r="H29" s="223">
        <v>9028</v>
      </c>
      <c r="I29" s="223"/>
      <c r="J29" s="212" t="s">
        <v>21</v>
      </c>
      <c r="K29" s="223"/>
      <c r="L29" s="223"/>
      <c r="M29" s="223"/>
      <c r="N29" s="223"/>
      <c r="O29" s="174" t="s">
        <v>377</v>
      </c>
      <c r="P29" s="42"/>
      <c r="Q29" s="42"/>
    </row>
    <row r="30" spans="1:17" ht="34.5" customHeight="1">
      <c r="A30" s="181">
        <v>14</v>
      </c>
      <c r="B30" s="182" t="s">
        <v>215</v>
      </c>
      <c r="C30" s="182" t="s">
        <v>217</v>
      </c>
      <c r="D30" s="183" t="s">
        <v>384</v>
      </c>
      <c r="E30" s="223">
        <v>47526</v>
      </c>
      <c r="F30" s="223">
        <v>38498</v>
      </c>
      <c r="G30" s="223">
        <v>9028</v>
      </c>
      <c r="H30" s="223">
        <v>9028</v>
      </c>
      <c r="I30" s="223"/>
      <c r="J30" s="186" t="s">
        <v>21</v>
      </c>
      <c r="K30" s="223"/>
      <c r="L30" s="223"/>
      <c r="M30" s="223"/>
      <c r="N30" s="223"/>
      <c r="O30" s="174" t="s">
        <v>377</v>
      </c>
      <c r="P30" s="42"/>
      <c r="Q30" s="42"/>
    </row>
    <row r="31" spans="1:17" ht="32.25" customHeight="1">
      <c r="A31" s="181">
        <v>15</v>
      </c>
      <c r="B31" s="182" t="s">
        <v>222</v>
      </c>
      <c r="C31" s="182" t="s">
        <v>228</v>
      </c>
      <c r="D31" s="187" t="s">
        <v>385</v>
      </c>
      <c r="E31" s="217">
        <v>7000000</v>
      </c>
      <c r="F31" s="223">
        <v>5000</v>
      </c>
      <c r="G31" s="223">
        <v>125764</v>
      </c>
      <c r="H31" s="223">
        <v>125764</v>
      </c>
      <c r="I31" s="223"/>
      <c r="J31" s="212" t="s">
        <v>21</v>
      </c>
      <c r="K31" s="223"/>
      <c r="L31" s="217">
        <v>3321236</v>
      </c>
      <c r="M31" s="177">
        <v>3548000</v>
      </c>
      <c r="N31" s="223"/>
      <c r="O31" s="190" t="s">
        <v>383</v>
      </c>
      <c r="P31" s="42"/>
      <c r="Q31" s="42"/>
    </row>
    <row r="32" spans="1:17" ht="28.5" customHeight="1">
      <c r="A32" s="180">
        <v>16</v>
      </c>
      <c r="B32" s="171" t="s">
        <v>242</v>
      </c>
      <c r="C32" s="171" t="s">
        <v>244</v>
      </c>
      <c r="D32" s="191" t="s">
        <v>386</v>
      </c>
      <c r="E32" s="172">
        <v>195730</v>
      </c>
      <c r="F32" s="172">
        <v>165730</v>
      </c>
      <c r="G32" s="172">
        <v>5000</v>
      </c>
      <c r="H32" s="172">
        <v>5000</v>
      </c>
      <c r="I32" s="172"/>
      <c r="J32" s="173" t="s">
        <v>21</v>
      </c>
      <c r="K32" s="172"/>
      <c r="L32" s="172">
        <v>25000</v>
      </c>
      <c r="M32" s="172"/>
      <c r="N32" s="192"/>
      <c r="O32" s="179" t="s">
        <v>379</v>
      </c>
      <c r="P32" s="42"/>
      <c r="Q32" s="42"/>
    </row>
    <row r="33" spans="1:17" ht="33.75" customHeight="1">
      <c r="A33" s="181">
        <v>17</v>
      </c>
      <c r="B33" s="182" t="s">
        <v>242</v>
      </c>
      <c r="C33" s="182" t="s">
        <v>244</v>
      </c>
      <c r="D33" s="193" t="s">
        <v>442</v>
      </c>
      <c r="E33" s="223">
        <v>10000</v>
      </c>
      <c r="F33" s="223">
        <v>3000</v>
      </c>
      <c r="G33" s="223">
        <v>7000</v>
      </c>
      <c r="H33" s="223">
        <v>7000</v>
      </c>
      <c r="I33" s="223"/>
      <c r="J33" s="188" t="s">
        <v>21</v>
      </c>
      <c r="K33" s="184"/>
      <c r="L33" s="184"/>
      <c r="M33" s="185"/>
      <c r="N33" s="194"/>
      <c r="O33" s="190" t="s">
        <v>383</v>
      </c>
      <c r="P33" s="42"/>
      <c r="Q33" s="42"/>
    </row>
    <row r="34" spans="1:17" ht="40.5" customHeight="1">
      <c r="A34" s="181">
        <v>18</v>
      </c>
      <c r="B34" s="286" t="s">
        <v>263</v>
      </c>
      <c r="C34" s="286" t="s">
        <v>265</v>
      </c>
      <c r="D34" s="193" t="s">
        <v>495</v>
      </c>
      <c r="E34" s="223">
        <v>72000</v>
      </c>
      <c r="F34" s="223"/>
      <c r="G34" s="223">
        <v>22000</v>
      </c>
      <c r="H34" s="223">
        <v>22000</v>
      </c>
      <c r="I34" s="223"/>
      <c r="J34" s="212" t="s">
        <v>21</v>
      </c>
      <c r="K34" s="223"/>
      <c r="L34" s="223">
        <v>50000</v>
      </c>
      <c r="M34" s="184"/>
      <c r="N34" s="282"/>
      <c r="O34" s="225" t="s">
        <v>489</v>
      </c>
      <c r="P34" s="42"/>
      <c r="Q34" s="42"/>
    </row>
    <row r="35" spans="1:17" ht="42" customHeight="1">
      <c r="A35" s="180">
        <v>19</v>
      </c>
      <c r="B35" s="171" t="s">
        <v>312</v>
      </c>
      <c r="C35" s="195" t="s">
        <v>314</v>
      </c>
      <c r="D35" s="166" t="s">
        <v>390</v>
      </c>
      <c r="E35" s="177">
        <v>363801</v>
      </c>
      <c r="F35" s="177">
        <v>176801</v>
      </c>
      <c r="G35" s="177">
        <v>187000</v>
      </c>
      <c r="H35" s="177">
        <v>187000</v>
      </c>
      <c r="I35" s="177"/>
      <c r="J35" s="197" t="s">
        <v>21</v>
      </c>
      <c r="K35" s="177"/>
      <c r="L35" s="198"/>
      <c r="M35" s="177"/>
      <c r="N35" s="177"/>
      <c r="O35" s="174" t="s">
        <v>391</v>
      </c>
      <c r="P35" s="42"/>
      <c r="Q35" s="42"/>
    </row>
    <row r="36" spans="1:17" ht="39.75" customHeight="1">
      <c r="A36" s="199">
        <v>20</v>
      </c>
      <c r="B36" s="171" t="s">
        <v>312</v>
      </c>
      <c r="C36" s="171" t="s">
        <v>314</v>
      </c>
      <c r="D36" s="166" t="s">
        <v>470</v>
      </c>
      <c r="E36" s="177">
        <v>2206365</v>
      </c>
      <c r="F36" s="177">
        <v>245665</v>
      </c>
      <c r="G36" s="177">
        <v>700700</v>
      </c>
      <c r="H36" s="177">
        <v>216700</v>
      </c>
      <c r="I36" s="230">
        <v>400000</v>
      </c>
      <c r="J36" s="197" t="s">
        <v>446</v>
      </c>
      <c r="K36" s="231"/>
      <c r="L36" s="231" t="s">
        <v>490</v>
      </c>
      <c r="M36" s="177">
        <v>310000</v>
      </c>
      <c r="N36" s="196"/>
      <c r="O36" s="174" t="s">
        <v>389</v>
      </c>
      <c r="P36" s="42"/>
      <c r="Q36" s="42"/>
    </row>
    <row r="37" spans="1:17" ht="36" customHeight="1">
      <c r="A37" s="199">
        <v>21</v>
      </c>
      <c r="B37" s="171" t="s">
        <v>312</v>
      </c>
      <c r="C37" s="171" t="s">
        <v>314</v>
      </c>
      <c r="D37" s="166" t="s">
        <v>476</v>
      </c>
      <c r="E37" s="177">
        <v>98300</v>
      </c>
      <c r="F37" s="177">
        <v>1300</v>
      </c>
      <c r="G37" s="177">
        <v>97000</v>
      </c>
      <c r="H37" s="177">
        <v>46000</v>
      </c>
      <c r="I37" s="177">
        <v>51000</v>
      </c>
      <c r="J37" s="281" t="s">
        <v>21</v>
      </c>
      <c r="K37" s="231"/>
      <c r="L37" s="177"/>
      <c r="M37" s="177"/>
      <c r="N37" s="172"/>
      <c r="O37" s="174" t="s">
        <v>389</v>
      </c>
      <c r="P37" s="42"/>
      <c r="Q37" s="42"/>
    </row>
    <row r="38" spans="1:17" ht="44.25" customHeight="1">
      <c r="A38" s="199">
        <v>22</v>
      </c>
      <c r="B38" s="171" t="s">
        <v>312</v>
      </c>
      <c r="C38" s="171" t="s">
        <v>314</v>
      </c>
      <c r="D38" s="166" t="s">
        <v>478</v>
      </c>
      <c r="E38" s="177">
        <v>1400000</v>
      </c>
      <c r="F38" s="177"/>
      <c r="G38" s="177">
        <v>1000</v>
      </c>
      <c r="H38" s="177">
        <v>1000</v>
      </c>
      <c r="I38" s="177"/>
      <c r="J38" s="197" t="s">
        <v>21</v>
      </c>
      <c r="K38" s="231"/>
      <c r="L38" s="177">
        <v>1399000</v>
      </c>
      <c r="M38" s="177"/>
      <c r="N38" s="172"/>
      <c r="O38" s="174" t="s">
        <v>389</v>
      </c>
      <c r="P38" s="42"/>
      <c r="Q38" s="42"/>
    </row>
    <row r="39" spans="1:17" ht="47.25" customHeight="1">
      <c r="A39" s="199">
        <v>23</v>
      </c>
      <c r="B39" s="171" t="s">
        <v>312</v>
      </c>
      <c r="C39" s="195" t="s">
        <v>314</v>
      </c>
      <c r="D39" s="166" t="s">
        <v>491</v>
      </c>
      <c r="E39" s="177">
        <v>95260</v>
      </c>
      <c r="F39" s="177">
        <v>2260</v>
      </c>
      <c r="G39" s="177">
        <v>93000</v>
      </c>
      <c r="H39" s="177">
        <v>93000</v>
      </c>
      <c r="I39" s="196"/>
      <c r="J39" s="281" t="s">
        <v>21</v>
      </c>
      <c r="K39" s="231"/>
      <c r="L39" s="177"/>
      <c r="M39" s="177"/>
      <c r="N39" s="172"/>
      <c r="O39" s="174" t="s">
        <v>389</v>
      </c>
      <c r="P39" s="42"/>
      <c r="Q39" s="42"/>
    </row>
    <row r="40" spans="1:17" ht="12" customHeight="1">
      <c r="A40" s="313" t="s">
        <v>18</v>
      </c>
      <c r="B40" s="313" t="s">
        <v>1</v>
      </c>
      <c r="C40" s="313" t="s">
        <v>189</v>
      </c>
      <c r="D40" s="332" t="s">
        <v>45</v>
      </c>
      <c r="E40" s="332" t="s">
        <v>19</v>
      </c>
      <c r="F40" s="319" t="s">
        <v>369</v>
      </c>
      <c r="G40" s="310" t="s">
        <v>27</v>
      </c>
      <c r="H40" s="311"/>
      <c r="I40" s="311"/>
      <c r="J40" s="311"/>
      <c r="K40" s="311"/>
      <c r="L40" s="311"/>
      <c r="M40" s="311"/>
      <c r="N40" s="312"/>
      <c r="O40" s="316" t="s">
        <v>20</v>
      </c>
      <c r="P40" s="42"/>
      <c r="Q40" s="42"/>
    </row>
    <row r="41" spans="1:17" ht="12" customHeight="1">
      <c r="A41" s="314"/>
      <c r="B41" s="314"/>
      <c r="C41" s="314"/>
      <c r="D41" s="333"/>
      <c r="E41" s="333"/>
      <c r="F41" s="320"/>
      <c r="G41" s="319" t="s">
        <v>456</v>
      </c>
      <c r="H41" s="310" t="s">
        <v>10</v>
      </c>
      <c r="I41" s="311"/>
      <c r="J41" s="311"/>
      <c r="K41" s="312"/>
      <c r="L41" s="332" t="s">
        <v>17</v>
      </c>
      <c r="M41" s="332" t="s">
        <v>57</v>
      </c>
      <c r="N41" s="316" t="s">
        <v>58</v>
      </c>
      <c r="O41" s="317"/>
      <c r="P41" s="42"/>
      <c r="Q41" s="42"/>
    </row>
    <row r="42" spans="1:17" ht="15.75" customHeight="1">
      <c r="A42" s="314"/>
      <c r="B42" s="314"/>
      <c r="C42" s="314"/>
      <c r="D42" s="333"/>
      <c r="E42" s="333"/>
      <c r="F42" s="320"/>
      <c r="G42" s="320"/>
      <c r="H42" s="319" t="s">
        <v>47</v>
      </c>
      <c r="I42" s="322" t="s">
        <v>43</v>
      </c>
      <c r="J42" s="322" t="s">
        <v>48</v>
      </c>
      <c r="K42" s="322" t="s">
        <v>44</v>
      </c>
      <c r="L42" s="333"/>
      <c r="M42" s="333"/>
      <c r="N42" s="317"/>
      <c r="O42" s="317"/>
      <c r="P42" s="42"/>
      <c r="Q42" s="42"/>
    </row>
    <row r="43" spans="1:17" ht="13.5" customHeight="1">
      <c r="A43" s="314"/>
      <c r="B43" s="314"/>
      <c r="C43" s="314"/>
      <c r="D43" s="333"/>
      <c r="E43" s="333"/>
      <c r="F43" s="320"/>
      <c r="G43" s="320"/>
      <c r="H43" s="320"/>
      <c r="I43" s="323"/>
      <c r="J43" s="323"/>
      <c r="K43" s="323"/>
      <c r="L43" s="333"/>
      <c r="M43" s="333"/>
      <c r="N43" s="317"/>
      <c r="O43" s="317"/>
      <c r="P43" s="42"/>
      <c r="Q43" s="42"/>
    </row>
    <row r="44" spans="1:17" ht="13.5" customHeight="1">
      <c r="A44" s="344"/>
      <c r="B44" s="344"/>
      <c r="C44" s="344"/>
      <c r="D44" s="315"/>
      <c r="E44" s="315"/>
      <c r="F44" s="321"/>
      <c r="G44" s="321"/>
      <c r="H44" s="321"/>
      <c r="I44" s="324"/>
      <c r="J44" s="324"/>
      <c r="K44" s="324"/>
      <c r="L44" s="315"/>
      <c r="M44" s="315"/>
      <c r="N44" s="318"/>
      <c r="O44" s="318"/>
      <c r="P44" s="42"/>
      <c r="Q44" s="42"/>
    </row>
    <row r="45" spans="1:17" ht="14.25" customHeight="1">
      <c r="A45" s="118">
        <v>1</v>
      </c>
      <c r="B45" s="118">
        <v>2</v>
      </c>
      <c r="C45" s="118">
        <v>3</v>
      </c>
      <c r="D45" s="114">
        <v>4</v>
      </c>
      <c r="E45" s="114">
        <v>5</v>
      </c>
      <c r="F45" s="115">
        <v>6</v>
      </c>
      <c r="G45" s="115">
        <v>7</v>
      </c>
      <c r="H45" s="115">
        <v>8</v>
      </c>
      <c r="I45" s="115">
        <v>9</v>
      </c>
      <c r="J45" s="117">
        <v>10</v>
      </c>
      <c r="K45" s="117">
        <v>11</v>
      </c>
      <c r="L45" s="114">
        <v>12</v>
      </c>
      <c r="M45" s="114">
        <v>13</v>
      </c>
      <c r="N45" s="114">
        <v>14</v>
      </c>
      <c r="O45" s="116">
        <v>15</v>
      </c>
      <c r="P45" s="42"/>
      <c r="Q45" s="42"/>
    </row>
    <row r="46" spans="1:17" ht="29.25" customHeight="1">
      <c r="A46" s="180">
        <v>24</v>
      </c>
      <c r="B46" s="171" t="s">
        <v>312</v>
      </c>
      <c r="C46" s="171" t="s">
        <v>314</v>
      </c>
      <c r="D46" s="166" t="s">
        <v>394</v>
      </c>
      <c r="E46" s="172">
        <v>713063</v>
      </c>
      <c r="F46" s="172">
        <v>671463</v>
      </c>
      <c r="G46" s="172">
        <v>41600</v>
      </c>
      <c r="H46" s="172">
        <v>41600</v>
      </c>
      <c r="I46" s="172"/>
      <c r="J46" s="173" t="s">
        <v>21</v>
      </c>
      <c r="K46" s="172"/>
      <c r="L46" s="172"/>
      <c r="M46" s="172"/>
      <c r="N46" s="172"/>
      <c r="O46" s="174" t="s">
        <v>374</v>
      </c>
      <c r="P46" s="42"/>
      <c r="Q46" s="42"/>
    </row>
    <row r="47" spans="1:17" ht="30.75" customHeight="1">
      <c r="A47" s="180">
        <v>25</v>
      </c>
      <c r="B47" s="171" t="s">
        <v>312</v>
      </c>
      <c r="C47" s="171" t="s">
        <v>318</v>
      </c>
      <c r="D47" s="166" t="s">
        <v>492</v>
      </c>
      <c r="E47" s="177">
        <v>1100000</v>
      </c>
      <c r="F47" s="177">
        <v>74324</v>
      </c>
      <c r="G47" s="231">
        <v>15000</v>
      </c>
      <c r="H47" s="231">
        <v>15000</v>
      </c>
      <c r="I47" s="231"/>
      <c r="J47" s="197" t="s">
        <v>21</v>
      </c>
      <c r="K47" s="177"/>
      <c r="L47" s="177">
        <v>610676</v>
      </c>
      <c r="M47" s="177">
        <v>400000</v>
      </c>
      <c r="N47" s="172"/>
      <c r="O47" s="174" t="s">
        <v>389</v>
      </c>
      <c r="P47" s="42"/>
      <c r="Q47" s="119"/>
    </row>
    <row r="48" spans="1:17" ht="45.75" customHeight="1">
      <c r="A48" s="180">
        <v>26</v>
      </c>
      <c r="B48" s="171" t="s">
        <v>312</v>
      </c>
      <c r="C48" s="171" t="s">
        <v>314</v>
      </c>
      <c r="D48" s="166" t="s">
        <v>455</v>
      </c>
      <c r="E48" s="177">
        <v>27367</v>
      </c>
      <c r="F48" s="177">
        <v>23287</v>
      </c>
      <c r="G48" s="177">
        <v>4080</v>
      </c>
      <c r="H48" s="177">
        <v>4080</v>
      </c>
      <c r="I48" s="177"/>
      <c r="J48" s="173" t="s">
        <v>21</v>
      </c>
      <c r="K48" s="172"/>
      <c r="L48" s="172"/>
      <c r="M48" s="172"/>
      <c r="N48" s="172"/>
      <c r="O48" s="174" t="s">
        <v>389</v>
      </c>
      <c r="P48" s="42"/>
      <c r="Q48" s="119"/>
    </row>
    <row r="49" spans="1:17" ht="36.75" customHeight="1">
      <c r="A49" s="180">
        <v>27</v>
      </c>
      <c r="B49" s="171" t="s">
        <v>312</v>
      </c>
      <c r="C49" s="195" t="s">
        <v>320</v>
      </c>
      <c r="D49" s="166" t="s">
        <v>396</v>
      </c>
      <c r="E49" s="177">
        <v>53000</v>
      </c>
      <c r="F49" s="177">
        <v>3000</v>
      </c>
      <c r="G49" s="177">
        <v>50000</v>
      </c>
      <c r="H49" s="177">
        <v>50000</v>
      </c>
      <c r="I49" s="177"/>
      <c r="J49" s="173" t="s">
        <v>21</v>
      </c>
      <c r="K49" s="172"/>
      <c r="L49" s="172"/>
      <c r="M49" s="172"/>
      <c r="N49" s="172"/>
      <c r="O49" s="174" t="s">
        <v>389</v>
      </c>
      <c r="P49" s="42"/>
      <c r="Q49" s="119"/>
    </row>
    <row r="50" spans="1:17" ht="36.75" customHeight="1">
      <c r="A50" s="180">
        <v>28</v>
      </c>
      <c r="B50" s="171" t="s">
        <v>312</v>
      </c>
      <c r="C50" s="195" t="s">
        <v>322</v>
      </c>
      <c r="D50" s="224" t="s">
        <v>451</v>
      </c>
      <c r="E50" s="177">
        <v>72500</v>
      </c>
      <c r="F50" s="177">
        <v>6000</v>
      </c>
      <c r="G50" s="177">
        <v>66500</v>
      </c>
      <c r="H50" s="177">
        <v>66500</v>
      </c>
      <c r="I50" s="177"/>
      <c r="J50" s="173" t="s">
        <v>21</v>
      </c>
      <c r="K50" s="172"/>
      <c r="L50" s="196"/>
      <c r="M50" s="172"/>
      <c r="N50" s="172"/>
      <c r="O50" s="179" t="s">
        <v>389</v>
      </c>
      <c r="P50" s="42"/>
      <c r="Q50" s="119"/>
    </row>
    <row r="51" spans="1:17" ht="36.75" customHeight="1">
      <c r="A51" s="180">
        <v>29</v>
      </c>
      <c r="B51" s="171" t="s">
        <v>312</v>
      </c>
      <c r="C51" s="289" t="s">
        <v>322</v>
      </c>
      <c r="D51" s="224" t="s">
        <v>472</v>
      </c>
      <c r="E51" s="290">
        <v>36000</v>
      </c>
      <c r="F51" s="290"/>
      <c r="G51" s="196">
        <v>3050</v>
      </c>
      <c r="H51" s="196">
        <v>3050</v>
      </c>
      <c r="I51" s="196"/>
      <c r="J51" s="173" t="s">
        <v>21</v>
      </c>
      <c r="K51" s="196"/>
      <c r="L51" s="196">
        <v>32950</v>
      </c>
      <c r="M51" s="172"/>
      <c r="N51" s="172"/>
      <c r="O51" s="179" t="s">
        <v>389</v>
      </c>
      <c r="P51" s="42"/>
      <c r="Q51" s="119"/>
    </row>
    <row r="52" spans="1:17" ht="31.5" customHeight="1">
      <c r="A52" s="180">
        <v>30</v>
      </c>
      <c r="B52" s="171" t="s">
        <v>312</v>
      </c>
      <c r="C52" s="195" t="s">
        <v>322</v>
      </c>
      <c r="D52" s="166" t="s">
        <v>397</v>
      </c>
      <c r="E52" s="177">
        <v>146032</v>
      </c>
      <c r="F52" s="177">
        <v>4000</v>
      </c>
      <c r="G52" s="177">
        <v>142032.48</v>
      </c>
      <c r="H52" s="177">
        <v>142032.48</v>
      </c>
      <c r="I52" s="177"/>
      <c r="J52" s="173" t="s">
        <v>21</v>
      </c>
      <c r="K52" s="172"/>
      <c r="L52" s="172"/>
      <c r="M52" s="172"/>
      <c r="N52" s="172"/>
      <c r="O52" s="179" t="s">
        <v>389</v>
      </c>
      <c r="P52" s="42"/>
      <c r="Q52" s="119"/>
    </row>
    <row r="53" spans="1:17" ht="27.75" customHeight="1">
      <c r="A53" s="180">
        <v>31</v>
      </c>
      <c r="B53" s="171" t="s">
        <v>327</v>
      </c>
      <c r="C53" s="195" t="s">
        <v>331</v>
      </c>
      <c r="D53" s="166" t="s">
        <v>398</v>
      </c>
      <c r="E53" s="177">
        <v>478377</v>
      </c>
      <c r="F53" s="177">
        <v>205637</v>
      </c>
      <c r="G53" s="177">
        <v>272740</v>
      </c>
      <c r="H53" s="177">
        <v>272740</v>
      </c>
      <c r="I53" s="177"/>
      <c r="J53" s="226" t="s">
        <v>21</v>
      </c>
      <c r="K53" s="177"/>
      <c r="L53" s="177"/>
      <c r="M53" s="172"/>
      <c r="N53" s="172"/>
      <c r="O53" s="179" t="s">
        <v>379</v>
      </c>
      <c r="P53" s="42"/>
      <c r="Q53" s="119"/>
    </row>
    <row r="54" spans="1:17" ht="39" customHeight="1">
      <c r="A54" s="180">
        <v>32</v>
      </c>
      <c r="B54" s="171" t="s">
        <v>327</v>
      </c>
      <c r="C54" s="195" t="s">
        <v>331</v>
      </c>
      <c r="D54" s="166" t="s">
        <v>399</v>
      </c>
      <c r="E54" s="196">
        <v>1800000</v>
      </c>
      <c r="F54" s="196">
        <v>28622</v>
      </c>
      <c r="G54" s="196">
        <v>1425092</v>
      </c>
      <c r="H54" s="196">
        <v>1225092</v>
      </c>
      <c r="I54" s="196">
        <v>200000</v>
      </c>
      <c r="J54" s="226" t="s">
        <v>21</v>
      </c>
      <c r="K54" s="177"/>
      <c r="L54" s="177">
        <v>346286</v>
      </c>
      <c r="M54" s="172"/>
      <c r="N54" s="172"/>
      <c r="O54" s="179" t="s">
        <v>374</v>
      </c>
      <c r="P54" s="42"/>
      <c r="Q54" s="119"/>
    </row>
    <row r="55" spans="1:17" ht="30.75" customHeight="1">
      <c r="A55" s="180">
        <v>33</v>
      </c>
      <c r="B55" s="171" t="s">
        <v>327</v>
      </c>
      <c r="C55" s="195" t="s">
        <v>334</v>
      </c>
      <c r="D55" s="166" t="s">
        <v>460</v>
      </c>
      <c r="E55" s="230">
        <v>7000000</v>
      </c>
      <c r="F55" s="177"/>
      <c r="G55" s="177">
        <v>185000</v>
      </c>
      <c r="H55" s="177">
        <v>185000</v>
      </c>
      <c r="I55" s="177"/>
      <c r="J55" s="226" t="s">
        <v>21</v>
      </c>
      <c r="K55" s="177"/>
      <c r="L55" s="177">
        <v>100000</v>
      </c>
      <c r="M55" s="172"/>
      <c r="N55" s="172">
        <v>6715000</v>
      </c>
      <c r="O55" s="179" t="s">
        <v>374</v>
      </c>
      <c r="P55" s="42"/>
      <c r="Q55" s="42"/>
    </row>
    <row r="56" spans="1:17" ht="30" customHeight="1">
      <c r="A56" s="308" t="s">
        <v>400</v>
      </c>
      <c r="B56" s="308"/>
      <c r="C56" s="308"/>
      <c r="D56" s="308"/>
      <c r="E56" s="201">
        <f>SUM(E11:E21,E28:E39,E46:E55,)</f>
        <v>36999532</v>
      </c>
      <c r="F56" s="201">
        <f>SUM(F11:F21,F28:F39,F46:F55,)</f>
        <v>2194940</v>
      </c>
      <c r="G56" s="201">
        <f>SUM(G11:G21,G28:G39,G46:G55,)</f>
        <v>3941064.48</v>
      </c>
      <c r="H56" s="201">
        <f>SUM(H11:H21,H28:H39,H46:H55,)</f>
        <v>3206064.48</v>
      </c>
      <c r="I56" s="201">
        <f>SUM(I11:I21,I28:I39,I46:I55,)</f>
        <v>651000</v>
      </c>
      <c r="J56" s="201">
        <v>84000</v>
      </c>
      <c r="K56" s="201"/>
      <c r="L56" s="201">
        <v>11138698</v>
      </c>
      <c r="M56" s="201">
        <f>SUM(M11:M21,M28:M39,M46:M55,)</f>
        <v>13009830</v>
      </c>
      <c r="N56" s="201">
        <f>SUM(N11:N21,N28:N39,N46:N55,)</f>
        <v>6715000</v>
      </c>
      <c r="O56" s="202"/>
      <c r="P56" s="42"/>
      <c r="Q56" s="42"/>
    </row>
    <row r="57" spans="1:17" ht="21" customHeight="1">
      <c r="A57" s="120"/>
      <c r="B57" s="120"/>
      <c r="C57" s="120"/>
      <c r="D57" s="120"/>
      <c r="E57" s="120"/>
      <c r="F57" s="120"/>
      <c r="G57" s="120"/>
      <c r="H57" s="121"/>
      <c r="I57" s="121"/>
      <c r="J57" s="121"/>
      <c r="K57" s="42"/>
      <c r="L57" s="42"/>
      <c r="M57" s="42"/>
      <c r="N57" s="42"/>
      <c r="O57" s="42"/>
      <c r="P57" s="42"/>
      <c r="Q57" s="42"/>
    </row>
    <row r="58" spans="1:10" ht="12.75">
      <c r="A58" s="120"/>
      <c r="B58" s="120"/>
      <c r="C58" s="120"/>
      <c r="D58" s="120"/>
      <c r="E58" s="120"/>
      <c r="F58" s="120"/>
      <c r="G58" s="120"/>
      <c r="H58" s="121"/>
      <c r="I58" s="121"/>
      <c r="J58" s="121"/>
    </row>
    <row r="59" spans="1:10" ht="12.75">
      <c r="A59" s="120"/>
      <c r="B59" s="120"/>
      <c r="C59" s="120"/>
      <c r="D59" s="120"/>
      <c r="E59" s="120"/>
      <c r="F59" s="120"/>
      <c r="G59" s="120"/>
      <c r="H59" s="121"/>
      <c r="I59" s="121"/>
      <c r="J59" s="121"/>
    </row>
    <row r="60" spans="1:10" ht="12.75">
      <c r="A60" s="120"/>
      <c r="B60" s="120"/>
      <c r="C60" s="120"/>
      <c r="D60" s="120"/>
      <c r="E60" s="120"/>
      <c r="F60" s="120"/>
      <c r="G60" s="120"/>
      <c r="H60" s="121"/>
      <c r="I60" s="121"/>
      <c r="J60" s="121"/>
    </row>
    <row r="61" spans="1:10" ht="12.75">
      <c r="A61" s="120"/>
      <c r="B61" s="120"/>
      <c r="C61" s="120"/>
      <c r="D61" s="120"/>
      <c r="E61" s="120"/>
      <c r="F61" s="120"/>
      <c r="G61" s="120"/>
      <c r="H61" s="121"/>
      <c r="I61" s="121"/>
      <c r="J61" s="121"/>
    </row>
  </sheetData>
  <sheetProtection/>
  <mergeCells count="56">
    <mergeCell ref="K42:K44"/>
    <mergeCell ref="A56:D56"/>
    <mergeCell ref="G40:N40"/>
    <mergeCell ref="O40:O44"/>
    <mergeCell ref="G41:G44"/>
    <mergeCell ref="H41:K41"/>
    <mergeCell ref="L41:L44"/>
    <mergeCell ref="M41:M44"/>
    <mergeCell ref="N41:N44"/>
    <mergeCell ref="H42:H44"/>
    <mergeCell ref="I42:I44"/>
    <mergeCell ref="J42:J44"/>
    <mergeCell ref="A40:A44"/>
    <mergeCell ref="B40:B44"/>
    <mergeCell ref="C40:C44"/>
    <mergeCell ref="D40:D44"/>
    <mergeCell ref="E40:E44"/>
    <mergeCell ref="F40:F44"/>
    <mergeCell ref="O22:O26"/>
    <mergeCell ref="G23:G26"/>
    <mergeCell ref="H23:K23"/>
    <mergeCell ref="L23:L26"/>
    <mergeCell ref="M23:M26"/>
    <mergeCell ref="N23:N26"/>
    <mergeCell ref="H24:H26"/>
    <mergeCell ref="I24:I26"/>
    <mergeCell ref="J24:J26"/>
    <mergeCell ref="K24:K26"/>
    <mergeCell ref="I7:I9"/>
    <mergeCell ref="J7:J9"/>
    <mergeCell ref="K7:K9"/>
    <mergeCell ref="A22:A26"/>
    <mergeCell ref="B22:B26"/>
    <mergeCell ref="C22:C26"/>
    <mergeCell ref="D22:D26"/>
    <mergeCell ref="E22:E26"/>
    <mergeCell ref="F22:F26"/>
    <mergeCell ref="G22:N22"/>
    <mergeCell ref="E5:E9"/>
    <mergeCell ref="F5:F9"/>
    <mergeCell ref="G5:N5"/>
    <mergeCell ref="O5:O9"/>
    <mergeCell ref="G6:G9"/>
    <mergeCell ref="H6:K6"/>
    <mergeCell ref="L6:L9"/>
    <mergeCell ref="M6:M9"/>
    <mergeCell ref="N6:N9"/>
    <mergeCell ref="H7:H9"/>
    <mergeCell ref="A5:A9"/>
    <mergeCell ref="B5:B9"/>
    <mergeCell ref="C5:C9"/>
    <mergeCell ref="D5:D9"/>
    <mergeCell ref="J1:N1"/>
    <mergeCell ref="J2:N2"/>
    <mergeCell ref="J3:N3"/>
    <mergeCell ref="B4:O4"/>
  </mergeCells>
  <printOptions/>
  <pageMargins left="0.1968503937007874" right="0.1968503937007874" top="0.35433070866141736" bottom="0.5511811023622047" header="0.31496062992125984" footer="0.31496062992125984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39" customWidth="1"/>
    <col min="2" max="2" width="6.625" style="222" customWidth="1"/>
    <col min="3" max="3" width="36.125" style="39" customWidth="1"/>
    <col min="4" max="5" width="12.125" style="39" customWidth="1"/>
    <col min="6" max="7" width="11.00390625" style="39" customWidth="1"/>
    <col min="8" max="8" width="9.125" style="39" customWidth="1"/>
    <col min="9" max="9" width="8.00390625" style="39" customWidth="1"/>
    <col min="10" max="10" width="7.875" style="39" customWidth="1"/>
    <col min="11" max="11" width="11.25390625" style="39" customWidth="1"/>
    <col min="12" max="16384" width="9.125" style="39" customWidth="1"/>
  </cols>
  <sheetData>
    <row r="1" spans="1:11" ht="15.75">
      <c r="A1" s="38"/>
      <c r="B1" s="220"/>
      <c r="G1" s="342" t="s">
        <v>187</v>
      </c>
      <c r="H1" s="342"/>
      <c r="I1" s="342"/>
      <c r="J1" s="342"/>
      <c r="K1" s="342"/>
    </row>
    <row r="2" spans="1:11" ht="15.75">
      <c r="A2" s="38"/>
      <c r="B2" s="220"/>
      <c r="G2" s="343" t="s">
        <v>445</v>
      </c>
      <c r="H2" s="343"/>
      <c r="I2" s="343"/>
      <c r="J2" s="343"/>
      <c r="K2" s="343"/>
    </row>
    <row r="3" spans="1:11" ht="15.75">
      <c r="A3" s="38"/>
      <c r="B3" s="220"/>
      <c r="G3" s="343" t="s">
        <v>435</v>
      </c>
      <c r="H3" s="343"/>
      <c r="I3" s="343"/>
      <c r="J3" s="343"/>
      <c r="K3" s="343"/>
    </row>
    <row r="4" spans="1:11" ht="18" customHeight="1">
      <c r="A4" s="325" t="s">
        <v>188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9.75" customHeight="1">
      <c r="A5" s="40"/>
      <c r="B5" s="221"/>
      <c r="C5" s="41"/>
      <c r="D5" s="41"/>
      <c r="E5" s="41"/>
      <c r="F5" s="42"/>
      <c r="G5" s="42"/>
      <c r="H5" s="42"/>
      <c r="I5" s="42"/>
      <c r="J5" s="42"/>
      <c r="K5" s="43" t="s">
        <v>16</v>
      </c>
    </row>
    <row r="6" spans="1:11" ht="12" customHeight="1">
      <c r="A6" s="330" t="s">
        <v>1</v>
      </c>
      <c r="B6" s="341" t="s">
        <v>189</v>
      </c>
      <c r="C6" s="339" t="s">
        <v>9</v>
      </c>
      <c r="D6" s="339" t="s">
        <v>54</v>
      </c>
      <c r="E6" s="339" t="s">
        <v>5</v>
      </c>
      <c r="F6" s="339"/>
      <c r="G6" s="339"/>
      <c r="H6" s="339"/>
      <c r="I6" s="339"/>
      <c r="J6" s="339"/>
      <c r="K6" s="339"/>
    </row>
    <row r="7" spans="1:11" ht="9.75" customHeight="1">
      <c r="A7" s="330"/>
      <c r="B7" s="341"/>
      <c r="C7" s="339"/>
      <c r="D7" s="339"/>
      <c r="E7" s="339" t="s">
        <v>11</v>
      </c>
      <c r="F7" s="339" t="s">
        <v>28</v>
      </c>
      <c r="G7" s="339"/>
      <c r="H7" s="339"/>
      <c r="I7" s="339"/>
      <c r="J7" s="339"/>
      <c r="K7" s="338" t="s">
        <v>12</v>
      </c>
    </row>
    <row r="8" spans="1:11" ht="33.75" customHeight="1" thickBot="1">
      <c r="A8" s="330"/>
      <c r="B8" s="341"/>
      <c r="C8" s="339"/>
      <c r="D8" s="339"/>
      <c r="E8" s="339"/>
      <c r="F8" s="44" t="s">
        <v>33</v>
      </c>
      <c r="G8" s="45" t="s">
        <v>34</v>
      </c>
      <c r="H8" s="44" t="s">
        <v>29</v>
      </c>
      <c r="I8" s="46" t="s">
        <v>31</v>
      </c>
      <c r="J8" s="46" t="s">
        <v>32</v>
      </c>
      <c r="K8" s="338"/>
    </row>
    <row r="9" spans="1:11" ht="19.5" customHeight="1" thickTop="1">
      <c r="A9" s="47" t="s">
        <v>128</v>
      </c>
      <c r="B9" s="47"/>
      <c r="C9" s="48" t="s">
        <v>190</v>
      </c>
      <c r="D9" s="49">
        <f>SUM(E9,K9,)</f>
        <v>192500</v>
      </c>
      <c r="E9" s="49">
        <f>SUM(E10:E12)</f>
        <v>19500</v>
      </c>
      <c r="F9" s="49"/>
      <c r="G9" s="49"/>
      <c r="H9" s="49"/>
      <c r="I9" s="49"/>
      <c r="J9" s="49"/>
      <c r="K9" s="49">
        <v>173000</v>
      </c>
    </row>
    <row r="10" spans="1:11" ht="14.25" customHeight="1">
      <c r="A10" s="50"/>
      <c r="B10" s="65" t="s">
        <v>129</v>
      </c>
      <c r="C10" s="51" t="s">
        <v>191</v>
      </c>
      <c r="D10" s="52">
        <f>SUM(E10,K10,)</f>
        <v>173000</v>
      </c>
      <c r="E10" s="52"/>
      <c r="F10" s="52"/>
      <c r="G10" s="52"/>
      <c r="H10" s="52"/>
      <c r="I10" s="52"/>
      <c r="J10" s="52"/>
      <c r="K10" s="52">
        <v>173000</v>
      </c>
    </row>
    <row r="11" spans="1:11" ht="13.5" customHeight="1">
      <c r="A11" s="53"/>
      <c r="B11" s="219" t="s">
        <v>192</v>
      </c>
      <c r="C11" s="54" t="s">
        <v>193</v>
      </c>
      <c r="D11" s="52">
        <v>8200</v>
      </c>
      <c r="E11" s="52">
        <v>8200</v>
      </c>
      <c r="F11" s="52"/>
      <c r="G11" s="52"/>
      <c r="H11" s="52"/>
      <c r="I11" s="52"/>
      <c r="J11" s="52"/>
      <c r="K11" s="52"/>
    </row>
    <row r="12" spans="1:11" ht="16.5" customHeight="1" thickBot="1">
      <c r="A12" s="55"/>
      <c r="B12" s="65" t="s">
        <v>132</v>
      </c>
      <c r="C12" s="56" t="s">
        <v>194</v>
      </c>
      <c r="D12" s="57">
        <v>11300</v>
      </c>
      <c r="E12" s="57">
        <v>11300</v>
      </c>
      <c r="F12" s="57"/>
      <c r="G12" s="57"/>
      <c r="H12" s="57"/>
      <c r="I12" s="57"/>
      <c r="J12" s="57"/>
      <c r="K12" s="57"/>
    </row>
    <row r="13" spans="1:11" ht="18.75" customHeight="1" thickTop="1">
      <c r="A13" s="47" t="s">
        <v>195</v>
      </c>
      <c r="B13" s="47"/>
      <c r="C13" s="48" t="s">
        <v>196</v>
      </c>
      <c r="D13" s="58">
        <f>SUM(D14:D15:D22)</f>
        <v>722500</v>
      </c>
      <c r="E13" s="58">
        <v>542500</v>
      </c>
      <c r="F13" s="58">
        <f>SUM(F14:F22)</f>
        <v>87500</v>
      </c>
      <c r="G13" s="58">
        <f>SUM(G14:G22)</f>
        <v>17100</v>
      </c>
      <c r="H13" s="58"/>
      <c r="I13" s="58"/>
      <c r="J13" s="58"/>
      <c r="K13" s="58">
        <v>180000</v>
      </c>
    </row>
    <row r="14" spans="1:11" ht="14.25" customHeight="1">
      <c r="A14" s="59"/>
      <c r="B14" s="219" t="s">
        <v>197</v>
      </c>
      <c r="C14" s="60" t="s">
        <v>198</v>
      </c>
      <c r="D14" s="52">
        <v>307000</v>
      </c>
      <c r="E14" s="52">
        <v>250000</v>
      </c>
      <c r="F14" s="52">
        <v>67300</v>
      </c>
      <c r="G14" s="52">
        <v>13200</v>
      </c>
      <c r="H14" s="52"/>
      <c r="I14" s="52"/>
      <c r="J14" s="52"/>
      <c r="K14" s="52">
        <v>57000</v>
      </c>
    </row>
    <row r="15" spans="1:11" ht="15.75" customHeight="1">
      <c r="A15" s="59"/>
      <c r="B15" s="219" t="s">
        <v>199</v>
      </c>
      <c r="C15" s="60" t="s">
        <v>200</v>
      </c>
      <c r="D15" s="52">
        <v>385500</v>
      </c>
      <c r="E15" s="52">
        <v>262500</v>
      </c>
      <c r="F15" s="52">
        <v>20200</v>
      </c>
      <c r="G15" s="52">
        <v>3900</v>
      </c>
      <c r="H15" s="52"/>
      <c r="I15" s="52"/>
      <c r="J15" s="52"/>
      <c r="K15" s="52">
        <v>123000</v>
      </c>
    </row>
    <row r="16" spans="1:11" ht="15.75" customHeight="1">
      <c r="A16" s="59"/>
      <c r="B16" s="326"/>
      <c r="C16" s="93" t="s">
        <v>201</v>
      </c>
      <c r="D16" s="90"/>
      <c r="E16" s="90"/>
      <c r="F16" s="90"/>
      <c r="G16" s="90"/>
      <c r="H16" s="90"/>
      <c r="I16" s="90"/>
      <c r="J16" s="90"/>
      <c r="K16" s="90"/>
    </row>
    <row r="17" spans="1:11" ht="13.5" customHeight="1">
      <c r="A17" s="59"/>
      <c r="B17" s="327"/>
      <c r="C17" s="94" t="s">
        <v>202</v>
      </c>
      <c r="D17" s="91"/>
      <c r="E17" s="91"/>
      <c r="F17" s="91"/>
      <c r="G17" s="91"/>
      <c r="H17" s="91"/>
      <c r="I17" s="91"/>
      <c r="J17" s="91"/>
      <c r="K17" s="91"/>
    </row>
    <row r="18" spans="1:11" ht="12.75" customHeight="1">
      <c r="A18" s="59"/>
      <c r="B18" s="327"/>
      <c r="C18" s="94" t="s">
        <v>203</v>
      </c>
      <c r="D18" s="91"/>
      <c r="E18" s="91"/>
      <c r="F18" s="91"/>
      <c r="G18" s="91"/>
      <c r="H18" s="91"/>
      <c r="I18" s="91"/>
      <c r="J18" s="91"/>
      <c r="K18" s="91"/>
    </row>
    <row r="19" spans="1:11" ht="12.75" customHeight="1">
      <c r="A19" s="59"/>
      <c r="B19" s="327"/>
      <c r="C19" s="94" t="s">
        <v>204</v>
      </c>
      <c r="D19" s="91"/>
      <c r="E19" s="91"/>
      <c r="F19" s="91"/>
      <c r="G19" s="91"/>
      <c r="H19" s="91"/>
      <c r="I19" s="91"/>
      <c r="J19" s="91"/>
      <c r="K19" s="91"/>
    </row>
    <row r="20" spans="1:11" ht="26.25" customHeight="1">
      <c r="A20" s="59"/>
      <c r="B20" s="327"/>
      <c r="C20" s="94" t="s">
        <v>205</v>
      </c>
      <c r="D20" s="91"/>
      <c r="E20" s="91"/>
      <c r="F20" s="91"/>
      <c r="G20" s="91"/>
      <c r="H20" s="91"/>
      <c r="I20" s="91"/>
      <c r="J20" s="91"/>
      <c r="K20" s="91"/>
    </row>
    <row r="21" spans="1:11" ht="12.75" customHeight="1">
      <c r="A21" s="59"/>
      <c r="B21" s="328"/>
      <c r="C21" s="95" t="s">
        <v>206</v>
      </c>
      <c r="D21" s="92"/>
      <c r="E21" s="92"/>
      <c r="F21" s="92"/>
      <c r="G21" s="92"/>
      <c r="H21" s="92"/>
      <c r="I21" s="92"/>
      <c r="J21" s="92"/>
      <c r="K21" s="92"/>
    </row>
    <row r="22" spans="1:11" ht="15.75" customHeight="1">
      <c r="A22" s="59"/>
      <c r="B22" s="65" t="s">
        <v>207</v>
      </c>
      <c r="C22" s="56" t="s">
        <v>194</v>
      </c>
      <c r="D22" s="57">
        <f>SUM(E22)</f>
        <v>30000</v>
      </c>
      <c r="E22" s="57">
        <v>30000</v>
      </c>
      <c r="F22" s="57"/>
      <c r="G22" s="57"/>
      <c r="H22" s="57"/>
      <c r="I22" s="57"/>
      <c r="J22" s="57"/>
      <c r="K22" s="57"/>
    </row>
    <row r="23" spans="1:11" ht="23.25" customHeight="1">
      <c r="A23" s="59"/>
      <c r="B23" s="326"/>
      <c r="C23" s="96" t="s">
        <v>208</v>
      </c>
      <c r="D23" s="90"/>
      <c r="E23" s="90"/>
      <c r="F23" s="90"/>
      <c r="G23" s="90"/>
      <c r="H23" s="90"/>
      <c r="I23" s="90"/>
      <c r="J23" s="90"/>
      <c r="K23" s="90"/>
    </row>
    <row r="24" spans="1:11" ht="15.75" customHeight="1" thickBot="1">
      <c r="A24" s="59"/>
      <c r="B24" s="331"/>
      <c r="C24" s="97" t="s">
        <v>209</v>
      </c>
      <c r="D24" s="98"/>
      <c r="E24" s="98"/>
      <c r="F24" s="98"/>
      <c r="G24" s="98"/>
      <c r="H24" s="98"/>
      <c r="I24" s="98"/>
      <c r="J24" s="98"/>
      <c r="K24" s="98"/>
    </row>
    <row r="25" spans="1:11" ht="20.25" customHeight="1" thickTop="1">
      <c r="A25" s="47" t="s">
        <v>210</v>
      </c>
      <c r="B25" s="47"/>
      <c r="C25" s="48" t="s">
        <v>211</v>
      </c>
      <c r="D25" s="58">
        <f>SUM(E25,K25,)</f>
        <v>107000</v>
      </c>
      <c r="E25" s="58">
        <f>SUM(E26:E27)</f>
        <v>64000</v>
      </c>
      <c r="F25" s="58"/>
      <c r="G25" s="58"/>
      <c r="H25" s="58"/>
      <c r="I25" s="58"/>
      <c r="J25" s="58"/>
      <c r="K25" s="58">
        <f>SUM(K27)</f>
        <v>43000</v>
      </c>
    </row>
    <row r="26" spans="1:11" ht="13.5" customHeight="1">
      <c r="A26" s="59"/>
      <c r="B26" s="219" t="s">
        <v>212</v>
      </c>
      <c r="C26" s="62" t="s">
        <v>213</v>
      </c>
      <c r="D26" s="52">
        <f>SUM(E26,)</f>
        <v>64000</v>
      </c>
      <c r="E26" s="52">
        <v>64000</v>
      </c>
      <c r="F26" s="52"/>
      <c r="G26" s="52"/>
      <c r="H26" s="52"/>
      <c r="I26" s="52"/>
      <c r="J26" s="52"/>
      <c r="K26" s="52"/>
    </row>
    <row r="27" spans="1:11" ht="17.25" customHeight="1" thickBot="1">
      <c r="A27" s="59"/>
      <c r="B27" s="219" t="s">
        <v>214</v>
      </c>
      <c r="C27" s="54" t="s">
        <v>194</v>
      </c>
      <c r="D27" s="52">
        <v>43000</v>
      </c>
      <c r="E27" s="52"/>
      <c r="F27" s="52"/>
      <c r="G27" s="52"/>
      <c r="H27" s="52"/>
      <c r="I27" s="52"/>
      <c r="J27" s="52"/>
      <c r="K27" s="52">
        <v>43000</v>
      </c>
    </row>
    <row r="28" spans="1:11" ht="17.25" customHeight="1" thickTop="1">
      <c r="A28" s="47" t="s">
        <v>215</v>
      </c>
      <c r="B28" s="47"/>
      <c r="C28" s="63" t="s">
        <v>216</v>
      </c>
      <c r="D28" s="58">
        <f>SUM(E28,K28,)</f>
        <v>119056</v>
      </c>
      <c r="E28" s="58">
        <v>35000</v>
      </c>
      <c r="F28" s="58"/>
      <c r="G28" s="58"/>
      <c r="H28" s="58"/>
      <c r="I28" s="58"/>
      <c r="J28" s="58"/>
      <c r="K28" s="58">
        <v>84056</v>
      </c>
    </row>
    <row r="29" spans="1:11" ht="19.5" customHeight="1">
      <c r="A29" s="64"/>
      <c r="B29" s="65" t="s">
        <v>217</v>
      </c>
      <c r="C29" s="62" t="s">
        <v>218</v>
      </c>
      <c r="D29" s="89">
        <f>SUM(K29)</f>
        <v>84056</v>
      </c>
      <c r="E29" s="89"/>
      <c r="F29" s="89"/>
      <c r="G29" s="89"/>
      <c r="H29" s="89"/>
      <c r="I29" s="89"/>
      <c r="J29" s="89"/>
      <c r="K29" s="89">
        <v>84056</v>
      </c>
    </row>
    <row r="30" spans="1:11" ht="22.5" customHeight="1">
      <c r="A30" s="59"/>
      <c r="B30" s="219" t="s">
        <v>219</v>
      </c>
      <c r="C30" s="138" t="s">
        <v>220</v>
      </c>
      <c r="D30" s="52">
        <f>SUM(E30,)</f>
        <v>5000</v>
      </c>
      <c r="E30" s="52">
        <v>5000</v>
      </c>
      <c r="F30" s="52"/>
      <c r="G30" s="52"/>
      <c r="H30" s="52"/>
      <c r="I30" s="52"/>
      <c r="J30" s="52"/>
      <c r="K30" s="52"/>
    </row>
    <row r="31" spans="1:11" ht="14.25" customHeight="1" hidden="1">
      <c r="A31" s="59"/>
      <c r="B31" s="219" t="s">
        <v>219</v>
      </c>
      <c r="C31" s="67" t="s">
        <v>220</v>
      </c>
      <c r="D31" s="52"/>
      <c r="E31" s="52">
        <v>5000</v>
      </c>
      <c r="F31" s="52"/>
      <c r="G31" s="52"/>
      <c r="H31" s="52"/>
      <c r="I31" s="52"/>
      <c r="J31" s="52"/>
      <c r="K31" s="52"/>
    </row>
    <row r="32" spans="1:11" ht="16.5" customHeight="1" hidden="1">
      <c r="A32" s="59"/>
      <c r="B32" s="219" t="s">
        <v>221</v>
      </c>
      <c r="C32" s="54" t="s">
        <v>194</v>
      </c>
      <c r="D32" s="52"/>
      <c r="E32" s="52">
        <v>40000</v>
      </c>
      <c r="F32" s="52"/>
      <c r="G32" s="52"/>
      <c r="H32" s="52"/>
      <c r="I32" s="52"/>
      <c r="J32" s="52"/>
      <c r="K32" s="52"/>
    </row>
    <row r="33" spans="1:11" ht="21.75" customHeight="1">
      <c r="A33" s="59"/>
      <c r="B33" s="65" t="s">
        <v>221</v>
      </c>
      <c r="C33" s="56" t="s">
        <v>194</v>
      </c>
      <c r="D33" s="57">
        <f>SUM(E33)</f>
        <v>30000</v>
      </c>
      <c r="E33" s="57">
        <v>30000</v>
      </c>
      <c r="F33" s="57"/>
      <c r="G33" s="57"/>
      <c r="H33" s="57"/>
      <c r="I33" s="57"/>
      <c r="J33" s="57"/>
      <c r="K33" s="57"/>
    </row>
    <row r="34" spans="1:11" ht="11.25" customHeight="1">
      <c r="A34" s="59"/>
      <c r="B34" s="341" t="s">
        <v>189</v>
      </c>
      <c r="C34" s="339" t="s">
        <v>9</v>
      </c>
      <c r="D34" s="339" t="s">
        <v>54</v>
      </c>
      <c r="E34" s="339" t="s">
        <v>5</v>
      </c>
      <c r="F34" s="339"/>
      <c r="G34" s="339"/>
      <c r="H34" s="339"/>
      <c r="I34" s="339"/>
      <c r="J34" s="339"/>
      <c r="K34" s="339"/>
    </row>
    <row r="35" spans="1:11" ht="13.5" customHeight="1">
      <c r="A35" s="59"/>
      <c r="B35" s="341"/>
      <c r="C35" s="339"/>
      <c r="D35" s="339"/>
      <c r="E35" s="339" t="s">
        <v>11</v>
      </c>
      <c r="F35" s="339" t="s">
        <v>28</v>
      </c>
      <c r="G35" s="339"/>
      <c r="H35" s="339"/>
      <c r="I35" s="339"/>
      <c r="J35" s="339"/>
      <c r="K35" s="338" t="s">
        <v>12</v>
      </c>
    </row>
    <row r="36" spans="1:11" ht="36" customHeight="1" thickBot="1">
      <c r="A36" s="59"/>
      <c r="B36" s="341"/>
      <c r="C36" s="339"/>
      <c r="D36" s="339"/>
      <c r="E36" s="339"/>
      <c r="F36" s="44" t="s">
        <v>33</v>
      </c>
      <c r="G36" s="45" t="s">
        <v>34</v>
      </c>
      <c r="H36" s="44" t="s">
        <v>29</v>
      </c>
      <c r="I36" s="46" t="s">
        <v>31</v>
      </c>
      <c r="J36" s="46" t="s">
        <v>32</v>
      </c>
      <c r="K36" s="338"/>
    </row>
    <row r="37" spans="1:11" ht="18" customHeight="1" thickTop="1">
      <c r="A37" s="47" t="s">
        <v>222</v>
      </c>
      <c r="B37" s="47"/>
      <c r="C37" s="48" t="s">
        <v>223</v>
      </c>
      <c r="D37" s="58">
        <f>SUM(E37,K37,)</f>
        <v>2867404</v>
      </c>
      <c r="E37" s="58">
        <f>SUM(E38:E48)</f>
        <v>2673640</v>
      </c>
      <c r="F37" s="58">
        <f>SUM(F38:F48)</f>
        <v>1740792</v>
      </c>
      <c r="G37" s="58">
        <f>SUM(G38:G42)</f>
        <v>290748</v>
      </c>
      <c r="H37" s="58"/>
      <c r="I37" s="58"/>
      <c r="J37" s="58"/>
      <c r="K37" s="58">
        <f>SUM(K40,)</f>
        <v>193764</v>
      </c>
    </row>
    <row r="38" spans="1:11" ht="17.25" customHeight="1">
      <c r="A38" s="59"/>
      <c r="B38" s="219" t="s">
        <v>224</v>
      </c>
      <c r="C38" s="56" t="s">
        <v>225</v>
      </c>
      <c r="D38" s="52">
        <f>SUM(E38,)</f>
        <v>71540</v>
      </c>
      <c r="E38" s="52">
        <v>71540</v>
      </c>
      <c r="F38" s="52">
        <v>60792</v>
      </c>
      <c r="G38" s="52">
        <v>10748</v>
      </c>
      <c r="H38" s="52"/>
      <c r="I38" s="52"/>
      <c r="J38" s="52"/>
      <c r="K38" s="52"/>
    </row>
    <row r="39" spans="1:11" ht="15" customHeight="1">
      <c r="A39" s="59"/>
      <c r="B39" s="219" t="s">
        <v>226</v>
      </c>
      <c r="C39" s="60" t="s">
        <v>227</v>
      </c>
      <c r="D39" s="52">
        <f>SUM(E39)</f>
        <v>101500</v>
      </c>
      <c r="E39" s="52">
        <v>101500</v>
      </c>
      <c r="F39" s="52"/>
      <c r="G39" s="52"/>
      <c r="H39" s="52"/>
      <c r="I39" s="52"/>
      <c r="J39" s="52"/>
      <c r="K39" s="52"/>
    </row>
    <row r="40" spans="1:11" ht="25.5" customHeight="1">
      <c r="A40" s="59"/>
      <c r="B40" s="219" t="s">
        <v>228</v>
      </c>
      <c r="C40" s="60" t="s">
        <v>229</v>
      </c>
      <c r="D40" s="52">
        <f>SUM(E40,K40,)</f>
        <v>2608764</v>
      </c>
      <c r="E40" s="52">
        <v>2415000</v>
      </c>
      <c r="F40" s="52">
        <v>1670000</v>
      </c>
      <c r="G40" s="52">
        <v>280000</v>
      </c>
      <c r="H40" s="52"/>
      <c r="I40" s="52"/>
      <c r="J40" s="52"/>
      <c r="K40" s="52">
        <v>193764</v>
      </c>
    </row>
    <row r="41" spans="1:11" ht="20.25" customHeight="1">
      <c r="A41" s="59"/>
      <c r="B41" s="65"/>
      <c r="C41" s="144" t="s">
        <v>230</v>
      </c>
      <c r="D41" s="52"/>
      <c r="E41" s="52"/>
      <c r="F41" s="52"/>
      <c r="G41" s="52"/>
      <c r="H41" s="52"/>
      <c r="I41" s="52"/>
      <c r="J41" s="52"/>
      <c r="K41" s="52"/>
    </row>
    <row r="42" spans="1:11" ht="16.5" customHeight="1">
      <c r="A42" s="59"/>
      <c r="B42" s="219" t="s">
        <v>231</v>
      </c>
      <c r="C42" s="68" t="s">
        <v>232</v>
      </c>
      <c r="D42" s="52">
        <f>SUM(E42)</f>
        <v>82600</v>
      </c>
      <c r="E42" s="52">
        <v>82600</v>
      </c>
      <c r="F42" s="52">
        <v>10000</v>
      </c>
      <c r="G42" s="52"/>
      <c r="H42" s="52"/>
      <c r="I42" s="52"/>
      <c r="J42" s="52"/>
      <c r="K42" s="52"/>
    </row>
    <row r="43" spans="1:11" ht="16.5" customHeight="1">
      <c r="A43" s="59"/>
      <c r="B43" s="326"/>
      <c r="C43" s="96" t="s">
        <v>233</v>
      </c>
      <c r="D43" s="90"/>
      <c r="E43" s="90"/>
      <c r="F43" s="90"/>
      <c r="G43" s="90"/>
      <c r="H43" s="90"/>
      <c r="I43" s="90"/>
      <c r="J43" s="90"/>
      <c r="K43" s="90"/>
    </row>
    <row r="44" spans="1:11" ht="16.5" customHeight="1">
      <c r="A44" s="59"/>
      <c r="B44" s="327"/>
      <c r="C44" s="101" t="s">
        <v>234</v>
      </c>
      <c r="D44" s="91"/>
      <c r="E44" s="91"/>
      <c r="F44" s="91"/>
      <c r="G44" s="91"/>
      <c r="H44" s="91"/>
      <c r="I44" s="91"/>
      <c r="J44" s="91"/>
      <c r="K44" s="91"/>
    </row>
    <row r="45" spans="1:11" ht="16.5" customHeight="1">
      <c r="A45" s="59"/>
      <c r="B45" s="327"/>
      <c r="C45" s="101" t="s">
        <v>235</v>
      </c>
      <c r="D45" s="91"/>
      <c r="E45" s="91"/>
      <c r="F45" s="91"/>
      <c r="G45" s="91"/>
      <c r="H45" s="91"/>
      <c r="I45" s="91"/>
      <c r="J45" s="91"/>
      <c r="K45" s="91"/>
    </row>
    <row r="46" spans="1:11" ht="16.5" customHeight="1">
      <c r="A46" s="59"/>
      <c r="B46" s="327"/>
      <c r="C46" s="101" t="s">
        <v>236</v>
      </c>
      <c r="D46" s="91"/>
      <c r="E46" s="91"/>
      <c r="F46" s="91"/>
      <c r="G46" s="91"/>
      <c r="H46" s="91"/>
      <c r="I46" s="91"/>
      <c r="J46" s="91"/>
      <c r="K46" s="91"/>
    </row>
    <row r="47" spans="1:11" ht="26.25" customHeight="1">
      <c r="A47" s="59"/>
      <c r="B47" s="328"/>
      <c r="C47" s="102" t="s">
        <v>340</v>
      </c>
      <c r="D47" s="92"/>
      <c r="E47" s="92"/>
      <c r="F47" s="92"/>
      <c r="G47" s="92"/>
      <c r="H47" s="92"/>
      <c r="I47" s="92"/>
      <c r="J47" s="92"/>
      <c r="K47" s="92"/>
    </row>
    <row r="48" spans="1:11" ht="16.5" customHeight="1" thickBot="1">
      <c r="A48" s="59"/>
      <c r="B48" s="65" t="s">
        <v>237</v>
      </c>
      <c r="C48" s="69" t="s">
        <v>194</v>
      </c>
      <c r="D48" s="57">
        <f>SUM(E48)</f>
        <v>3000</v>
      </c>
      <c r="E48" s="57">
        <v>3000</v>
      </c>
      <c r="F48" s="57"/>
      <c r="G48" s="57"/>
      <c r="H48" s="57"/>
      <c r="I48" s="57"/>
      <c r="J48" s="57"/>
      <c r="K48" s="57"/>
    </row>
    <row r="49" spans="1:11" ht="41.25" customHeight="1" thickTop="1">
      <c r="A49" s="47" t="s">
        <v>238</v>
      </c>
      <c r="B49" s="47"/>
      <c r="C49" s="70" t="s">
        <v>239</v>
      </c>
      <c r="D49" s="58">
        <f>SUM(E49)</f>
        <v>1902</v>
      </c>
      <c r="E49" s="58">
        <f>SUM(E50)</f>
        <v>1902</v>
      </c>
      <c r="F49" s="58">
        <v>1616</v>
      </c>
      <c r="G49" s="58">
        <f>SUM(G50)</f>
        <v>286</v>
      </c>
      <c r="H49" s="58"/>
      <c r="I49" s="58"/>
      <c r="J49" s="58"/>
      <c r="K49" s="58"/>
    </row>
    <row r="50" spans="1:11" ht="24.75" customHeight="1" thickBot="1">
      <c r="A50" s="71"/>
      <c r="B50" s="219" t="s">
        <v>240</v>
      </c>
      <c r="C50" s="68" t="s">
        <v>241</v>
      </c>
      <c r="D50" s="52">
        <f>SUM(E50)</f>
        <v>1902</v>
      </c>
      <c r="E50" s="52">
        <v>1902</v>
      </c>
      <c r="F50" s="52">
        <v>1616</v>
      </c>
      <c r="G50" s="52">
        <v>286</v>
      </c>
      <c r="H50" s="52"/>
      <c r="I50" s="52"/>
      <c r="J50" s="52"/>
      <c r="K50" s="52"/>
    </row>
    <row r="51" spans="1:11" ht="29.25" customHeight="1" thickTop="1">
      <c r="A51" s="47" t="s">
        <v>242</v>
      </c>
      <c r="B51" s="47"/>
      <c r="C51" s="72" t="s">
        <v>243</v>
      </c>
      <c r="D51" s="58">
        <f>SUM(E51,K51,)</f>
        <v>282050</v>
      </c>
      <c r="E51" s="58">
        <f>SUM(E52:E55)</f>
        <v>270050</v>
      </c>
      <c r="F51" s="58">
        <f>SUM(F52:F55)</f>
        <v>89800</v>
      </c>
      <c r="G51" s="58">
        <f>SUM(G52:G55)</f>
        <v>14910</v>
      </c>
      <c r="H51" s="58"/>
      <c r="I51" s="58"/>
      <c r="J51" s="58"/>
      <c r="K51" s="58">
        <f>SUM(K52,)</f>
        <v>12000</v>
      </c>
    </row>
    <row r="52" spans="1:11" ht="16.5" customHeight="1">
      <c r="A52" s="59"/>
      <c r="B52" s="65" t="s">
        <v>244</v>
      </c>
      <c r="C52" s="56" t="s">
        <v>245</v>
      </c>
      <c r="D52" s="57">
        <f>SUM(E52,K52,)</f>
        <v>82000</v>
      </c>
      <c r="E52" s="57">
        <v>70000</v>
      </c>
      <c r="F52" s="57">
        <v>12000</v>
      </c>
      <c r="G52" s="57">
        <v>1160</v>
      </c>
      <c r="H52" s="57"/>
      <c r="I52" s="57"/>
      <c r="J52" s="57"/>
      <c r="K52" s="57">
        <v>12000</v>
      </c>
    </row>
    <row r="53" spans="1:11" ht="15" customHeight="1">
      <c r="A53" s="59"/>
      <c r="B53" s="65" t="s">
        <v>246</v>
      </c>
      <c r="C53" s="56" t="s">
        <v>247</v>
      </c>
      <c r="D53" s="57">
        <f>SUM(E53,)</f>
        <v>107850</v>
      </c>
      <c r="E53" s="57">
        <v>107850</v>
      </c>
      <c r="F53" s="57">
        <v>77800</v>
      </c>
      <c r="G53" s="57">
        <v>13750</v>
      </c>
      <c r="H53" s="57"/>
      <c r="I53" s="57"/>
      <c r="J53" s="57"/>
      <c r="K53" s="57"/>
    </row>
    <row r="54" spans="1:11" ht="15" customHeight="1">
      <c r="A54" s="59"/>
      <c r="B54" s="65" t="s">
        <v>248</v>
      </c>
      <c r="C54" s="56" t="s">
        <v>249</v>
      </c>
      <c r="D54" s="57">
        <v>84000</v>
      </c>
      <c r="E54" s="57">
        <v>84000</v>
      </c>
      <c r="F54" s="57"/>
      <c r="G54" s="57"/>
      <c r="H54" s="57"/>
      <c r="I54" s="57"/>
      <c r="J54" s="57"/>
      <c r="K54" s="57"/>
    </row>
    <row r="55" spans="1:11" ht="15.75" customHeight="1" thickBot="1">
      <c r="A55" s="59"/>
      <c r="B55" s="219" t="s">
        <v>250</v>
      </c>
      <c r="C55" s="54" t="s">
        <v>194</v>
      </c>
      <c r="D55" s="52">
        <f aca="true" t="shared" si="0" ref="D55:D64">SUM(E55)</f>
        <v>8200</v>
      </c>
      <c r="E55" s="52">
        <v>8200</v>
      </c>
      <c r="F55" s="57"/>
      <c r="G55" s="57"/>
      <c r="H55" s="57"/>
      <c r="I55" s="57"/>
      <c r="J55" s="57"/>
      <c r="K55" s="57"/>
    </row>
    <row r="56" spans="1:11" ht="44.25" customHeight="1" thickTop="1">
      <c r="A56" s="47" t="s">
        <v>251</v>
      </c>
      <c r="B56" s="47"/>
      <c r="C56" s="100" t="s">
        <v>252</v>
      </c>
      <c r="D56" s="58">
        <f t="shared" si="0"/>
        <v>26700</v>
      </c>
      <c r="E56" s="58">
        <f>SUM(E57)</f>
        <v>26700</v>
      </c>
      <c r="F56" s="58">
        <f>SUM(F57)</f>
        <v>20000</v>
      </c>
      <c r="G56" s="58">
        <f>SUM(G57)</f>
        <v>200</v>
      </c>
      <c r="H56" s="58"/>
      <c r="I56" s="58"/>
      <c r="J56" s="58"/>
      <c r="K56" s="58"/>
    </row>
    <row r="57" spans="1:11" ht="36" customHeight="1">
      <c r="A57" s="59"/>
      <c r="B57" s="219" t="s">
        <v>253</v>
      </c>
      <c r="C57" s="51" t="s">
        <v>254</v>
      </c>
      <c r="D57" s="52">
        <f t="shared" si="0"/>
        <v>26700</v>
      </c>
      <c r="E57" s="52">
        <v>26700</v>
      </c>
      <c r="F57" s="52">
        <v>20000</v>
      </c>
      <c r="G57" s="52">
        <v>200</v>
      </c>
      <c r="H57" s="52"/>
      <c r="I57" s="52"/>
      <c r="J57" s="52"/>
      <c r="K57" s="52"/>
    </row>
    <row r="58" spans="1:11" ht="15.75" customHeight="1">
      <c r="A58" s="59"/>
      <c r="B58" s="341" t="s">
        <v>189</v>
      </c>
      <c r="C58" s="339" t="s">
        <v>9</v>
      </c>
      <c r="D58" s="339" t="s">
        <v>54</v>
      </c>
      <c r="E58" s="339" t="s">
        <v>5</v>
      </c>
      <c r="F58" s="339"/>
      <c r="G58" s="339"/>
      <c r="H58" s="339"/>
      <c r="I58" s="339"/>
      <c r="J58" s="339"/>
      <c r="K58" s="339"/>
    </row>
    <row r="59" spans="1:11" ht="17.25" customHeight="1">
      <c r="A59" s="59"/>
      <c r="B59" s="341"/>
      <c r="C59" s="339"/>
      <c r="D59" s="339"/>
      <c r="E59" s="339" t="s">
        <v>11</v>
      </c>
      <c r="F59" s="339" t="s">
        <v>28</v>
      </c>
      <c r="G59" s="339"/>
      <c r="H59" s="339"/>
      <c r="I59" s="339"/>
      <c r="J59" s="339"/>
      <c r="K59" s="338" t="s">
        <v>12</v>
      </c>
    </row>
    <row r="60" spans="1:11" ht="40.5" customHeight="1" thickBot="1">
      <c r="A60" s="59"/>
      <c r="B60" s="341"/>
      <c r="C60" s="339"/>
      <c r="D60" s="339"/>
      <c r="E60" s="339"/>
      <c r="F60" s="44" t="s">
        <v>33</v>
      </c>
      <c r="G60" s="45" t="s">
        <v>34</v>
      </c>
      <c r="H60" s="44" t="s">
        <v>29</v>
      </c>
      <c r="I60" s="46" t="s">
        <v>31</v>
      </c>
      <c r="J60" s="46" t="s">
        <v>32</v>
      </c>
      <c r="K60" s="338"/>
    </row>
    <row r="61" spans="1:11" ht="20.25" customHeight="1" thickTop="1">
      <c r="A61" s="47" t="s">
        <v>255</v>
      </c>
      <c r="B61" s="47"/>
      <c r="C61" s="48" t="s">
        <v>256</v>
      </c>
      <c r="D61" s="58">
        <f t="shared" si="0"/>
        <v>340000</v>
      </c>
      <c r="E61" s="58">
        <f>SUM(E62)</f>
        <v>340000</v>
      </c>
      <c r="F61" s="58"/>
      <c r="G61" s="58"/>
      <c r="H61" s="58"/>
      <c r="I61" s="73">
        <v>340000</v>
      </c>
      <c r="J61" s="58"/>
      <c r="K61" s="58"/>
    </row>
    <row r="62" spans="1:11" ht="26.25" customHeight="1" thickBot="1">
      <c r="A62" s="59"/>
      <c r="B62" s="219" t="s">
        <v>257</v>
      </c>
      <c r="C62" s="74" t="s">
        <v>258</v>
      </c>
      <c r="D62" s="52">
        <v>340000</v>
      </c>
      <c r="E62" s="52">
        <v>340000</v>
      </c>
      <c r="F62" s="52"/>
      <c r="G62" s="52"/>
      <c r="H62" s="52"/>
      <c r="I62" s="52">
        <v>340000</v>
      </c>
      <c r="J62" s="52"/>
      <c r="K62" s="75"/>
    </row>
    <row r="63" spans="1:11" ht="19.5" customHeight="1" thickTop="1">
      <c r="A63" s="47" t="s">
        <v>259</v>
      </c>
      <c r="B63" s="47"/>
      <c r="C63" s="76" t="s">
        <v>260</v>
      </c>
      <c r="D63" s="58">
        <f t="shared" si="0"/>
        <v>230000</v>
      </c>
      <c r="E63" s="58">
        <f>SUM(E64)</f>
        <v>230000</v>
      </c>
      <c r="F63" s="58"/>
      <c r="G63" s="58"/>
      <c r="H63" s="58"/>
      <c r="I63" s="58"/>
      <c r="J63" s="58"/>
      <c r="K63" s="58"/>
    </row>
    <row r="64" spans="1:11" ht="15.75" customHeight="1" thickBot="1">
      <c r="A64" s="59"/>
      <c r="B64" s="219" t="s">
        <v>261</v>
      </c>
      <c r="C64" s="67" t="s">
        <v>262</v>
      </c>
      <c r="D64" s="52">
        <f t="shared" si="0"/>
        <v>230000</v>
      </c>
      <c r="E64" s="52">
        <v>230000</v>
      </c>
      <c r="F64" s="52"/>
      <c r="G64" s="52"/>
      <c r="H64" s="52"/>
      <c r="I64" s="52"/>
      <c r="J64" s="52"/>
      <c r="K64" s="52"/>
    </row>
    <row r="65" spans="1:11" ht="18" customHeight="1" thickTop="1">
      <c r="A65" s="47" t="s">
        <v>263</v>
      </c>
      <c r="B65" s="47"/>
      <c r="C65" s="77" t="s">
        <v>264</v>
      </c>
      <c r="D65" s="58">
        <f>SUM(E65,K65,)</f>
        <v>9382200</v>
      </c>
      <c r="E65" s="58">
        <f>SUM(E66:E73)</f>
        <v>9332200</v>
      </c>
      <c r="F65" s="58">
        <f>SUM(F66:F73)</f>
        <v>5977500</v>
      </c>
      <c r="G65" s="58">
        <f>SUM(G66:G73)</f>
        <v>1132821</v>
      </c>
      <c r="H65" s="58"/>
      <c r="I65" s="58"/>
      <c r="J65" s="58"/>
      <c r="K65" s="58">
        <f>SUM(K68,)</f>
        <v>50000</v>
      </c>
    </row>
    <row r="66" spans="1:11" ht="15" customHeight="1">
      <c r="A66" s="59"/>
      <c r="B66" s="219" t="s">
        <v>265</v>
      </c>
      <c r="C66" s="54" t="s">
        <v>266</v>
      </c>
      <c r="D66" s="52">
        <v>4758200</v>
      </c>
      <c r="E66" s="52">
        <v>4758200</v>
      </c>
      <c r="F66" s="52">
        <v>3203000</v>
      </c>
      <c r="G66" s="52">
        <v>608100</v>
      </c>
      <c r="H66" s="52"/>
      <c r="I66" s="52"/>
      <c r="J66" s="52"/>
      <c r="K66" s="52"/>
    </row>
    <row r="67" spans="1:11" ht="27" customHeight="1">
      <c r="A67" s="59"/>
      <c r="B67" s="219" t="s">
        <v>267</v>
      </c>
      <c r="C67" s="78" t="s">
        <v>268</v>
      </c>
      <c r="D67" s="52">
        <f>SUM(E67)</f>
        <v>396640</v>
      </c>
      <c r="E67" s="52">
        <v>396640</v>
      </c>
      <c r="F67" s="52">
        <v>294000</v>
      </c>
      <c r="G67" s="52">
        <v>55641</v>
      </c>
      <c r="H67" s="52"/>
      <c r="I67" s="52"/>
      <c r="J67" s="52"/>
      <c r="K67" s="52"/>
    </row>
    <row r="68" spans="1:11" ht="18" customHeight="1">
      <c r="A68" s="59"/>
      <c r="B68" s="219" t="s">
        <v>269</v>
      </c>
      <c r="C68" s="60" t="s">
        <v>270</v>
      </c>
      <c r="D68" s="52">
        <f>SUM(E68,K68,)</f>
        <v>974280</v>
      </c>
      <c r="E68" s="52">
        <v>924280</v>
      </c>
      <c r="F68" s="52">
        <v>562000</v>
      </c>
      <c r="G68" s="52">
        <v>105980</v>
      </c>
      <c r="H68" s="52"/>
      <c r="I68" s="52"/>
      <c r="J68" s="52"/>
      <c r="K68" s="52">
        <v>50000</v>
      </c>
    </row>
    <row r="69" spans="1:11" ht="17.25" customHeight="1">
      <c r="A69" s="59"/>
      <c r="B69" s="219" t="s">
        <v>271</v>
      </c>
      <c r="C69" s="54" t="s">
        <v>272</v>
      </c>
      <c r="D69" s="52">
        <f>SUM(E69)</f>
        <v>2447200</v>
      </c>
      <c r="E69" s="52">
        <v>2447200</v>
      </c>
      <c r="F69" s="52">
        <v>1728000</v>
      </c>
      <c r="G69" s="52">
        <v>327200</v>
      </c>
      <c r="H69" s="52"/>
      <c r="I69" s="52"/>
      <c r="J69" s="52"/>
      <c r="K69" s="52"/>
    </row>
    <row r="70" spans="1:11" ht="18" customHeight="1">
      <c r="A70" s="59"/>
      <c r="B70" s="219" t="s">
        <v>273</v>
      </c>
      <c r="C70" s="54" t="s">
        <v>274</v>
      </c>
      <c r="D70" s="52">
        <f aca="true" t="shared" si="1" ref="D70:D76">SUM(E70)</f>
        <v>350700</v>
      </c>
      <c r="E70" s="52">
        <v>350700</v>
      </c>
      <c r="F70" s="52">
        <v>26700</v>
      </c>
      <c r="G70" s="52">
        <v>5000</v>
      </c>
      <c r="H70" s="52"/>
      <c r="I70" s="52"/>
      <c r="J70" s="52"/>
      <c r="K70" s="52"/>
    </row>
    <row r="71" spans="1:11" ht="32.25" customHeight="1">
      <c r="A71" s="59"/>
      <c r="B71" s="219" t="s">
        <v>275</v>
      </c>
      <c r="C71" s="54" t="s">
        <v>276</v>
      </c>
      <c r="D71" s="52">
        <f t="shared" si="1"/>
        <v>160300</v>
      </c>
      <c r="E71" s="52">
        <v>160300</v>
      </c>
      <c r="F71" s="52">
        <v>107500</v>
      </c>
      <c r="G71" s="52">
        <v>20200</v>
      </c>
      <c r="H71" s="52"/>
      <c r="I71" s="52"/>
      <c r="J71" s="52"/>
      <c r="K71" s="52"/>
    </row>
    <row r="72" spans="1:11" ht="32.25" customHeight="1">
      <c r="A72" s="59"/>
      <c r="B72" s="219" t="s">
        <v>277</v>
      </c>
      <c r="C72" s="79" t="s">
        <v>278</v>
      </c>
      <c r="D72" s="52">
        <f>SUM(E72)</f>
        <v>37480</v>
      </c>
      <c r="E72" s="52">
        <v>37480</v>
      </c>
      <c r="F72" s="52"/>
      <c r="G72" s="52"/>
      <c r="H72" s="52"/>
      <c r="I72" s="52"/>
      <c r="J72" s="52"/>
      <c r="K72" s="52"/>
    </row>
    <row r="73" spans="1:11" ht="15.75" customHeight="1" thickBot="1">
      <c r="A73" s="59"/>
      <c r="B73" s="219" t="s">
        <v>432</v>
      </c>
      <c r="C73" s="79" t="s">
        <v>433</v>
      </c>
      <c r="D73" s="52">
        <v>257400</v>
      </c>
      <c r="E73" s="52">
        <v>257400</v>
      </c>
      <c r="F73" s="52">
        <v>56300</v>
      </c>
      <c r="G73" s="52">
        <v>10700</v>
      </c>
      <c r="H73" s="52"/>
      <c r="I73" s="52"/>
      <c r="J73" s="52"/>
      <c r="K73" s="52"/>
    </row>
    <row r="74" spans="1:11" ht="20.25" customHeight="1" thickTop="1">
      <c r="A74" s="47" t="s">
        <v>279</v>
      </c>
      <c r="B74" s="47"/>
      <c r="C74" s="72" t="s">
        <v>280</v>
      </c>
      <c r="D74" s="49">
        <f t="shared" si="1"/>
        <v>170000</v>
      </c>
      <c r="E74" s="49">
        <f>SUM(E75:E76)</f>
        <v>170000</v>
      </c>
      <c r="F74" s="49">
        <f>SUM(F75:F76)</f>
        <v>65000</v>
      </c>
      <c r="G74" s="49">
        <f>SUM(G75:G76)</f>
        <v>5000</v>
      </c>
      <c r="H74" s="49">
        <f>SUM(H75:H76)</f>
        <v>72000</v>
      </c>
      <c r="I74" s="49"/>
      <c r="J74" s="49"/>
      <c r="K74" s="49"/>
    </row>
    <row r="75" spans="1:11" ht="18" customHeight="1">
      <c r="A75" s="59"/>
      <c r="B75" s="219" t="s">
        <v>281</v>
      </c>
      <c r="C75" s="54" t="s">
        <v>282</v>
      </c>
      <c r="D75" s="52">
        <f t="shared" si="1"/>
        <v>15000</v>
      </c>
      <c r="E75" s="52">
        <v>15000</v>
      </c>
      <c r="F75" s="52">
        <v>5000</v>
      </c>
      <c r="G75" s="52"/>
      <c r="H75" s="52"/>
      <c r="I75" s="52"/>
      <c r="J75" s="52"/>
      <c r="K75" s="52"/>
    </row>
    <row r="76" spans="1:11" ht="16.5" customHeight="1" thickBot="1">
      <c r="A76" s="59"/>
      <c r="B76" s="219" t="s">
        <v>283</v>
      </c>
      <c r="C76" s="54" t="s">
        <v>284</v>
      </c>
      <c r="D76" s="52">
        <f t="shared" si="1"/>
        <v>155000</v>
      </c>
      <c r="E76" s="52">
        <v>155000</v>
      </c>
      <c r="F76" s="52">
        <v>60000</v>
      </c>
      <c r="G76" s="52">
        <v>5000</v>
      </c>
      <c r="H76" s="52">
        <v>72000</v>
      </c>
      <c r="I76" s="52"/>
      <c r="J76" s="52"/>
      <c r="K76" s="52"/>
    </row>
    <row r="77" spans="1:11" ht="28.5" customHeight="1" thickTop="1">
      <c r="A77" s="47" t="s">
        <v>285</v>
      </c>
      <c r="B77" s="47"/>
      <c r="C77" s="80" t="s">
        <v>286</v>
      </c>
      <c r="D77" s="49">
        <f>SUM(E77,K77,)</f>
        <v>5512306</v>
      </c>
      <c r="E77" s="49">
        <f>SUM(E78:E89)</f>
        <v>5487806</v>
      </c>
      <c r="F77" s="49">
        <f>SUM(F78:F89)</f>
        <v>524764</v>
      </c>
      <c r="G77" s="49">
        <f>SUM(G78:G89)</f>
        <v>232891</v>
      </c>
      <c r="H77" s="49"/>
      <c r="I77" s="49"/>
      <c r="J77" s="49"/>
      <c r="K77" s="49">
        <f>SUM(K78:K89)</f>
        <v>24500</v>
      </c>
    </row>
    <row r="78" spans="1:11" ht="15.75" customHeight="1">
      <c r="A78" s="59"/>
      <c r="B78" s="219" t="s">
        <v>287</v>
      </c>
      <c r="C78" s="54" t="s">
        <v>288</v>
      </c>
      <c r="D78" s="52">
        <v>64800</v>
      </c>
      <c r="E78" s="52">
        <v>64800</v>
      </c>
      <c r="F78" s="52"/>
      <c r="G78" s="52"/>
      <c r="H78" s="52"/>
      <c r="I78" s="52"/>
      <c r="J78" s="52"/>
      <c r="K78" s="52"/>
    </row>
    <row r="79" spans="1:11" ht="16.5" customHeight="1">
      <c r="A79" s="59"/>
      <c r="B79" s="219" t="s">
        <v>289</v>
      </c>
      <c r="C79" s="54" t="s">
        <v>290</v>
      </c>
      <c r="D79" s="52">
        <v>273300</v>
      </c>
      <c r="E79" s="52">
        <v>273300</v>
      </c>
      <c r="F79" s="52">
        <v>167196</v>
      </c>
      <c r="G79" s="52">
        <v>31563</v>
      </c>
      <c r="H79" s="52"/>
      <c r="I79" s="52"/>
      <c r="J79" s="52"/>
      <c r="K79" s="52"/>
    </row>
    <row r="80" spans="1:11" ht="54.75" customHeight="1">
      <c r="A80" s="59"/>
      <c r="B80" s="219" t="s">
        <v>291</v>
      </c>
      <c r="C80" s="79" t="s">
        <v>292</v>
      </c>
      <c r="D80" s="52">
        <v>3682480</v>
      </c>
      <c r="E80" s="52">
        <v>3682480</v>
      </c>
      <c r="F80" s="52">
        <v>74114</v>
      </c>
      <c r="G80" s="52">
        <v>70156</v>
      </c>
      <c r="H80" s="52"/>
      <c r="I80" s="52"/>
      <c r="J80" s="52"/>
      <c r="K80" s="52"/>
    </row>
    <row r="81" spans="1:11" ht="12.75">
      <c r="A81" s="59"/>
      <c r="B81" s="341" t="s">
        <v>189</v>
      </c>
      <c r="C81" s="339" t="s">
        <v>9</v>
      </c>
      <c r="D81" s="339" t="s">
        <v>54</v>
      </c>
      <c r="E81" s="339" t="s">
        <v>5</v>
      </c>
      <c r="F81" s="339"/>
      <c r="G81" s="339"/>
      <c r="H81" s="339"/>
      <c r="I81" s="339"/>
      <c r="J81" s="339"/>
      <c r="K81" s="339"/>
    </row>
    <row r="82" spans="1:11" ht="12.75">
      <c r="A82" s="59"/>
      <c r="B82" s="341"/>
      <c r="C82" s="339"/>
      <c r="D82" s="339"/>
      <c r="E82" s="339" t="s">
        <v>11</v>
      </c>
      <c r="F82" s="339" t="s">
        <v>28</v>
      </c>
      <c r="G82" s="339"/>
      <c r="H82" s="339"/>
      <c r="I82" s="339"/>
      <c r="J82" s="339"/>
      <c r="K82" s="338" t="s">
        <v>12</v>
      </c>
    </row>
    <row r="83" spans="1:11" ht="39">
      <c r="A83" s="59"/>
      <c r="B83" s="341"/>
      <c r="C83" s="339"/>
      <c r="D83" s="339"/>
      <c r="E83" s="339"/>
      <c r="F83" s="44" t="s">
        <v>33</v>
      </c>
      <c r="G83" s="45" t="s">
        <v>34</v>
      </c>
      <c r="H83" s="44" t="s">
        <v>29</v>
      </c>
      <c r="I83" s="46" t="s">
        <v>31</v>
      </c>
      <c r="J83" s="46" t="s">
        <v>32</v>
      </c>
      <c r="K83" s="338"/>
    </row>
    <row r="84" spans="1:11" ht="39" customHeight="1">
      <c r="A84" s="59"/>
      <c r="B84" s="219" t="s">
        <v>293</v>
      </c>
      <c r="C84" s="68" t="s">
        <v>294</v>
      </c>
      <c r="D84" s="52">
        <v>78128</v>
      </c>
      <c r="E84" s="52">
        <v>78128</v>
      </c>
      <c r="F84" s="52"/>
      <c r="G84" s="52">
        <v>78128</v>
      </c>
      <c r="H84" s="52"/>
      <c r="I84" s="52"/>
      <c r="J84" s="52"/>
      <c r="K84" s="52"/>
    </row>
    <row r="85" spans="1:11" ht="24.75" customHeight="1">
      <c r="A85" s="59"/>
      <c r="B85" s="219" t="s">
        <v>295</v>
      </c>
      <c r="C85" s="81" t="s">
        <v>296</v>
      </c>
      <c r="D85" s="52">
        <v>692501</v>
      </c>
      <c r="E85" s="52">
        <v>692501</v>
      </c>
      <c r="F85" s="52"/>
      <c r="G85" s="52"/>
      <c r="H85" s="52"/>
      <c r="I85" s="52"/>
      <c r="J85" s="52"/>
      <c r="K85" s="52"/>
    </row>
    <row r="86" spans="1:11" ht="15.75" customHeight="1">
      <c r="A86" s="59"/>
      <c r="B86" s="219" t="s">
        <v>297</v>
      </c>
      <c r="C86" s="82" t="s">
        <v>298</v>
      </c>
      <c r="D86" s="52">
        <v>185000</v>
      </c>
      <c r="E86" s="52">
        <v>185000</v>
      </c>
      <c r="F86" s="52"/>
      <c r="G86" s="52"/>
      <c r="H86" s="52"/>
      <c r="I86" s="52"/>
      <c r="J86" s="52"/>
      <c r="K86" s="52"/>
    </row>
    <row r="87" spans="1:11" ht="16.5" customHeight="1">
      <c r="A87" s="59"/>
      <c r="B87" s="219" t="s">
        <v>299</v>
      </c>
      <c r="C87" s="82" t="s">
        <v>300</v>
      </c>
      <c r="D87" s="52">
        <v>269720</v>
      </c>
      <c r="E87" s="52">
        <v>265220</v>
      </c>
      <c r="F87" s="52">
        <v>201404</v>
      </c>
      <c r="G87" s="52">
        <v>37426</v>
      </c>
      <c r="H87" s="52"/>
      <c r="I87" s="52"/>
      <c r="J87" s="52"/>
      <c r="K87" s="52">
        <v>4500</v>
      </c>
    </row>
    <row r="88" spans="1:11" ht="24" customHeight="1">
      <c r="A88" s="59"/>
      <c r="B88" s="219" t="s">
        <v>301</v>
      </c>
      <c r="C88" s="81" t="s">
        <v>302</v>
      </c>
      <c r="D88" s="52">
        <v>100637</v>
      </c>
      <c r="E88" s="52">
        <v>100637</v>
      </c>
      <c r="F88" s="52">
        <v>82050</v>
      </c>
      <c r="G88" s="52">
        <v>15618</v>
      </c>
      <c r="H88" s="52"/>
      <c r="I88" s="52"/>
      <c r="J88" s="52"/>
      <c r="K88" s="52"/>
    </row>
    <row r="89" spans="1:11" ht="17.25" customHeight="1" thickBot="1">
      <c r="A89" s="59"/>
      <c r="B89" s="219" t="s">
        <v>303</v>
      </c>
      <c r="C89" s="83" t="s">
        <v>194</v>
      </c>
      <c r="D89" s="52">
        <f>SUM(E89,K89,)</f>
        <v>165740</v>
      </c>
      <c r="E89" s="52">
        <v>145740</v>
      </c>
      <c r="F89" s="52"/>
      <c r="G89" s="52"/>
      <c r="H89" s="52"/>
      <c r="I89" s="52"/>
      <c r="J89" s="52"/>
      <c r="K89" s="52">
        <v>20000</v>
      </c>
    </row>
    <row r="90" spans="1:11" ht="33" customHeight="1" thickTop="1">
      <c r="A90" s="47" t="s">
        <v>304</v>
      </c>
      <c r="B90" s="47"/>
      <c r="C90" s="72" t="s">
        <v>305</v>
      </c>
      <c r="D90" s="58">
        <f>SUM(E90)</f>
        <v>59600</v>
      </c>
      <c r="E90" s="58">
        <f>SUM(E91)</f>
        <v>59600</v>
      </c>
      <c r="F90" s="58">
        <f>SUM(F91)</f>
        <v>39400</v>
      </c>
      <c r="G90" s="58">
        <f>SUM(G91)</f>
        <v>7700</v>
      </c>
      <c r="H90" s="58"/>
      <c r="I90" s="58"/>
      <c r="J90" s="58"/>
      <c r="K90" s="58"/>
    </row>
    <row r="91" spans="1:11" ht="18" customHeight="1" thickBot="1">
      <c r="A91" s="59"/>
      <c r="B91" s="219" t="s">
        <v>306</v>
      </c>
      <c r="C91" s="54" t="s">
        <v>194</v>
      </c>
      <c r="D91" s="52">
        <f>SUM(E91)</f>
        <v>59600</v>
      </c>
      <c r="E91" s="52">
        <v>59600</v>
      </c>
      <c r="F91" s="52">
        <v>39400</v>
      </c>
      <c r="G91" s="52">
        <v>7700</v>
      </c>
      <c r="H91" s="52"/>
      <c r="I91" s="52"/>
      <c r="J91" s="52"/>
      <c r="K91" s="52"/>
    </row>
    <row r="92" spans="1:11" ht="17.25" customHeight="1" thickTop="1">
      <c r="A92" s="47" t="s">
        <v>307</v>
      </c>
      <c r="B92" s="47"/>
      <c r="C92" s="72" t="s">
        <v>308</v>
      </c>
      <c r="D92" s="49">
        <v>153930</v>
      </c>
      <c r="E92" s="49">
        <f>SUM(E93:E94)</f>
        <v>153930</v>
      </c>
      <c r="F92" s="49">
        <f>SUM(F93:F94)</f>
        <v>109830</v>
      </c>
      <c r="G92" s="49">
        <f>SUM(G93:G94)</f>
        <v>24800</v>
      </c>
      <c r="H92" s="49"/>
      <c r="I92" s="49"/>
      <c r="J92" s="49"/>
      <c r="K92" s="49"/>
    </row>
    <row r="93" spans="1:11" ht="16.5" customHeight="1">
      <c r="A93" s="59"/>
      <c r="B93" s="219" t="s">
        <v>309</v>
      </c>
      <c r="C93" s="54" t="s">
        <v>310</v>
      </c>
      <c r="D93" s="52">
        <v>152930</v>
      </c>
      <c r="E93" s="52">
        <v>152930</v>
      </c>
      <c r="F93" s="52">
        <v>109830</v>
      </c>
      <c r="G93" s="52">
        <v>24800</v>
      </c>
      <c r="H93" s="52"/>
      <c r="I93" s="52"/>
      <c r="J93" s="52"/>
      <c r="K93" s="52"/>
    </row>
    <row r="94" spans="1:11" ht="20.25" customHeight="1" thickBot="1">
      <c r="A94" s="59"/>
      <c r="B94" s="219" t="s">
        <v>311</v>
      </c>
      <c r="C94" s="79" t="s">
        <v>278</v>
      </c>
      <c r="D94" s="52">
        <f>SUM(E94)</f>
        <v>1000</v>
      </c>
      <c r="E94" s="52">
        <v>1000</v>
      </c>
      <c r="F94" s="52"/>
      <c r="G94" s="52"/>
      <c r="H94" s="52"/>
      <c r="I94" s="52"/>
      <c r="J94" s="52"/>
      <c r="K94" s="52"/>
    </row>
    <row r="95" spans="1:11" ht="31.5" customHeight="1" thickTop="1">
      <c r="A95" s="47" t="s">
        <v>312</v>
      </c>
      <c r="B95" s="47"/>
      <c r="C95" s="72" t="s">
        <v>313</v>
      </c>
      <c r="D95" s="58">
        <f>SUM(D96:D101)</f>
        <v>2686940</v>
      </c>
      <c r="E95" s="58">
        <f>SUM(E98:E101)</f>
        <v>1763100</v>
      </c>
      <c r="F95" s="58">
        <f>SUM(F98:F101)</f>
        <v>518500</v>
      </c>
      <c r="G95" s="58">
        <f>SUM(G98:G101)</f>
        <v>91300</v>
      </c>
      <c r="H95" s="58">
        <f>SUM(H98:H99)</f>
        <v>565800</v>
      </c>
      <c r="I95" s="58"/>
      <c r="J95" s="58"/>
      <c r="K95" s="58">
        <f>SUM(K96:K102)</f>
        <v>923840</v>
      </c>
    </row>
    <row r="96" spans="1:11" ht="21.75" customHeight="1">
      <c r="A96" s="59"/>
      <c r="B96" s="219" t="s">
        <v>314</v>
      </c>
      <c r="C96" s="60" t="s">
        <v>315</v>
      </c>
      <c r="D96" s="52">
        <f>SUM(E96,K96,)</f>
        <v>577180</v>
      </c>
      <c r="E96" s="52"/>
      <c r="F96" s="52"/>
      <c r="G96" s="52"/>
      <c r="H96" s="52"/>
      <c r="I96" s="52"/>
      <c r="J96" s="52"/>
      <c r="K96" s="52">
        <v>577180</v>
      </c>
    </row>
    <row r="97" spans="1:11" ht="21.75" customHeight="1">
      <c r="A97" s="59"/>
      <c r="B97" s="219" t="s">
        <v>316</v>
      </c>
      <c r="C97" s="60" t="s">
        <v>317</v>
      </c>
      <c r="D97" s="52">
        <f>SUM(K97,E97,)</f>
        <v>20000</v>
      </c>
      <c r="E97" s="52"/>
      <c r="F97" s="52"/>
      <c r="G97" s="52"/>
      <c r="H97" s="52"/>
      <c r="I97" s="52"/>
      <c r="J97" s="52"/>
      <c r="K97" s="52">
        <v>20000</v>
      </c>
    </row>
    <row r="98" spans="1:11" ht="18.75" customHeight="1">
      <c r="A98" s="59"/>
      <c r="B98" s="219" t="s">
        <v>318</v>
      </c>
      <c r="C98" s="84" t="s">
        <v>319</v>
      </c>
      <c r="D98" s="52">
        <v>531500</v>
      </c>
      <c r="E98" s="52">
        <v>526500</v>
      </c>
      <c r="F98" s="52">
        <v>58500</v>
      </c>
      <c r="G98" s="52">
        <v>10300</v>
      </c>
      <c r="H98" s="52">
        <v>407400</v>
      </c>
      <c r="I98" s="52"/>
      <c r="J98" s="52"/>
      <c r="K98" s="52">
        <v>5000</v>
      </c>
    </row>
    <row r="99" spans="1:11" ht="17.25" customHeight="1">
      <c r="A99" s="59"/>
      <c r="B99" s="219" t="s">
        <v>320</v>
      </c>
      <c r="C99" s="78" t="s">
        <v>321</v>
      </c>
      <c r="D99" s="52">
        <v>200000</v>
      </c>
      <c r="E99" s="52">
        <v>170000</v>
      </c>
      <c r="F99" s="52"/>
      <c r="G99" s="52"/>
      <c r="H99" s="52">
        <v>158400</v>
      </c>
      <c r="I99" s="52"/>
      <c r="J99" s="52"/>
      <c r="K99" s="52">
        <v>30000</v>
      </c>
    </row>
    <row r="100" spans="1:11" ht="21.75" customHeight="1">
      <c r="A100" s="59"/>
      <c r="B100" s="219" t="s">
        <v>322</v>
      </c>
      <c r="C100" s="60" t="s">
        <v>323</v>
      </c>
      <c r="D100" s="52">
        <f>SUM(E100,K100,)</f>
        <v>721660</v>
      </c>
      <c r="E100" s="52">
        <v>430000</v>
      </c>
      <c r="F100" s="52"/>
      <c r="G100" s="52"/>
      <c r="H100" s="52"/>
      <c r="I100" s="52"/>
      <c r="J100" s="52"/>
      <c r="K100" s="52">
        <v>291660</v>
      </c>
    </row>
    <row r="101" spans="1:11" ht="20.25" customHeight="1">
      <c r="A101" s="59"/>
      <c r="B101" s="219" t="s">
        <v>324</v>
      </c>
      <c r="C101" s="84" t="s">
        <v>194</v>
      </c>
      <c r="D101" s="52">
        <v>636600</v>
      </c>
      <c r="E101" s="52">
        <v>636600</v>
      </c>
      <c r="F101" s="52">
        <v>460000</v>
      </c>
      <c r="G101" s="52">
        <v>81000</v>
      </c>
      <c r="H101" s="52"/>
      <c r="I101" s="52"/>
      <c r="J101" s="52"/>
      <c r="K101" s="52"/>
    </row>
    <row r="102" spans="1:11" ht="15.75" customHeight="1">
      <c r="A102" s="59"/>
      <c r="B102" s="326"/>
      <c r="C102" s="61" t="s">
        <v>325</v>
      </c>
      <c r="D102" s="57"/>
      <c r="E102" s="57"/>
      <c r="F102" s="57"/>
      <c r="G102" s="57"/>
      <c r="H102" s="57"/>
      <c r="I102" s="57"/>
      <c r="J102" s="57"/>
      <c r="K102" s="57"/>
    </row>
    <row r="103" spans="1:11" ht="36.75" customHeight="1">
      <c r="A103" s="59"/>
      <c r="B103" s="328"/>
      <c r="C103" s="61" t="s">
        <v>326</v>
      </c>
      <c r="D103" s="57"/>
      <c r="E103" s="57"/>
      <c r="F103" s="57"/>
      <c r="G103" s="57"/>
      <c r="H103" s="57"/>
      <c r="I103" s="57"/>
      <c r="J103" s="57"/>
      <c r="K103" s="57"/>
    </row>
    <row r="104" spans="1:11" ht="21" customHeight="1">
      <c r="A104" s="59"/>
      <c r="B104" s="340" t="s">
        <v>189</v>
      </c>
      <c r="C104" s="339" t="s">
        <v>9</v>
      </c>
      <c r="D104" s="339" t="s">
        <v>54</v>
      </c>
      <c r="E104" s="339" t="s">
        <v>5</v>
      </c>
      <c r="F104" s="339"/>
      <c r="G104" s="339"/>
      <c r="H104" s="339"/>
      <c r="I104" s="339"/>
      <c r="J104" s="339"/>
      <c r="K104" s="339"/>
    </row>
    <row r="105" spans="1:11" ht="17.25" customHeight="1">
      <c r="A105" s="59"/>
      <c r="B105" s="341"/>
      <c r="C105" s="339"/>
      <c r="D105" s="339"/>
      <c r="E105" s="339" t="s">
        <v>11</v>
      </c>
      <c r="F105" s="339" t="s">
        <v>28</v>
      </c>
      <c r="G105" s="339"/>
      <c r="H105" s="339"/>
      <c r="I105" s="339"/>
      <c r="J105" s="339"/>
      <c r="K105" s="338" t="s">
        <v>12</v>
      </c>
    </row>
    <row r="106" spans="1:11" ht="33" customHeight="1" thickBot="1">
      <c r="A106" s="59"/>
      <c r="B106" s="341"/>
      <c r="C106" s="339"/>
      <c r="D106" s="339"/>
      <c r="E106" s="339"/>
      <c r="F106" s="44" t="s">
        <v>33</v>
      </c>
      <c r="G106" s="45" t="s">
        <v>34</v>
      </c>
      <c r="H106" s="44" t="s">
        <v>29</v>
      </c>
      <c r="I106" s="46" t="s">
        <v>31</v>
      </c>
      <c r="J106" s="46" t="s">
        <v>32</v>
      </c>
      <c r="K106" s="338"/>
    </row>
    <row r="107" spans="1:11" ht="17.25" customHeight="1" thickTop="1">
      <c r="A107" s="47" t="s">
        <v>327</v>
      </c>
      <c r="B107" s="47"/>
      <c r="C107" s="70" t="s">
        <v>328</v>
      </c>
      <c r="D107" s="58">
        <f>SUM(D108:D111)</f>
        <v>1110000</v>
      </c>
      <c r="E107" s="58">
        <f>SUM(E108:E111)</f>
        <v>764000</v>
      </c>
      <c r="F107" s="58">
        <f>SUM(F108:F111)</f>
        <v>18512</v>
      </c>
      <c r="G107" s="58">
        <f>SUM(G108:G111)</f>
        <v>2660</v>
      </c>
      <c r="H107" s="58">
        <f>SUM(H108:H111)</f>
        <v>650400</v>
      </c>
      <c r="I107" s="58"/>
      <c r="J107" s="58"/>
      <c r="K107" s="58">
        <f>SUM(,K109,K111,)</f>
        <v>346000</v>
      </c>
    </row>
    <row r="108" spans="1:11" ht="17.25" customHeight="1">
      <c r="A108" s="85"/>
      <c r="B108" s="65" t="s">
        <v>329</v>
      </c>
      <c r="C108" s="56" t="s">
        <v>330</v>
      </c>
      <c r="D108" s="86">
        <v>54000</v>
      </c>
      <c r="E108" s="86">
        <v>54000</v>
      </c>
      <c r="F108" s="86">
        <v>5000</v>
      </c>
      <c r="G108" s="86"/>
      <c r="H108" s="66"/>
      <c r="I108" s="66"/>
      <c r="J108" s="66"/>
      <c r="K108" s="66"/>
    </row>
    <row r="109" spans="1:11" ht="15.75" customHeight="1">
      <c r="A109" s="64"/>
      <c r="B109" s="219" t="s">
        <v>331</v>
      </c>
      <c r="C109" s="54" t="s">
        <v>332</v>
      </c>
      <c r="D109" s="52">
        <v>849000</v>
      </c>
      <c r="E109" s="52">
        <v>518000</v>
      </c>
      <c r="F109" s="52">
        <v>13512</v>
      </c>
      <c r="G109" s="52">
        <v>2660</v>
      </c>
      <c r="H109" s="52">
        <v>458400</v>
      </c>
      <c r="I109" s="52"/>
      <c r="J109" s="52"/>
      <c r="K109" s="52">
        <v>331000</v>
      </c>
    </row>
    <row r="110" spans="1:11" ht="22.5" customHeight="1">
      <c r="A110" s="64"/>
      <c r="B110" s="219" t="s">
        <v>333</v>
      </c>
      <c r="C110" s="54" t="s">
        <v>186</v>
      </c>
      <c r="D110" s="52">
        <f>SUM(E110)</f>
        <v>192000</v>
      </c>
      <c r="E110" s="52">
        <v>192000</v>
      </c>
      <c r="F110" s="52"/>
      <c r="G110" s="52"/>
      <c r="H110" s="52">
        <v>192000</v>
      </c>
      <c r="I110" s="52"/>
      <c r="J110" s="52"/>
      <c r="K110" s="52"/>
    </row>
    <row r="111" spans="1:11" ht="15.75" customHeight="1" thickBot="1">
      <c r="A111" s="64"/>
      <c r="B111" s="65" t="s">
        <v>334</v>
      </c>
      <c r="C111" s="56" t="s">
        <v>335</v>
      </c>
      <c r="D111" s="57">
        <f>SUM(K111)</f>
        <v>15000</v>
      </c>
      <c r="E111" s="57"/>
      <c r="F111" s="57"/>
      <c r="G111" s="57"/>
      <c r="H111" s="57"/>
      <c r="I111" s="57"/>
      <c r="J111" s="57"/>
      <c r="K111" s="57">
        <v>15000</v>
      </c>
    </row>
    <row r="112" spans="1:11" ht="18.75" customHeight="1" thickTop="1">
      <c r="A112" s="47" t="s">
        <v>336</v>
      </c>
      <c r="B112" s="47"/>
      <c r="C112" s="72" t="s">
        <v>337</v>
      </c>
      <c r="D112" s="58">
        <f>SUM(E112,K112,)</f>
        <v>61000</v>
      </c>
      <c r="E112" s="58">
        <f>SUM(E113)</f>
        <v>51000</v>
      </c>
      <c r="F112" s="58"/>
      <c r="G112" s="58"/>
      <c r="H112" s="58">
        <v>45000</v>
      </c>
      <c r="I112" s="58"/>
      <c r="J112" s="58"/>
      <c r="K112" s="58">
        <f>SUM(,K113)</f>
        <v>10000</v>
      </c>
    </row>
    <row r="113" spans="1:11" ht="19.5" customHeight="1">
      <c r="A113" s="64"/>
      <c r="B113" s="219" t="s">
        <v>338</v>
      </c>
      <c r="C113" s="103" t="s">
        <v>339</v>
      </c>
      <c r="D113" s="52">
        <f>SUM(E113,K113,)</f>
        <v>61000</v>
      </c>
      <c r="E113" s="52">
        <v>51000</v>
      </c>
      <c r="F113" s="52"/>
      <c r="G113" s="52"/>
      <c r="H113" s="52">
        <v>45000</v>
      </c>
      <c r="I113" s="52"/>
      <c r="J113" s="52"/>
      <c r="K113" s="52">
        <v>10000</v>
      </c>
    </row>
    <row r="114" spans="1:11" ht="19.5" customHeight="1">
      <c r="A114" s="64"/>
      <c r="B114" s="219"/>
      <c r="C114" s="141" t="s">
        <v>437</v>
      </c>
      <c r="D114" s="52"/>
      <c r="E114" s="52"/>
      <c r="F114" s="52"/>
      <c r="G114" s="52"/>
      <c r="H114" s="52"/>
      <c r="I114" s="52"/>
      <c r="J114" s="52"/>
      <c r="K114" s="52"/>
    </row>
    <row r="115" spans="1:11" ht="15.75" customHeight="1">
      <c r="A115" s="64"/>
      <c r="B115" s="219"/>
      <c r="C115" s="104" t="s">
        <v>341</v>
      </c>
      <c r="D115" s="52"/>
      <c r="E115" s="52"/>
      <c r="F115" s="52"/>
      <c r="G115" s="52"/>
      <c r="H115" s="52"/>
      <c r="I115" s="52"/>
      <c r="J115" s="52"/>
      <c r="K115" s="52"/>
    </row>
    <row r="116" spans="1:11" ht="15" customHeight="1">
      <c r="A116" s="64"/>
      <c r="B116" s="219"/>
      <c r="C116" s="104" t="s">
        <v>342</v>
      </c>
      <c r="D116" s="52"/>
      <c r="E116" s="52"/>
      <c r="F116" s="52"/>
      <c r="G116" s="52"/>
      <c r="H116" s="52"/>
      <c r="I116" s="52"/>
      <c r="J116" s="52"/>
      <c r="K116" s="52"/>
    </row>
    <row r="117" spans="1:11" ht="36" customHeight="1">
      <c r="A117" s="329" t="s">
        <v>30</v>
      </c>
      <c r="B117" s="329"/>
      <c r="C117" s="329"/>
      <c r="D117" s="87">
        <f aca="true" t="shared" si="2" ref="D117:I117">SUM(D112,D107,D95,D92,D90,D77,D74,D65,D63,D61,D56,D51,D49,D37,D28,D25,D13,D9,)</f>
        <v>24025088</v>
      </c>
      <c r="E117" s="87">
        <f t="shared" si="2"/>
        <v>21984928</v>
      </c>
      <c r="F117" s="87">
        <f t="shared" si="2"/>
        <v>9193214</v>
      </c>
      <c r="G117" s="87">
        <f t="shared" si="2"/>
        <v>1820416</v>
      </c>
      <c r="H117" s="87">
        <f t="shared" si="2"/>
        <v>1333200</v>
      </c>
      <c r="I117" s="87">
        <f t="shared" si="2"/>
        <v>340000</v>
      </c>
      <c r="J117" s="87"/>
      <c r="K117" s="87">
        <f>SUM(K112,K107,K95,K92,K90,K77,K74,K65,K63,K61,K56,K51,K49,K37,K28,K25,K13,K9,)</f>
        <v>2040160</v>
      </c>
    </row>
    <row r="123" ht="15.75">
      <c r="H123" s="88"/>
    </row>
  </sheetData>
  <sheetProtection/>
  <mergeCells count="45">
    <mergeCell ref="B102:B103"/>
    <mergeCell ref="C81:C83"/>
    <mergeCell ref="D81:D83"/>
    <mergeCell ref="C58:C60"/>
    <mergeCell ref="D58:D60"/>
    <mergeCell ref="B23:B24"/>
    <mergeCell ref="K59:K60"/>
    <mergeCell ref="F35:J35"/>
    <mergeCell ref="K35:K36"/>
    <mergeCell ref="B81:B83"/>
    <mergeCell ref="B43:B47"/>
    <mergeCell ref="B34:B36"/>
    <mergeCell ref="B58:B60"/>
    <mergeCell ref="E59:E60"/>
    <mergeCell ref="F105:J105"/>
    <mergeCell ref="D6:D8"/>
    <mergeCell ref="F59:J59"/>
    <mergeCell ref="B16:B21"/>
    <mergeCell ref="C6:C8"/>
    <mergeCell ref="A117:C117"/>
    <mergeCell ref="E6:K6"/>
    <mergeCell ref="E7:E8"/>
    <mergeCell ref="F7:J7"/>
    <mergeCell ref="K7:K8"/>
    <mergeCell ref="A6:A8"/>
    <mergeCell ref="B6:B8"/>
    <mergeCell ref="E58:K58"/>
    <mergeCell ref="C34:C36"/>
    <mergeCell ref="D34:D36"/>
    <mergeCell ref="E34:K34"/>
    <mergeCell ref="E35:E36"/>
    <mergeCell ref="G1:K1"/>
    <mergeCell ref="G2:K2"/>
    <mergeCell ref="G3:K3"/>
    <mergeCell ref="A4:K4"/>
    <mergeCell ref="B104:B106"/>
    <mergeCell ref="C104:C106"/>
    <mergeCell ref="D104:D106"/>
    <mergeCell ref="E104:K104"/>
    <mergeCell ref="E105:E106"/>
    <mergeCell ref="K105:K106"/>
    <mergeCell ref="E81:K81"/>
    <mergeCell ref="E82:E83"/>
    <mergeCell ref="F82:J82"/>
    <mergeCell ref="K82:K83"/>
  </mergeCells>
  <printOptions/>
  <pageMargins left="0.69" right="0.69" top="0.63" bottom="0.57" header="0.36" footer="0.4"/>
  <pageSetup horizontalDpi="300" verticalDpi="3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1" sqref="A1:IV16384"/>
    </sheetView>
  </sheetViews>
  <sheetFormatPr defaultColWidth="9.00390625" defaultRowHeight="12.75"/>
  <cols>
    <col min="1" max="1" width="2.875" style="39" customWidth="1"/>
    <col min="2" max="2" width="4.625" style="39" customWidth="1"/>
    <col min="3" max="3" width="6.00390625" style="39" customWidth="1"/>
    <col min="4" max="4" width="35.875" style="39" customWidth="1"/>
    <col min="5" max="5" width="9.00390625" style="39" customWidth="1"/>
    <col min="6" max="6" width="8.25390625" style="39" customWidth="1"/>
    <col min="7" max="8" width="8.625" style="39" customWidth="1"/>
    <col min="9" max="9" width="8.375" style="39" customWidth="1"/>
    <col min="10" max="10" width="7.75390625" style="39" customWidth="1"/>
    <col min="11" max="11" width="9.125" style="39" customWidth="1"/>
    <col min="12" max="12" width="8.625" style="39" customWidth="1"/>
    <col min="13" max="13" width="8.875" style="39" customWidth="1"/>
    <col min="14" max="14" width="8.75390625" style="39" customWidth="1"/>
    <col min="15" max="16384" width="9.125" style="39" customWidth="1"/>
  </cols>
  <sheetData>
    <row r="1" spans="1:17" ht="12.75" customHeight="1">
      <c r="A1" s="111"/>
      <c r="B1" s="111"/>
      <c r="C1" s="111"/>
      <c r="D1" s="111"/>
      <c r="E1" s="111"/>
      <c r="F1" s="111"/>
      <c r="G1" s="111"/>
      <c r="H1" s="111"/>
      <c r="I1" s="111"/>
      <c r="J1" s="337" t="s">
        <v>368</v>
      </c>
      <c r="K1" s="337"/>
      <c r="L1" s="337"/>
      <c r="M1" s="337"/>
      <c r="N1" s="337"/>
      <c r="O1" s="113"/>
      <c r="P1" s="42"/>
      <c r="Q1" s="42"/>
    </row>
    <row r="2" spans="1:17" ht="10.5" customHeight="1">
      <c r="A2" s="111"/>
      <c r="B2" s="111"/>
      <c r="C2" s="111"/>
      <c r="D2" s="111"/>
      <c r="E2" s="111"/>
      <c r="F2" s="111"/>
      <c r="G2" s="111"/>
      <c r="H2" s="111"/>
      <c r="I2" s="111"/>
      <c r="J2" s="337" t="s">
        <v>445</v>
      </c>
      <c r="K2" s="337"/>
      <c r="L2" s="337"/>
      <c r="M2" s="337"/>
      <c r="N2" s="337"/>
      <c r="O2" s="113"/>
      <c r="P2" s="42"/>
      <c r="Q2" s="42"/>
    </row>
    <row r="3" spans="1:17" ht="12" customHeight="1">
      <c r="A3" s="111"/>
      <c r="B3" s="111"/>
      <c r="C3" s="111"/>
      <c r="D3" s="111"/>
      <c r="E3" s="111"/>
      <c r="F3" s="111"/>
      <c r="G3" s="111"/>
      <c r="H3" s="111"/>
      <c r="I3" s="111"/>
      <c r="J3" s="337" t="s">
        <v>435</v>
      </c>
      <c r="K3" s="337"/>
      <c r="L3" s="337"/>
      <c r="M3" s="337"/>
      <c r="N3" s="337"/>
      <c r="O3" s="113"/>
      <c r="P3" s="42"/>
      <c r="Q3" s="42"/>
    </row>
    <row r="4" spans="1:17" ht="10.5" customHeight="1">
      <c r="A4" s="111"/>
      <c r="B4" s="111"/>
      <c r="C4" s="111"/>
      <c r="D4" s="111"/>
      <c r="E4" s="111"/>
      <c r="F4" s="111"/>
      <c r="G4" s="111"/>
      <c r="H4" s="111"/>
      <c r="I4" s="111"/>
      <c r="J4" s="112"/>
      <c r="K4" s="112"/>
      <c r="L4" s="112"/>
      <c r="M4" s="112"/>
      <c r="N4" s="112"/>
      <c r="O4" s="113"/>
      <c r="P4" s="42"/>
      <c r="Q4" s="42"/>
    </row>
    <row r="5" spans="1:17" ht="23.25" customHeight="1">
      <c r="A5" s="111"/>
      <c r="B5" s="347" t="s">
        <v>55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42"/>
      <c r="Q5" s="42"/>
    </row>
    <row r="6" spans="1:17" ht="10.5" customHeight="1">
      <c r="A6" s="313" t="s">
        <v>18</v>
      </c>
      <c r="B6" s="313" t="s">
        <v>1</v>
      </c>
      <c r="C6" s="313" t="s">
        <v>189</v>
      </c>
      <c r="D6" s="332" t="s">
        <v>45</v>
      </c>
      <c r="E6" s="332" t="s">
        <v>19</v>
      </c>
      <c r="F6" s="319" t="s">
        <v>369</v>
      </c>
      <c r="G6" s="310" t="s">
        <v>27</v>
      </c>
      <c r="H6" s="311"/>
      <c r="I6" s="311"/>
      <c r="J6" s="311"/>
      <c r="K6" s="311"/>
      <c r="L6" s="311"/>
      <c r="M6" s="311"/>
      <c r="N6" s="312"/>
      <c r="O6" s="316" t="s">
        <v>20</v>
      </c>
      <c r="P6" s="42"/>
      <c r="Q6" s="42"/>
    </row>
    <row r="7" spans="1:17" ht="9.75" customHeight="1">
      <c r="A7" s="314"/>
      <c r="B7" s="314"/>
      <c r="C7" s="314"/>
      <c r="D7" s="333"/>
      <c r="E7" s="333"/>
      <c r="F7" s="320"/>
      <c r="G7" s="319" t="s">
        <v>56</v>
      </c>
      <c r="H7" s="310" t="s">
        <v>10</v>
      </c>
      <c r="I7" s="311"/>
      <c r="J7" s="311"/>
      <c r="K7" s="312"/>
      <c r="L7" s="332" t="s">
        <v>17</v>
      </c>
      <c r="M7" s="332" t="s">
        <v>57</v>
      </c>
      <c r="N7" s="316" t="s">
        <v>58</v>
      </c>
      <c r="O7" s="317"/>
      <c r="P7" s="42"/>
      <c r="Q7" s="42"/>
    </row>
    <row r="8" spans="1:17" ht="12.75">
      <c r="A8" s="314"/>
      <c r="B8" s="314"/>
      <c r="C8" s="314"/>
      <c r="D8" s="333"/>
      <c r="E8" s="333"/>
      <c r="F8" s="320"/>
      <c r="G8" s="320"/>
      <c r="H8" s="319" t="s">
        <v>47</v>
      </c>
      <c r="I8" s="322" t="s">
        <v>43</v>
      </c>
      <c r="J8" s="322" t="s">
        <v>48</v>
      </c>
      <c r="K8" s="322" t="s">
        <v>44</v>
      </c>
      <c r="L8" s="333"/>
      <c r="M8" s="333"/>
      <c r="N8" s="317"/>
      <c r="O8" s="317"/>
      <c r="P8" s="42"/>
      <c r="Q8" s="42"/>
    </row>
    <row r="9" spans="1:17" ht="12.75">
      <c r="A9" s="314"/>
      <c r="B9" s="314"/>
      <c r="C9" s="314"/>
      <c r="D9" s="333"/>
      <c r="E9" s="333"/>
      <c r="F9" s="320"/>
      <c r="G9" s="320"/>
      <c r="H9" s="320"/>
      <c r="I9" s="323"/>
      <c r="J9" s="323"/>
      <c r="K9" s="323"/>
      <c r="L9" s="333"/>
      <c r="M9" s="333"/>
      <c r="N9" s="317"/>
      <c r="O9" s="317"/>
      <c r="P9" s="42"/>
      <c r="Q9" s="42"/>
    </row>
    <row r="10" spans="1:17" ht="12.75">
      <c r="A10" s="344"/>
      <c r="B10" s="344"/>
      <c r="C10" s="344"/>
      <c r="D10" s="315"/>
      <c r="E10" s="315"/>
      <c r="F10" s="321"/>
      <c r="G10" s="321"/>
      <c r="H10" s="321"/>
      <c r="I10" s="324"/>
      <c r="J10" s="324"/>
      <c r="K10" s="324"/>
      <c r="L10" s="315"/>
      <c r="M10" s="315"/>
      <c r="N10" s="318"/>
      <c r="O10" s="318"/>
      <c r="P10" s="42"/>
      <c r="Q10" s="42"/>
    </row>
    <row r="11" spans="1:17" ht="8.25" customHeight="1">
      <c r="A11" s="118">
        <v>1</v>
      </c>
      <c r="B11" s="118">
        <v>2</v>
      </c>
      <c r="C11" s="118">
        <v>3</v>
      </c>
      <c r="D11" s="114">
        <v>4</v>
      </c>
      <c r="E11" s="114">
        <v>5</v>
      </c>
      <c r="F11" s="115">
        <v>6</v>
      </c>
      <c r="G11" s="115">
        <v>7</v>
      </c>
      <c r="H11" s="115">
        <v>8</v>
      </c>
      <c r="I11" s="115">
        <v>9</v>
      </c>
      <c r="J11" s="117">
        <v>10</v>
      </c>
      <c r="K11" s="117">
        <v>11</v>
      </c>
      <c r="L11" s="114">
        <v>12</v>
      </c>
      <c r="M11" s="114">
        <v>13</v>
      </c>
      <c r="N11" s="114">
        <v>14</v>
      </c>
      <c r="O11" s="116">
        <v>15</v>
      </c>
      <c r="P11" s="42"/>
      <c r="Q11" s="42"/>
    </row>
    <row r="12" spans="1:17" ht="39.75" customHeight="1">
      <c r="A12" s="170">
        <v>1</v>
      </c>
      <c r="B12" s="171" t="s">
        <v>128</v>
      </c>
      <c r="C12" s="171" t="s">
        <v>129</v>
      </c>
      <c r="D12" s="166" t="s">
        <v>370</v>
      </c>
      <c r="E12" s="172">
        <v>3390000</v>
      </c>
      <c r="F12" s="172">
        <v>69070</v>
      </c>
      <c r="G12" s="172">
        <v>38000</v>
      </c>
      <c r="H12" s="172">
        <v>38000</v>
      </c>
      <c r="I12" s="172"/>
      <c r="J12" s="173" t="s">
        <v>21</v>
      </c>
      <c r="K12" s="172"/>
      <c r="L12" s="172">
        <v>3282930</v>
      </c>
      <c r="M12" s="172"/>
      <c r="N12" s="172"/>
      <c r="O12" s="174" t="s">
        <v>371</v>
      </c>
      <c r="P12" s="42"/>
      <c r="Q12" s="42"/>
    </row>
    <row r="13" spans="1:17" ht="21.75" customHeight="1">
      <c r="A13" s="170">
        <v>2</v>
      </c>
      <c r="B13" s="171" t="s">
        <v>128</v>
      </c>
      <c r="C13" s="171" t="s">
        <v>129</v>
      </c>
      <c r="D13" s="166" t="s">
        <v>372</v>
      </c>
      <c r="E13" s="172">
        <v>400000</v>
      </c>
      <c r="F13" s="172">
        <v>1000</v>
      </c>
      <c r="G13" s="172">
        <v>20000</v>
      </c>
      <c r="H13" s="172">
        <v>20000</v>
      </c>
      <c r="I13" s="172"/>
      <c r="J13" s="173" t="s">
        <v>21</v>
      </c>
      <c r="K13" s="172"/>
      <c r="L13" s="172">
        <v>36000</v>
      </c>
      <c r="M13" s="175">
        <v>343000</v>
      </c>
      <c r="N13" s="172"/>
      <c r="O13" s="173" t="s">
        <v>373</v>
      </c>
      <c r="P13" s="42"/>
      <c r="Q13" s="42"/>
    </row>
    <row r="14" spans="1:17" ht="39" customHeight="1">
      <c r="A14" s="170">
        <v>3</v>
      </c>
      <c r="B14" s="171" t="s">
        <v>128</v>
      </c>
      <c r="C14" s="171" t="s">
        <v>129</v>
      </c>
      <c r="D14" s="166" t="s">
        <v>441</v>
      </c>
      <c r="E14" s="172">
        <v>56438</v>
      </c>
      <c r="F14" s="172">
        <v>1438</v>
      </c>
      <c r="G14" s="172">
        <v>55000</v>
      </c>
      <c r="H14" s="172">
        <v>55000</v>
      </c>
      <c r="I14" s="172"/>
      <c r="J14" s="173" t="s">
        <v>21</v>
      </c>
      <c r="K14" s="176"/>
      <c r="L14" s="172"/>
      <c r="M14" s="172"/>
      <c r="N14" s="172"/>
      <c r="O14" s="174" t="s">
        <v>374</v>
      </c>
      <c r="P14" s="42"/>
      <c r="Q14" s="42"/>
    </row>
    <row r="15" spans="1:17" ht="42" customHeight="1">
      <c r="A15" s="170">
        <v>4</v>
      </c>
      <c r="B15" s="171" t="s">
        <v>128</v>
      </c>
      <c r="C15" s="171" t="s">
        <v>129</v>
      </c>
      <c r="D15" s="166" t="s">
        <v>375</v>
      </c>
      <c r="E15" s="172">
        <v>100000</v>
      </c>
      <c r="F15" s="172">
        <v>1200</v>
      </c>
      <c r="G15" s="172">
        <v>10000</v>
      </c>
      <c r="H15" s="172">
        <v>10000</v>
      </c>
      <c r="I15" s="172"/>
      <c r="J15" s="173" t="s">
        <v>21</v>
      </c>
      <c r="K15" s="176"/>
      <c r="L15" s="177">
        <v>88800</v>
      </c>
      <c r="M15" s="176"/>
      <c r="N15" s="176"/>
      <c r="O15" s="174" t="s">
        <v>376</v>
      </c>
      <c r="P15" s="42"/>
      <c r="Q15" s="42"/>
    </row>
    <row r="16" spans="1:17" ht="32.25" customHeight="1">
      <c r="A16" s="170">
        <v>5</v>
      </c>
      <c r="B16" s="171" t="s">
        <v>128</v>
      </c>
      <c r="C16" s="171" t="s">
        <v>129</v>
      </c>
      <c r="D16" s="166" t="s">
        <v>438</v>
      </c>
      <c r="E16" s="172">
        <v>6005000</v>
      </c>
      <c r="F16" s="172"/>
      <c r="G16" s="172">
        <v>50000</v>
      </c>
      <c r="H16" s="172">
        <v>50000</v>
      </c>
      <c r="I16" s="172"/>
      <c r="J16" s="173" t="s">
        <v>21</v>
      </c>
      <c r="K16" s="172"/>
      <c r="L16" s="172">
        <v>150000</v>
      </c>
      <c r="M16" s="172">
        <v>5805000</v>
      </c>
      <c r="N16" s="178"/>
      <c r="O16" s="174" t="s">
        <v>377</v>
      </c>
      <c r="P16" s="42"/>
      <c r="Q16" s="42"/>
    </row>
    <row r="17" spans="1:17" ht="44.25" customHeight="1">
      <c r="A17" s="170">
        <v>6</v>
      </c>
      <c r="B17" s="171" t="s">
        <v>195</v>
      </c>
      <c r="C17" s="171" t="s">
        <v>197</v>
      </c>
      <c r="D17" s="166" t="s">
        <v>439</v>
      </c>
      <c r="E17" s="172">
        <v>95000</v>
      </c>
      <c r="F17" s="172">
        <v>38000</v>
      </c>
      <c r="G17" s="172">
        <v>57000</v>
      </c>
      <c r="H17" s="172">
        <v>57000</v>
      </c>
      <c r="I17" s="172"/>
      <c r="J17" s="173" t="s">
        <v>21</v>
      </c>
      <c r="K17" s="172"/>
      <c r="L17" s="172"/>
      <c r="M17" s="172"/>
      <c r="N17" s="178"/>
      <c r="O17" s="174" t="s">
        <v>377</v>
      </c>
      <c r="P17" s="42"/>
      <c r="Q17" s="42"/>
    </row>
    <row r="18" spans="1:17" ht="36" customHeight="1">
      <c r="A18" s="170">
        <v>7</v>
      </c>
      <c r="B18" s="171" t="s">
        <v>195</v>
      </c>
      <c r="C18" s="171" t="s">
        <v>199</v>
      </c>
      <c r="D18" s="166" t="s">
        <v>378</v>
      </c>
      <c r="E18" s="172">
        <v>436830</v>
      </c>
      <c r="F18" s="172">
        <v>393830</v>
      </c>
      <c r="G18" s="172">
        <v>43000</v>
      </c>
      <c r="H18" s="172">
        <v>43000</v>
      </c>
      <c r="I18" s="172"/>
      <c r="J18" s="179" t="s">
        <v>21</v>
      </c>
      <c r="K18" s="172"/>
      <c r="L18" s="172"/>
      <c r="M18" s="172"/>
      <c r="N18" s="172"/>
      <c r="O18" s="174" t="s">
        <v>379</v>
      </c>
      <c r="P18" s="42"/>
      <c r="Q18" s="42"/>
    </row>
    <row r="19" spans="1:17" ht="59.25" customHeight="1">
      <c r="A19" s="180">
        <v>8</v>
      </c>
      <c r="B19" s="171" t="s">
        <v>215</v>
      </c>
      <c r="C19" s="171" t="s">
        <v>217</v>
      </c>
      <c r="D19" s="166" t="s">
        <v>380</v>
      </c>
      <c r="E19" s="172">
        <v>59000</v>
      </c>
      <c r="F19" s="172">
        <v>9000</v>
      </c>
      <c r="G19" s="172">
        <v>50000</v>
      </c>
      <c r="H19" s="172">
        <v>50000</v>
      </c>
      <c r="I19" s="172"/>
      <c r="J19" s="173" t="s">
        <v>21</v>
      </c>
      <c r="K19" s="172"/>
      <c r="L19" s="172"/>
      <c r="M19" s="172"/>
      <c r="N19" s="172"/>
      <c r="O19" s="174" t="s">
        <v>381</v>
      </c>
      <c r="P19" s="42"/>
      <c r="Q19" s="42"/>
    </row>
    <row r="20" spans="1:17" ht="36" customHeight="1">
      <c r="A20" s="181">
        <v>9</v>
      </c>
      <c r="B20" s="182" t="s">
        <v>215</v>
      </c>
      <c r="C20" s="182" t="s">
        <v>217</v>
      </c>
      <c r="D20" s="183" t="s">
        <v>382</v>
      </c>
      <c r="E20" s="184">
        <v>41388</v>
      </c>
      <c r="F20" s="184">
        <v>32360</v>
      </c>
      <c r="G20" s="184">
        <v>9028</v>
      </c>
      <c r="H20" s="184">
        <v>9028</v>
      </c>
      <c r="I20" s="185"/>
      <c r="J20" s="186" t="s">
        <v>21</v>
      </c>
      <c r="K20" s="185"/>
      <c r="L20" s="185"/>
      <c r="M20" s="185"/>
      <c r="N20" s="185"/>
      <c r="O20" s="174" t="s">
        <v>377</v>
      </c>
      <c r="P20" s="42"/>
      <c r="Q20" s="42"/>
    </row>
    <row r="21" spans="1:17" ht="32.25" customHeight="1">
      <c r="A21" s="181">
        <v>10</v>
      </c>
      <c r="B21" s="182" t="s">
        <v>215</v>
      </c>
      <c r="C21" s="182" t="s">
        <v>217</v>
      </c>
      <c r="D21" s="183" t="s">
        <v>384</v>
      </c>
      <c r="E21" s="184">
        <v>36874</v>
      </c>
      <c r="F21" s="184">
        <v>27846</v>
      </c>
      <c r="G21" s="184">
        <v>9028</v>
      </c>
      <c r="H21" s="184">
        <v>9028</v>
      </c>
      <c r="I21" s="185"/>
      <c r="J21" s="186" t="s">
        <v>21</v>
      </c>
      <c r="K21" s="185"/>
      <c r="L21" s="185"/>
      <c r="M21" s="185"/>
      <c r="N21" s="185"/>
      <c r="O21" s="174" t="s">
        <v>377</v>
      </c>
      <c r="P21" s="42"/>
      <c r="Q21" s="42"/>
    </row>
    <row r="22" spans="1:17" ht="28.5" customHeight="1">
      <c r="A22" s="181">
        <v>11</v>
      </c>
      <c r="B22" s="182" t="s">
        <v>222</v>
      </c>
      <c r="C22" s="182" t="s">
        <v>228</v>
      </c>
      <c r="D22" s="187" t="s">
        <v>385</v>
      </c>
      <c r="E22" s="184">
        <v>7000000</v>
      </c>
      <c r="F22" s="184">
        <v>5000</v>
      </c>
      <c r="G22" s="184">
        <v>173764</v>
      </c>
      <c r="H22" s="184">
        <v>173764</v>
      </c>
      <c r="I22" s="184"/>
      <c r="J22" s="188" t="s">
        <v>21</v>
      </c>
      <c r="K22" s="184"/>
      <c r="L22" s="189">
        <v>3321236</v>
      </c>
      <c r="M22" s="177">
        <v>3500000</v>
      </c>
      <c r="N22" s="185"/>
      <c r="O22" s="190" t="s">
        <v>383</v>
      </c>
      <c r="P22" s="42"/>
      <c r="Q22" s="42"/>
    </row>
    <row r="23" spans="1:17" ht="9.75" customHeight="1">
      <c r="A23" s="181"/>
      <c r="B23" s="309" t="s">
        <v>1</v>
      </c>
      <c r="C23" s="309" t="s">
        <v>189</v>
      </c>
      <c r="D23" s="338" t="s">
        <v>45</v>
      </c>
      <c r="E23" s="338" t="s">
        <v>19</v>
      </c>
      <c r="F23" s="345" t="s">
        <v>369</v>
      </c>
      <c r="G23" s="338" t="s">
        <v>27</v>
      </c>
      <c r="H23" s="338"/>
      <c r="I23" s="338"/>
      <c r="J23" s="338"/>
      <c r="K23" s="338"/>
      <c r="L23" s="338"/>
      <c r="M23" s="338"/>
      <c r="N23" s="338"/>
      <c r="O23" s="348" t="s">
        <v>20</v>
      </c>
      <c r="P23" s="42"/>
      <c r="Q23" s="42"/>
    </row>
    <row r="24" spans="1:17" ht="11.25" customHeight="1">
      <c r="A24" s="181"/>
      <c r="B24" s="309"/>
      <c r="C24" s="309"/>
      <c r="D24" s="338"/>
      <c r="E24" s="338"/>
      <c r="F24" s="345"/>
      <c r="G24" s="348" t="s">
        <v>56</v>
      </c>
      <c r="H24" s="338" t="s">
        <v>10</v>
      </c>
      <c r="I24" s="338"/>
      <c r="J24" s="338"/>
      <c r="K24" s="338"/>
      <c r="L24" s="338" t="s">
        <v>17</v>
      </c>
      <c r="M24" s="338" t="s">
        <v>57</v>
      </c>
      <c r="N24" s="348" t="s">
        <v>58</v>
      </c>
      <c r="O24" s="348"/>
      <c r="P24" s="42"/>
      <c r="Q24" s="42"/>
    </row>
    <row r="25" spans="1:17" ht="13.5" customHeight="1">
      <c r="A25" s="181"/>
      <c r="B25" s="309"/>
      <c r="C25" s="309"/>
      <c r="D25" s="338"/>
      <c r="E25" s="338"/>
      <c r="F25" s="345"/>
      <c r="G25" s="348"/>
      <c r="H25" s="345" t="s">
        <v>47</v>
      </c>
      <c r="I25" s="346" t="s">
        <v>43</v>
      </c>
      <c r="J25" s="346" t="s">
        <v>48</v>
      </c>
      <c r="K25" s="346" t="s">
        <v>44</v>
      </c>
      <c r="L25" s="338"/>
      <c r="M25" s="338"/>
      <c r="N25" s="348"/>
      <c r="O25" s="348"/>
      <c r="P25" s="42"/>
      <c r="Q25" s="42"/>
    </row>
    <row r="26" spans="1:17" ht="11.25" customHeight="1">
      <c r="A26" s="181"/>
      <c r="B26" s="309"/>
      <c r="C26" s="309"/>
      <c r="D26" s="338"/>
      <c r="E26" s="338"/>
      <c r="F26" s="345"/>
      <c r="G26" s="348"/>
      <c r="H26" s="345"/>
      <c r="I26" s="346"/>
      <c r="J26" s="346"/>
      <c r="K26" s="346"/>
      <c r="L26" s="338"/>
      <c r="M26" s="338"/>
      <c r="N26" s="348"/>
      <c r="O26" s="348"/>
      <c r="P26" s="42"/>
      <c r="Q26" s="42"/>
    </row>
    <row r="27" spans="1:17" ht="11.25" customHeight="1">
      <c r="A27" s="181"/>
      <c r="B27" s="309"/>
      <c r="C27" s="309"/>
      <c r="D27" s="338"/>
      <c r="E27" s="338"/>
      <c r="F27" s="345"/>
      <c r="G27" s="348"/>
      <c r="H27" s="345"/>
      <c r="I27" s="346"/>
      <c r="J27" s="346"/>
      <c r="K27" s="346"/>
      <c r="L27" s="338"/>
      <c r="M27" s="338"/>
      <c r="N27" s="348"/>
      <c r="O27" s="348"/>
      <c r="P27" s="42"/>
      <c r="Q27" s="42"/>
    </row>
    <row r="28" spans="1:17" ht="30" customHeight="1">
      <c r="A28" s="180">
        <v>12</v>
      </c>
      <c r="B28" s="171" t="s">
        <v>242</v>
      </c>
      <c r="C28" s="171" t="s">
        <v>244</v>
      </c>
      <c r="D28" s="191" t="s">
        <v>386</v>
      </c>
      <c r="E28" s="172">
        <v>194575</v>
      </c>
      <c r="F28" s="172">
        <v>164575</v>
      </c>
      <c r="G28" s="172">
        <v>5000</v>
      </c>
      <c r="H28" s="172">
        <v>5000</v>
      </c>
      <c r="I28" s="172"/>
      <c r="J28" s="173" t="s">
        <v>21</v>
      </c>
      <c r="K28" s="172"/>
      <c r="L28" s="172">
        <v>25000</v>
      </c>
      <c r="M28" s="172"/>
      <c r="N28" s="192"/>
      <c r="O28" s="179" t="s">
        <v>379</v>
      </c>
      <c r="P28" s="42"/>
      <c r="Q28" s="42"/>
    </row>
    <row r="29" spans="1:17" ht="30" customHeight="1">
      <c r="A29" s="181">
        <v>13</v>
      </c>
      <c r="B29" s="182" t="s">
        <v>242</v>
      </c>
      <c r="C29" s="182" t="s">
        <v>244</v>
      </c>
      <c r="D29" s="193" t="s">
        <v>442</v>
      </c>
      <c r="E29" s="184">
        <v>10000</v>
      </c>
      <c r="F29" s="184">
        <v>3000</v>
      </c>
      <c r="G29" s="184">
        <v>7000</v>
      </c>
      <c r="H29" s="184">
        <v>7000</v>
      </c>
      <c r="I29" s="184"/>
      <c r="J29" s="188" t="s">
        <v>21</v>
      </c>
      <c r="K29" s="184"/>
      <c r="L29" s="184"/>
      <c r="M29" s="185"/>
      <c r="N29" s="194"/>
      <c r="O29" s="190" t="s">
        <v>383</v>
      </c>
      <c r="P29" s="42"/>
      <c r="Q29" s="42"/>
    </row>
    <row r="30" spans="1:17" ht="36" customHeight="1">
      <c r="A30" s="180">
        <v>14</v>
      </c>
      <c r="B30" s="171" t="s">
        <v>387</v>
      </c>
      <c r="C30" s="171" t="s">
        <v>269</v>
      </c>
      <c r="D30" s="191" t="s">
        <v>388</v>
      </c>
      <c r="E30" s="172">
        <v>3000000</v>
      </c>
      <c r="F30" s="172"/>
      <c r="G30" s="172">
        <v>50000</v>
      </c>
      <c r="H30" s="172">
        <v>50000</v>
      </c>
      <c r="I30" s="172"/>
      <c r="J30" s="173" t="s">
        <v>21</v>
      </c>
      <c r="K30" s="172"/>
      <c r="L30" s="172">
        <v>600000</v>
      </c>
      <c r="M30" s="172">
        <v>2350000</v>
      </c>
      <c r="N30" s="192"/>
      <c r="O30" s="174" t="s">
        <v>389</v>
      </c>
      <c r="P30" s="42"/>
      <c r="Q30" s="42"/>
    </row>
    <row r="31" spans="1:17" ht="33.75" customHeight="1">
      <c r="A31" s="180">
        <v>15</v>
      </c>
      <c r="B31" s="171" t="s">
        <v>312</v>
      </c>
      <c r="C31" s="195" t="s">
        <v>314</v>
      </c>
      <c r="D31" s="166" t="s">
        <v>390</v>
      </c>
      <c r="E31" s="196">
        <v>354240</v>
      </c>
      <c r="F31" s="196">
        <v>167240</v>
      </c>
      <c r="G31" s="196">
        <v>187000</v>
      </c>
      <c r="H31" s="196">
        <v>187000</v>
      </c>
      <c r="I31" s="177"/>
      <c r="J31" s="197" t="s">
        <v>21</v>
      </c>
      <c r="K31" s="177"/>
      <c r="L31" s="198"/>
      <c r="M31" s="177"/>
      <c r="N31" s="177"/>
      <c r="O31" s="174" t="s">
        <v>391</v>
      </c>
      <c r="P31" s="42"/>
      <c r="Q31" s="42"/>
    </row>
    <row r="32" spans="1:17" ht="42.75" customHeight="1">
      <c r="A32" s="199">
        <v>16</v>
      </c>
      <c r="B32" s="171" t="s">
        <v>312</v>
      </c>
      <c r="C32" s="171" t="s">
        <v>314</v>
      </c>
      <c r="D32" s="166" t="s">
        <v>392</v>
      </c>
      <c r="E32" s="196">
        <v>2500000</v>
      </c>
      <c r="F32" s="196">
        <v>246985</v>
      </c>
      <c r="G32" s="196">
        <v>185000</v>
      </c>
      <c r="H32" s="196">
        <v>101000</v>
      </c>
      <c r="I32" s="172"/>
      <c r="J32" s="173" t="s">
        <v>393</v>
      </c>
      <c r="K32" s="200"/>
      <c r="L32" s="172">
        <v>2068015</v>
      </c>
      <c r="M32" s="172"/>
      <c r="N32" s="172"/>
      <c r="O32" s="174" t="s">
        <v>389</v>
      </c>
      <c r="P32" s="42"/>
      <c r="Q32" s="42"/>
    </row>
    <row r="33" spans="1:17" ht="46.5" customHeight="1">
      <c r="A33" s="199">
        <v>17</v>
      </c>
      <c r="B33" s="171" t="s">
        <v>312</v>
      </c>
      <c r="C33" s="171" t="s">
        <v>314</v>
      </c>
      <c r="D33" s="166" t="s">
        <v>443</v>
      </c>
      <c r="E33" s="196">
        <v>1400000</v>
      </c>
      <c r="F33" s="196"/>
      <c r="G33" s="196">
        <v>70000</v>
      </c>
      <c r="H33" s="196">
        <v>70000</v>
      </c>
      <c r="I33" s="172"/>
      <c r="J33" s="173" t="s">
        <v>21</v>
      </c>
      <c r="K33" s="200"/>
      <c r="L33" s="172">
        <v>1330000</v>
      </c>
      <c r="M33" s="172"/>
      <c r="N33" s="172"/>
      <c r="O33" s="174" t="s">
        <v>389</v>
      </c>
      <c r="P33" s="42"/>
      <c r="Q33" s="42"/>
    </row>
    <row r="34" spans="1:17" ht="35.25" customHeight="1">
      <c r="A34" s="180">
        <v>18</v>
      </c>
      <c r="B34" s="171" t="s">
        <v>312</v>
      </c>
      <c r="C34" s="171" t="s">
        <v>314</v>
      </c>
      <c r="D34" s="166" t="s">
        <v>394</v>
      </c>
      <c r="E34" s="172">
        <v>688857</v>
      </c>
      <c r="F34" s="172">
        <v>642857</v>
      </c>
      <c r="G34" s="172">
        <v>46000</v>
      </c>
      <c r="H34" s="172">
        <v>46000</v>
      </c>
      <c r="I34" s="172"/>
      <c r="J34" s="173" t="s">
        <v>21</v>
      </c>
      <c r="K34" s="172"/>
      <c r="L34" s="172"/>
      <c r="M34" s="172"/>
      <c r="N34" s="172"/>
      <c r="O34" s="174" t="s">
        <v>374</v>
      </c>
      <c r="P34" s="42"/>
      <c r="Q34" s="42"/>
    </row>
    <row r="35" spans="1:17" ht="49.5" customHeight="1">
      <c r="A35" s="180">
        <v>19</v>
      </c>
      <c r="B35" s="171" t="s">
        <v>312</v>
      </c>
      <c r="C35" s="171" t="s">
        <v>314</v>
      </c>
      <c r="D35" s="166" t="s">
        <v>444</v>
      </c>
      <c r="E35" s="196">
        <v>86280</v>
      </c>
      <c r="F35" s="196">
        <v>73100</v>
      </c>
      <c r="G35" s="196">
        <v>13180</v>
      </c>
      <c r="H35" s="196">
        <v>13180</v>
      </c>
      <c r="I35" s="172"/>
      <c r="J35" s="173" t="s">
        <v>21</v>
      </c>
      <c r="K35" s="172"/>
      <c r="L35" s="172"/>
      <c r="M35" s="172"/>
      <c r="N35" s="172"/>
      <c r="O35" s="174" t="s">
        <v>389</v>
      </c>
      <c r="P35" s="42"/>
      <c r="Q35" s="42"/>
    </row>
    <row r="36" spans="1:17" ht="30.75" customHeight="1">
      <c r="A36" s="180">
        <v>20</v>
      </c>
      <c r="B36" s="171" t="s">
        <v>312</v>
      </c>
      <c r="C36" s="171" t="s">
        <v>318</v>
      </c>
      <c r="D36" s="166" t="s">
        <v>395</v>
      </c>
      <c r="E36" s="172">
        <v>1100000</v>
      </c>
      <c r="F36" s="172">
        <v>74325</v>
      </c>
      <c r="G36" s="200">
        <v>5000</v>
      </c>
      <c r="H36" s="200">
        <v>5000</v>
      </c>
      <c r="I36" s="200"/>
      <c r="J36" s="173" t="s">
        <v>21</v>
      </c>
      <c r="K36" s="172"/>
      <c r="L36" s="172">
        <v>620675</v>
      </c>
      <c r="M36" s="172">
        <v>400000</v>
      </c>
      <c r="N36" s="172"/>
      <c r="O36" s="174" t="s">
        <v>389</v>
      </c>
      <c r="P36" s="42"/>
      <c r="Q36" s="119"/>
    </row>
    <row r="37" spans="1:17" ht="36.75" customHeight="1">
      <c r="A37" s="180">
        <v>21</v>
      </c>
      <c r="B37" s="171" t="s">
        <v>312</v>
      </c>
      <c r="C37" s="171" t="s">
        <v>320</v>
      </c>
      <c r="D37" s="166" t="s">
        <v>396</v>
      </c>
      <c r="E37" s="172">
        <v>33000</v>
      </c>
      <c r="F37" s="172">
        <v>3000</v>
      </c>
      <c r="G37" s="172">
        <v>30000</v>
      </c>
      <c r="H37" s="172">
        <v>30000</v>
      </c>
      <c r="I37" s="172"/>
      <c r="J37" s="173" t="s">
        <v>21</v>
      </c>
      <c r="K37" s="172"/>
      <c r="L37" s="172"/>
      <c r="M37" s="172"/>
      <c r="N37" s="172"/>
      <c r="O37" s="174" t="s">
        <v>389</v>
      </c>
      <c r="P37" s="42"/>
      <c r="Q37" s="119"/>
    </row>
    <row r="38" spans="1:17" ht="31.5" customHeight="1">
      <c r="A38" s="180">
        <v>22</v>
      </c>
      <c r="B38" s="171" t="s">
        <v>312</v>
      </c>
      <c r="C38" s="171" t="s">
        <v>322</v>
      </c>
      <c r="D38" s="166" t="s">
        <v>397</v>
      </c>
      <c r="E38" s="172">
        <v>146032</v>
      </c>
      <c r="F38" s="172">
        <v>4000</v>
      </c>
      <c r="G38" s="172">
        <v>142032.48</v>
      </c>
      <c r="H38" s="172">
        <v>142032.48</v>
      </c>
      <c r="I38" s="172"/>
      <c r="J38" s="173" t="s">
        <v>21</v>
      </c>
      <c r="K38" s="172"/>
      <c r="L38" s="172"/>
      <c r="M38" s="172"/>
      <c r="N38" s="172"/>
      <c r="O38" s="179" t="s">
        <v>389</v>
      </c>
      <c r="P38" s="42"/>
      <c r="Q38" s="119"/>
    </row>
    <row r="39" spans="1:17" ht="27.75" customHeight="1">
      <c r="A39" s="180">
        <v>23</v>
      </c>
      <c r="B39" s="171" t="s">
        <v>327</v>
      </c>
      <c r="C39" s="171" t="s">
        <v>331</v>
      </c>
      <c r="D39" s="166" t="s">
        <v>398</v>
      </c>
      <c r="E39" s="172">
        <v>431000</v>
      </c>
      <c r="F39" s="172">
        <v>200000</v>
      </c>
      <c r="G39" s="172">
        <v>231000</v>
      </c>
      <c r="H39" s="172">
        <v>231000</v>
      </c>
      <c r="I39" s="172"/>
      <c r="J39" s="173" t="s">
        <v>21</v>
      </c>
      <c r="K39" s="172"/>
      <c r="L39" s="172"/>
      <c r="M39" s="172"/>
      <c r="N39" s="172"/>
      <c r="O39" s="179" t="s">
        <v>379</v>
      </c>
      <c r="P39" s="42"/>
      <c r="Q39" s="119"/>
    </row>
    <row r="40" spans="1:17" ht="24.75" customHeight="1">
      <c r="A40" s="180">
        <v>24</v>
      </c>
      <c r="B40" s="171" t="s">
        <v>327</v>
      </c>
      <c r="C40" s="171" t="s">
        <v>331</v>
      </c>
      <c r="D40" s="166" t="s">
        <v>399</v>
      </c>
      <c r="E40" s="196">
        <v>1440000</v>
      </c>
      <c r="F40" s="196">
        <v>28500</v>
      </c>
      <c r="G40" s="196">
        <v>100000</v>
      </c>
      <c r="H40" s="196">
        <v>100000</v>
      </c>
      <c r="I40" s="172"/>
      <c r="J40" s="173" t="s">
        <v>21</v>
      </c>
      <c r="K40" s="172"/>
      <c r="L40" s="172">
        <v>1311500</v>
      </c>
      <c r="M40" s="172"/>
      <c r="N40" s="172"/>
      <c r="O40" s="179" t="s">
        <v>374</v>
      </c>
      <c r="P40" s="42"/>
      <c r="Q40" s="42"/>
    </row>
    <row r="41" spans="1:17" ht="21" customHeight="1">
      <c r="A41" s="308" t="s">
        <v>400</v>
      </c>
      <c r="B41" s="308"/>
      <c r="C41" s="308"/>
      <c r="D41" s="308"/>
      <c r="E41" s="201">
        <f>SUM(E12:E40)</f>
        <v>29004514</v>
      </c>
      <c r="F41" s="201">
        <f>SUM(F12:F40)</f>
        <v>2186326</v>
      </c>
      <c r="G41" s="201">
        <f>SUM(G12:G40)</f>
        <v>1586032.48</v>
      </c>
      <c r="H41" s="201">
        <f>SUM(H12:H40)</f>
        <v>1502032.48</v>
      </c>
      <c r="I41" s="201">
        <f>SUM(I12:I40)</f>
        <v>0</v>
      </c>
      <c r="J41" s="201">
        <v>84000</v>
      </c>
      <c r="K41" s="201">
        <f>SUM(K12:K40)</f>
        <v>0</v>
      </c>
      <c r="L41" s="201">
        <f>SUM(L12:L40)</f>
        <v>12834156</v>
      </c>
      <c r="M41" s="201">
        <f>SUM(M12:M40)</f>
        <v>12398000</v>
      </c>
      <c r="N41" s="201">
        <f>SUM(N12:N40)</f>
        <v>0</v>
      </c>
      <c r="O41" s="202"/>
      <c r="P41" s="42"/>
      <c r="Q41" s="42"/>
    </row>
    <row r="42" spans="1:17" ht="21" customHeight="1">
      <c r="A42" s="120"/>
      <c r="B42" s="120"/>
      <c r="C42" s="120"/>
      <c r="D42" s="120"/>
      <c r="E42" s="120"/>
      <c r="F42" s="120"/>
      <c r="G42" s="120"/>
      <c r="H42" s="121"/>
      <c r="I42" s="121"/>
      <c r="J42" s="121"/>
      <c r="K42" s="42"/>
      <c r="L42" s="42"/>
      <c r="M42" s="42"/>
      <c r="N42" s="42"/>
      <c r="O42" s="42"/>
      <c r="P42" s="42"/>
      <c r="Q42" s="42"/>
    </row>
    <row r="43" spans="1:10" ht="12.75">
      <c r="A43" s="120"/>
      <c r="B43" s="120"/>
      <c r="C43" s="120"/>
      <c r="D43" s="120"/>
      <c r="E43" s="120"/>
      <c r="F43" s="120"/>
      <c r="G43" s="120"/>
      <c r="H43" s="121"/>
      <c r="I43" s="121"/>
      <c r="J43" s="121"/>
    </row>
    <row r="44" spans="1:10" ht="12.75">
      <c r="A44" s="120"/>
      <c r="B44" s="120"/>
      <c r="C44" s="120"/>
      <c r="D44" s="120"/>
      <c r="E44" s="120"/>
      <c r="F44" s="120"/>
      <c r="G44" s="120"/>
      <c r="H44" s="121"/>
      <c r="I44" s="121"/>
      <c r="J44" s="121"/>
    </row>
    <row r="45" spans="1:10" ht="12.75">
      <c r="A45" s="120"/>
      <c r="B45" s="120"/>
      <c r="C45" s="120"/>
      <c r="D45" s="120"/>
      <c r="E45" s="120"/>
      <c r="F45" s="120"/>
      <c r="G45" s="120"/>
      <c r="H45" s="121"/>
      <c r="I45" s="121"/>
      <c r="J45" s="121"/>
    </row>
    <row r="46" spans="1:10" ht="12.75">
      <c r="A46" s="120"/>
      <c r="B46" s="120"/>
      <c r="C46" s="120"/>
      <c r="D46" s="120"/>
      <c r="E46" s="120"/>
      <c r="F46" s="120"/>
      <c r="G46" s="120"/>
      <c r="H46" s="121"/>
      <c r="I46" s="121"/>
      <c r="J46" s="121"/>
    </row>
  </sheetData>
  <sheetProtection/>
  <mergeCells count="38">
    <mergeCell ref="N24:N27"/>
    <mergeCell ref="O6:O10"/>
    <mergeCell ref="J25:J27"/>
    <mergeCell ref="K25:K27"/>
    <mergeCell ref="F23:F27"/>
    <mergeCell ref="G23:N23"/>
    <mergeCell ref="O23:O27"/>
    <mergeCell ref="G24:G27"/>
    <mergeCell ref="H24:K24"/>
    <mergeCell ref="L24:L27"/>
    <mergeCell ref="M24:M27"/>
    <mergeCell ref="J1:N1"/>
    <mergeCell ref="J2:N2"/>
    <mergeCell ref="J3:N3"/>
    <mergeCell ref="B5:O5"/>
    <mergeCell ref="A6:A10"/>
    <mergeCell ref="B6:B10"/>
    <mergeCell ref="C6:C10"/>
    <mergeCell ref="D6:D10"/>
    <mergeCell ref="E23:E27"/>
    <mergeCell ref="L7:L10"/>
    <mergeCell ref="G7:G10"/>
    <mergeCell ref="H7:K7"/>
    <mergeCell ref="E6:E10"/>
    <mergeCell ref="H25:H27"/>
    <mergeCell ref="I25:I27"/>
    <mergeCell ref="F6:F10"/>
    <mergeCell ref="G6:N6"/>
    <mergeCell ref="K8:K10"/>
    <mergeCell ref="A41:D41"/>
    <mergeCell ref="B23:B27"/>
    <mergeCell ref="C23:C27"/>
    <mergeCell ref="D23:D27"/>
    <mergeCell ref="M7:M10"/>
    <mergeCell ref="N7:N10"/>
    <mergeCell ref="H8:H10"/>
    <mergeCell ref="I8:I10"/>
    <mergeCell ref="J8:J10"/>
  </mergeCells>
  <printOptions horizontalCentered="1"/>
  <pageMargins left="0.2362204724409449" right="0.2362204724409449" top="0.5511811023622047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3.625" style="1" customWidth="1"/>
    <col min="2" max="2" width="5.00390625" style="1" customWidth="1"/>
    <col min="3" max="3" width="6.875" style="1" customWidth="1"/>
    <col min="4" max="4" width="49.00390625" style="1" customWidth="1"/>
    <col min="5" max="5" width="12.25390625" style="1" customWidth="1"/>
    <col min="6" max="6" width="11.125" style="1" customWidth="1"/>
    <col min="7" max="7" width="9.875" style="1" customWidth="1"/>
    <col min="8" max="8" width="9.625" style="1" customWidth="1"/>
    <col min="9" max="9" width="7.25390625" style="1" customWidth="1"/>
    <col min="10" max="10" width="7.625" style="1" customWidth="1"/>
    <col min="11" max="11" width="10.25390625" style="1" customWidth="1"/>
    <col min="12" max="16384" width="9.125" style="1" customWidth="1"/>
  </cols>
  <sheetData>
    <row r="1" spans="7:11" ht="12.75">
      <c r="G1" s="354" t="s">
        <v>401</v>
      </c>
      <c r="H1" s="354"/>
      <c r="I1" s="354"/>
      <c r="J1" s="354"/>
      <c r="K1" s="354"/>
    </row>
    <row r="2" spans="7:11" ht="12.75">
      <c r="G2" s="337" t="s">
        <v>445</v>
      </c>
      <c r="H2" s="337"/>
      <c r="I2" s="337"/>
      <c r="J2" s="337"/>
      <c r="K2" s="337"/>
    </row>
    <row r="3" spans="7:11" ht="11.25" customHeight="1">
      <c r="G3" s="337" t="s">
        <v>435</v>
      </c>
      <c r="H3" s="337"/>
      <c r="I3" s="337"/>
      <c r="J3" s="337"/>
      <c r="K3" s="337"/>
    </row>
    <row r="4" spans="1:11" s="18" customFormat="1" ht="25.5" customHeight="1">
      <c r="A4" s="355" t="s">
        <v>59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</row>
    <row r="5" spans="1:11" s="11" customFormat="1" ht="15.75" customHeight="1">
      <c r="A5" s="351" t="s">
        <v>18</v>
      </c>
      <c r="B5" s="351" t="s">
        <v>1</v>
      </c>
      <c r="C5" s="351" t="s">
        <v>13</v>
      </c>
      <c r="D5" s="350" t="s">
        <v>50</v>
      </c>
      <c r="E5" s="350" t="s">
        <v>19</v>
      </c>
      <c r="F5" s="350" t="s">
        <v>27</v>
      </c>
      <c r="G5" s="350"/>
      <c r="H5" s="350"/>
      <c r="I5" s="350"/>
      <c r="J5" s="350"/>
      <c r="K5" s="352" t="s">
        <v>20</v>
      </c>
    </row>
    <row r="6" spans="1:11" s="11" customFormat="1" ht="15.75" customHeight="1">
      <c r="A6" s="351"/>
      <c r="B6" s="351"/>
      <c r="C6" s="351"/>
      <c r="D6" s="350"/>
      <c r="E6" s="350"/>
      <c r="F6" s="350" t="s">
        <v>60</v>
      </c>
      <c r="G6" s="350" t="s">
        <v>10</v>
      </c>
      <c r="H6" s="350"/>
      <c r="I6" s="350"/>
      <c r="J6" s="350"/>
      <c r="K6" s="352"/>
    </row>
    <row r="7" spans="1:11" s="11" customFormat="1" ht="29.25" customHeight="1">
      <c r="A7" s="351"/>
      <c r="B7" s="351"/>
      <c r="C7" s="351"/>
      <c r="D7" s="350"/>
      <c r="E7" s="350"/>
      <c r="F7" s="350"/>
      <c r="G7" s="350" t="s">
        <v>47</v>
      </c>
      <c r="H7" s="350" t="s">
        <v>43</v>
      </c>
      <c r="I7" s="349" t="s">
        <v>49</v>
      </c>
      <c r="J7" s="349" t="s">
        <v>44</v>
      </c>
      <c r="K7" s="352"/>
    </row>
    <row r="8" spans="1:11" s="11" customFormat="1" ht="19.5" customHeight="1">
      <c r="A8" s="351"/>
      <c r="B8" s="351"/>
      <c r="C8" s="351"/>
      <c r="D8" s="350"/>
      <c r="E8" s="350"/>
      <c r="F8" s="350"/>
      <c r="G8" s="350"/>
      <c r="H8" s="350"/>
      <c r="I8" s="349"/>
      <c r="J8" s="349"/>
      <c r="K8" s="352"/>
    </row>
    <row r="9" spans="1:15" s="11" customFormat="1" ht="16.5" customHeight="1">
      <c r="A9" s="351"/>
      <c r="B9" s="351"/>
      <c r="C9" s="351"/>
      <c r="D9" s="350"/>
      <c r="E9" s="350"/>
      <c r="F9" s="350"/>
      <c r="G9" s="350"/>
      <c r="H9" s="350"/>
      <c r="I9" s="349"/>
      <c r="J9" s="349"/>
      <c r="K9" s="352"/>
      <c r="L9" s="122"/>
      <c r="M9" s="122"/>
      <c r="N9" s="122"/>
      <c r="O9" s="122"/>
    </row>
    <row r="10" spans="1:15" ht="10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4"/>
      <c r="M10" s="4"/>
      <c r="N10" s="4"/>
      <c r="O10" s="4"/>
    </row>
    <row r="11" spans="1:15" ht="32.25" customHeight="1">
      <c r="A11" s="28">
        <v>1</v>
      </c>
      <c r="B11" s="28">
        <v>600</v>
      </c>
      <c r="C11" s="28">
        <v>60016</v>
      </c>
      <c r="D11" s="168" t="s">
        <v>402</v>
      </c>
      <c r="E11" s="169">
        <v>15000</v>
      </c>
      <c r="F11" s="169">
        <v>15000</v>
      </c>
      <c r="G11" s="169">
        <v>15000</v>
      </c>
      <c r="H11" s="28"/>
      <c r="I11" s="203" t="s">
        <v>21</v>
      </c>
      <c r="J11" s="8"/>
      <c r="K11" s="204" t="s">
        <v>403</v>
      </c>
      <c r="L11" s="4"/>
      <c r="M11" s="4"/>
      <c r="N11" s="4"/>
      <c r="O11" s="4"/>
    </row>
    <row r="12" spans="1:15" ht="32.25" customHeight="1">
      <c r="A12" s="28">
        <v>2</v>
      </c>
      <c r="B12" s="28">
        <v>600</v>
      </c>
      <c r="C12" s="28">
        <v>60016</v>
      </c>
      <c r="D12" s="168" t="s">
        <v>404</v>
      </c>
      <c r="E12" s="169">
        <v>15000</v>
      </c>
      <c r="F12" s="169">
        <v>15000</v>
      </c>
      <c r="G12" s="169">
        <v>15000</v>
      </c>
      <c r="H12" s="28"/>
      <c r="I12" s="203" t="s">
        <v>21</v>
      </c>
      <c r="J12" s="8"/>
      <c r="K12" s="204" t="s">
        <v>403</v>
      </c>
      <c r="L12" s="4"/>
      <c r="M12" s="4"/>
      <c r="N12" s="4"/>
      <c r="O12" s="4"/>
    </row>
    <row r="13" spans="1:15" ht="32.25" customHeight="1">
      <c r="A13" s="28">
        <v>3</v>
      </c>
      <c r="B13" s="28">
        <v>600</v>
      </c>
      <c r="C13" s="28">
        <v>60016</v>
      </c>
      <c r="D13" s="168" t="s">
        <v>405</v>
      </c>
      <c r="E13" s="169">
        <v>20000</v>
      </c>
      <c r="F13" s="169">
        <v>20000</v>
      </c>
      <c r="G13" s="169">
        <v>20000</v>
      </c>
      <c r="H13" s="28"/>
      <c r="I13" s="203" t="s">
        <v>21</v>
      </c>
      <c r="J13" s="8"/>
      <c r="K13" s="204" t="s">
        <v>403</v>
      </c>
      <c r="L13" s="4"/>
      <c r="M13" s="4"/>
      <c r="N13" s="4"/>
      <c r="O13" s="4"/>
    </row>
    <row r="14" spans="1:15" ht="32.25" customHeight="1">
      <c r="A14" s="28">
        <v>4</v>
      </c>
      <c r="B14" s="28">
        <v>600</v>
      </c>
      <c r="C14" s="28">
        <v>60016</v>
      </c>
      <c r="D14" s="168" t="s">
        <v>406</v>
      </c>
      <c r="E14" s="169">
        <v>30000</v>
      </c>
      <c r="F14" s="169">
        <v>30000</v>
      </c>
      <c r="G14" s="169">
        <v>30000</v>
      </c>
      <c r="H14" s="28"/>
      <c r="I14" s="203" t="s">
        <v>21</v>
      </c>
      <c r="J14" s="8"/>
      <c r="K14" s="204" t="s">
        <v>403</v>
      </c>
      <c r="L14" s="4"/>
      <c r="M14" s="4"/>
      <c r="N14" s="4"/>
      <c r="O14" s="4"/>
    </row>
    <row r="15" spans="1:15" ht="55.5" customHeight="1">
      <c r="A15" s="28">
        <v>5</v>
      </c>
      <c r="B15" s="28">
        <v>700</v>
      </c>
      <c r="C15" s="28">
        <v>70095</v>
      </c>
      <c r="D15" s="205" t="s">
        <v>407</v>
      </c>
      <c r="E15" s="169">
        <v>4000</v>
      </c>
      <c r="F15" s="169">
        <v>4000</v>
      </c>
      <c r="G15" s="169">
        <v>4000</v>
      </c>
      <c r="H15" s="169"/>
      <c r="I15" s="203" t="s">
        <v>21</v>
      </c>
      <c r="J15" s="206"/>
      <c r="K15" s="204" t="s">
        <v>403</v>
      </c>
      <c r="L15" s="4"/>
      <c r="M15" s="4"/>
      <c r="N15" s="4"/>
      <c r="O15" s="4"/>
    </row>
    <row r="16" spans="1:15" ht="55.5" customHeight="1">
      <c r="A16" s="28">
        <v>6</v>
      </c>
      <c r="B16" s="28">
        <v>700</v>
      </c>
      <c r="C16" s="28">
        <v>70095</v>
      </c>
      <c r="D16" s="205" t="s">
        <v>408</v>
      </c>
      <c r="E16" s="207">
        <v>9000</v>
      </c>
      <c r="F16" s="207">
        <v>9000</v>
      </c>
      <c r="G16" s="207">
        <v>9000</v>
      </c>
      <c r="H16" s="169"/>
      <c r="I16" s="203" t="s">
        <v>21</v>
      </c>
      <c r="J16" s="206"/>
      <c r="K16" s="204" t="s">
        <v>403</v>
      </c>
      <c r="L16" s="4"/>
      <c r="M16" s="4"/>
      <c r="N16" s="4"/>
      <c r="O16" s="4"/>
    </row>
    <row r="17" spans="1:15" ht="75.75" customHeight="1">
      <c r="A17" s="208">
        <v>7</v>
      </c>
      <c r="B17" s="209" t="s">
        <v>215</v>
      </c>
      <c r="C17" s="209" t="s">
        <v>217</v>
      </c>
      <c r="D17" s="210" t="s">
        <v>409</v>
      </c>
      <c r="E17" s="207">
        <v>16000</v>
      </c>
      <c r="F17" s="207">
        <v>16000</v>
      </c>
      <c r="G17" s="207">
        <v>16000</v>
      </c>
      <c r="H17" s="125"/>
      <c r="I17" s="203" t="s">
        <v>21</v>
      </c>
      <c r="J17" s="211"/>
      <c r="K17" s="204" t="s">
        <v>403</v>
      </c>
      <c r="L17" s="123"/>
      <c r="M17" s="123"/>
      <c r="N17" s="123"/>
      <c r="O17" s="123"/>
    </row>
    <row r="18" spans="1:15" ht="19.5" customHeight="1">
      <c r="A18" s="351" t="s">
        <v>18</v>
      </c>
      <c r="B18" s="351" t="s">
        <v>1</v>
      </c>
      <c r="C18" s="351" t="s">
        <v>13</v>
      </c>
      <c r="D18" s="350" t="s">
        <v>50</v>
      </c>
      <c r="E18" s="350" t="s">
        <v>19</v>
      </c>
      <c r="F18" s="350" t="s">
        <v>27</v>
      </c>
      <c r="G18" s="350"/>
      <c r="H18" s="350"/>
      <c r="I18" s="350"/>
      <c r="J18" s="350"/>
      <c r="K18" s="352" t="s">
        <v>20</v>
      </c>
      <c r="L18" s="123"/>
      <c r="M18" s="123"/>
      <c r="N18" s="123"/>
      <c r="O18" s="123"/>
    </row>
    <row r="19" spans="1:15" ht="19.5" customHeight="1">
      <c r="A19" s="351"/>
      <c r="B19" s="351"/>
      <c r="C19" s="351"/>
      <c r="D19" s="350"/>
      <c r="E19" s="350"/>
      <c r="F19" s="350" t="s">
        <v>410</v>
      </c>
      <c r="G19" s="350" t="s">
        <v>10</v>
      </c>
      <c r="H19" s="350"/>
      <c r="I19" s="350"/>
      <c r="J19" s="350"/>
      <c r="K19" s="352"/>
      <c r="L19" s="123"/>
      <c r="M19" s="123"/>
      <c r="N19" s="123"/>
      <c r="O19" s="123"/>
    </row>
    <row r="20" spans="1:15" ht="19.5" customHeight="1">
      <c r="A20" s="351"/>
      <c r="B20" s="351"/>
      <c r="C20" s="351"/>
      <c r="D20" s="350"/>
      <c r="E20" s="350"/>
      <c r="F20" s="350"/>
      <c r="G20" s="350" t="s">
        <v>47</v>
      </c>
      <c r="H20" s="350" t="s">
        <v>43</v>
      </c>
      <c r="I20" s="349" t="s">
        <v>49</v>
      </c>
      <c r="J20" s="349" t="s">
        <v>44</v>
      </c>
      <c r="K20" s="352"/>
      <c r="L20" s="123"/>
      <c r="M20" s="123"/>
      <c r="N20" s="123"/>
      <c r="O20" s="123"/>
    </row>
    <row r="21" spans="1:15" ht="19.5" customHeight="1">
      <c r="A21" s="351"/>
      <c r="B21" s="351"/>
      <c r="C21" s="351"/>
      <c r="D21" s="350"/>
      <c r="E21" s="350"/>
      <c r="F21" s="350"/>
      <c r="G21" s="350"/>
      <c r="H21" s="350"/>
      <c r="I21" s="349"/>
      <c r="J21" s="349"/>
      <c r="K21" s="352"/>
      <c r="L21" s="123"/>
      <c r="M21" s="123"/>
      <c r="N21" s="123"/>
      <c r="O21" s="123"/>
    </row>
    <row r="22" spans="1:15" ht="19.5" customHeight="1">
      <c r="A22" s="351"/>
      <c r="B22" s="351"/>
      <c r="C22" s="351"/>
      <c r="D22" s="350"/>
      <c r="E22" s="350"/>
      <c r="F22" s="350"/>
      <c r="G22" s="350"/>
      <c r="H22" s="350"/>
      <c r="I22" s="349"/>
      <c r="J22" s="349"/>
      <c r="K22" s="352"/>
      <c r="L22" s="123"/>
      <c r="M22" s="123"/>
      <c r="N22" s="123"/>
      <c r="O22" s="123"/>
    </row>
    <row r="23" spans="1:15" ht="21.75" customHeight="1">
      <c r="A23" s="208">
        <v>8</v>
      </c>
      <c r="B23" s="209" t="s">
        <v>222</v>
      </c>
      <c r="C23" s="209" t="s">
        <v>228</v>
      </c>
      <c r="D23" s="210" t="s">
        <v>411</v>
      </c>
      <c r="E23" s="207">
        <v>20000</v>
      </c>
      <c r="F23" s="207">
        <v>20000</v>
      </c>
      <c r="G23" s="207">
        <v>20000</v>
      </c>
      <c r="H23" s="125"/>
      <c r="I23" s="203" t="s">
        <v>21</v>
      </c>
      <c r="J23" s="211"/>
      <c r="K23" s="204" t="s">
        <v>403</v>
      </c>
      <c r="L23" s="123"/>
      <c r="M23" s="123"/>
      <c r="N23" s="123"/>
      <c r="O23" s="123"/>
    </row>
    <row r="24" spans="1:15" ht="27" customHeight="1">
      <c r="A24" s="208">
        <v>9</v>
      </c>
      <c r="B24" s="209" t="s">
        <v>285</v>
      </c>
      <c r="C24" s="209" t="s">
        <v>299</v>
      </c>
      <c r="D24" s="205" t="s">
        <v>412</v>
      </c>
      <c r="E24" s="207">
        <v>4500</v>
      </c>
      <c r="F24" s="207">
        <v>4500</v>
      </c>
      <c r="G24" s="207">
        <v>4500</v>
      </c>
      <c r="H24" s="207"/>
      <c r="I24" s="203" t="s">
        <v>21</v>
      </c>
      <c r="J24" s="211"/>
      <c r="K24" s="212" t="s">
        <v>413</v>
      </c>
      <c r="L24" s="123"/>
      <c r="M24" s="123"/>
      <c r="N24" s="123"/>
      <c r="O24" s="123"/>
    </row>
    <row r="25" spans="1:15" ht="23.25" customHeight="1">
      <c r="A25" s="208">
        <v>10</v>
      </c>
      <c r="B25" s="209" t="s">
        <v>285</v>
      </c>
      <c r="C25" s="209" t="s">
        <v>303</v>
      </c>
      <c r="D25" s="205" t="s">
        <v>412</v>
      </c>
      <c r="E25" s="207">
        <v>20000</v>
      </c>
      <c r="F25" s="207">
        <v>20000</v>
      </c>
      <c r="G25" s="207">
        <v>20000</v>
      </c>
      <c r="H25" s="207"/>
      <c r="I25" s="203" t="s">
        <v>21</v>
      </c>
      <c r="J25" s="211"/>
      <c r="K25" s="212" t="s">
        <v>413</v>
      </c>
      <c r="L25" s="123"/>
      <c r="M25" s="123"/>
      <c r="N25" s="123"/>
      <c r="O25" s="123"/>
    </row>
    <row r="26" spans="1:15" ht="30" customHeight="1">
      <c r="A26" s="208">
        <v>11</v>
      </c>
      <c r="B26" s="209" t="s">
        <v>312</v>
      </c>
      <c r="C26" s="209" t="s">
        <v>314</v>
      </c>
      <c r="D26" s="213" t="s">
        <v>440</v>
      </c>
      <c r="E26" s="207">
        <v>120000</v>
      </c>
      <c r="F26" s="207">
        <v>120000</v>
      </c>
      <c r="G26" s="207">
        <v>120000</v>
      </c>
      <c r="H26" s="207"/>
      <c r="I26" s="203" t="s">
        <v>21</v>
      </c>
      <c r="J26" s="211"/>
      <c r="K26" s="204" t="s">
        <v>403</v>
      </c>
      <c r="L26" s="123"/>
      <c r="M26" s="123"/>
      <c r="N26" s="123"/>
      <c r="O26" s="123"/>
    </row>
    <row r="27" spans="1:15" ht="24.75" customHeight="1">
      <c r="A27" s="208">
        <v>12</v>
      </c>
      <c r="B27" s="209" t="s">
        <v>312</v>
      </c>
      <c r="C27" s="209" t="s">
        <v>314</v>
      </c>
      <c r="D27" s="205" t="s">
        <v>414</v>
      </c>
      <c r="E27" s="207">
        <v>40000</v>
      </c>
      <c r="F27" s="207">
        <v>40000</v>
      </c>
      <c r="G27" s="207">
        <v>40000</v>
      </c>
      <c r="H27" s="207"/>
      <c r="I27" s="203" t="s">
        <v>21</v>
      </c>
      <c r="J27" s="211"/>
      <c r="K27" s="204" t="s">
        <v>403</v>
      </c>
      <c r="L27" s="123"/>
      <c r="M27" s="123"/>
      <c r="N27" s="123"/>
      <c r="O27" s="123"/>
    </row>
    <row r="28" spans="1:15" ht="24.75" customHeight="1">
      <c r="A28" s="208">
        <v>13</v>
      </c>
      <c r="B28" s="209" t="s">
        <v>312</v>
      </c>
      <c r="C28" s="209" t="s">
        <v>316</v>
      </c>
      <c r="D28" s="205" t="s">
        <v>415</v>
      </c>
      <c r="E28" s="207">
        <v>20000</v>
      </c>
      <c r="F28" s="207">
        <v>20000</v>
      </c>
      <c r="G28" s="207">
        <v>20000</v>
      </c>
      <c r="H28" s="207"/>
      <c r="I28" s="203" t="s">
        <v>21</v>
      </c>
      <c r="J28" s="214"/>
      <c r="K28" s="204" t="s">
        <v>403</v>
      </c>
      <c r="L28" s="123"/>
      <c r="M28" s="123"/>
      <c r="N28" s="123"/>
      <c r="O28" s="123"/>
    </row>
    <row r="29" spans="1:15" ht="49.5" customHeight="1">
      <c r="A29" s="208">
        <v>14</v>
      </c>
      <c r="B29" s="209" t="s">
        <v>312</v>
      </c>
      <c r="C29" s="209" t="s">
        <v>322</v>
      </c>
      <c r="D29" s="205" t="s">
        <v>430</v>
      </c>
      <c r="E29" s="125">
        <v>20000</v>
      </c>
      <c r="F29" s="125">
        <v>20000</v>
      </c>
      <c r="G29" s="125">
        <v>20000</v>
      </c>
      <c r="H29" s="24"/>
      <c r="I29" s="203" t="s">
        <v>21</v>
      </c>
      <c r="J29" s="211"/>
      <c r="K29" s="204" t="s">
        <v>403</v>
      </c>
      <c r="L29" s="123"/>
      <c r="M29" s="123"/>
      <c r="N29" s="123"/>
      <c r="O29" s="123"/>
    </row>
    <row r="30" spans="1:15" ht="39" customHeight="1">
      <c r="A30" s="208">
        <v>15</v>
      </c>
      <c r="B30" s="215" t="s">
        <v>312</v>
      </c>
      <c r="C30" s="215" t="s">
        <v>322</v>
      </c>
      <c r="D30" s="205" t="s">
        <v>429</v>
      </c>
      <c r="E30" s="125">
        <v>55000</v>
      </c>
      <c r="F30" s="125">
        <v>55000</v>
      </c>
      <c r="G30" s="125">
        <v>55000</v>
      </c>
      <c r="H30" s="24"/>
      <c r="I30" s="203" t="s">
        <v>21</v>
      </c>
      <c r="J30" s="211"/>
      <c r="K30" s="204" t="s">
        <v>403</v>
      </c>
      <c r="L30" s="123"/>
      <c r="M30" s="123"/>
      <c r="N30" s="123"/>
      <c r="O30" s="123"/>
    </row>
    <row r="31" spans="1:15" ht="24.75" customHeight="1">
      <c r="A31" s="208">
        <v>16</v>
      </c>
      <c r="B31" s="215" t="s">
        <v>312</v>
      </c>
      <c r="C31" s="215" t="s">
        <v>322</v>
      </c>
      <c r="D31" s="205" t="s">
        <v>431</v>
      </c>
      <c r="E31" s="125">
        <v>74628</v>
      </c>
      <c r="F31" s="125">
        <v>74628</v>
      </c>
      <c r="G31" s="125">
        <v>74628</v>
      </c>
      <c r="H31" s="24"/>
      <c r="I31" s="203" t="s">
        <v>21</v>
      </c>
      <c r="J31" s="211"/>
      <c r="K31" s="204" t="s">
        <v>403</v>
      </c>
      <c r="L31" s="123"/>
      <c r="M31" s="123"/>
      <c r="N31" s="123"/>
      <c r="O31" s="123"/>
    </row>
    <row r="32" spans="1:11" ht="25.5" customHeight="1">
      <c r="A32" s="208">
        <v>17</v>
      </c>
      <c r="B32" s="208">
        <v>9</v>
      </c>
      <c r="C32" s="208"/>
      <c r="D32" s="216"/>
      <c r="E32" s="207"/>
      <c r="F32" s="207"/>
      <c r="G32" s="207"/>
      <c r="H32" s="125"/>
      <c r="I32" s="203" t="s">
        <v>21</v>
      </c>
      <c r="J32" s="217"/>
      <c r="K32" s="204" t="s">
        <v>403</v>
      </c>
    </row>
    <row r="33" spans="1:11" ht="36" customHeight="1">
      <c r="A33" s="208">
        <v>18</v>
      </c>
      <c r="B33" s="208">
        <v>926</v>
      </c>
      <c r="C33" s="208">
        <v>92605</v>
      </c>
      <c r="D33" s="216" t="s">
        <v>416</v>
      </c>
      <c r="E33" s="207">
        <v>10000</v>
      </c>
      <c r="F33" s="207">
        <v>10000</v>
      </c>
      <c r="G33" s="207">
        <v>10000</v>
      </c>
      <c r="H33" s="125"/>
      <c r="I33" s="203" t="s">
        <v>21</v>
      </c>
      <c r="J33" s="217"/>
      <c r="K33" s="204" t="s">
        <v>403</v>
      </c>
    </row>
    <row r="34" spans="1:11" ht="29.25" customHeight="1">
      <c r="A34" s="353" t="s">
        <v>46</v>
      </c>
      <c r="B34" s="353"/>
      <c r="C34" s="353"/>
      <c r="D34" s="353"/>
      <c r="E34" s="124">
        <f>SUM(E11:E33)</f>
        <v>493128</v>
      </c>
      <c r="F34" s="124">
        <f>SUM(F11:F33)</f>
        <v>493128</v>
      </c>
      <c r="G34" s="124">
        <f>SUM(G11:G33)</f>
        <v>493128</v>
      </c>
      <c r="H34" s="124">
        <f>SUM(H15:H33)</f>
        <v>0</v>
      </c>
      <c r="I34" s="124"/>
      <c r="J34" s="124"/>
      <c r="K34" s="125" t="s">
        <v>15</v>
      </c>
    </row>
    <row r="35" spans="1:7" ht="9" customHeight="1">
      <c r="A35" s="126" t="s">
        <v>26</v>
      </c>
      <c r="B35" s="126"/>
      <c r="C35" s="126"/>
      <c r="D35" s="126"/>
      <c r="E35" s="126"/>
      <c r="F35" s="126"/>
      <c r="G35" s="126"/>
    </row>
    <row r="36" spans="1:7" ht="10.5" customHeight="1">
      <c r="A36" s="126" t="s">
        <v>22</v>
      </c>
      <c r="B36" s="126"/>
      <c r="C36" s="126"/>
      <c r="D36" s="126"/>
      <c r="E36" s="126"/>
      <c r="F36" s="126"/>
      <c r="G36" s="126"/>
    </row>
    <row r="37" spans="1:7" ht="9.75" customHeight="1">
      <c r="A37" s="126" t="s">
        <v>23</v>
      </c>
      <c r="B37" s="126"/>
      <c r="C37" s="126"/>
      <c r="D37" s="126"/>
      <c r="E37" s="126"/>
      <c r="F37" s="126"/>
      <c r="G37" s="126"/>
    </row>
    <row r="38" spans="1:7" ht="8.25" customHeight="1">
      <c r="A38" s="126" t="s">
        <v>24</v>
      </c>
      <c r="B38" s="126"/>
      <c r="C38" s="126"/>
      <c r="D38" s="126"/>
      <c r="E38" s="126"/>
      <c r="F38" s="126"/>
      <c r="G38" s="126"/>
    </row>
    <row r="39" spans="1:7" ht="9.75" customHeight="1">
      <c r="A39" s="126" t="s">
        <v>25</v>
      </c>
      <c r="B39" s="126"/>
      <c r="C39" s="126"/>
      <c r="D39" s="126"/>
      <c r="E39" s="126"/>
      <c r="F39" s="126"/>
      <c r="G39" s="126"/>
    </row>
  </sheetData>
  <sheetProtection/>
  <mergeCells count="31">
    <mergeCell ref="A5:A9"/>
    <mergeCell ref="G6:J6"/>
    <mergeCell ref="G1:K1"/>
    <mergeCell ref="G2:K2"/>
    <mergeCell ref="G3:K3"/>
    <mergeCell ref="A4:K4"/>
    <mergeCell ref="K5:K9"/>
    <mergeCell ref="F6:F9"/>
    <mergeCell ref="I7:I9"/>
    <mergeCell ref="A34:D34"/>
    <mergeCell ref="B18:B22"/>
    <mergeCell ref="C18:C22"/>
    <mergeCell ref="D18:D22"/>
    <mergeCell ref="E18:E22"/>
    <mergeCell ref="H7:H9"/>
    <mergeCell ref="C5:C9"/>
    <mergeCell ref="K18:K22"/>
    <mergeCell ref="F19:F22"/>
    <mergeCell ref="G19:J19"/>
    <mergeCell ref="G20:G22"/>
    <mergeCell ref="H20:H22"/>
    <mergeCell ref="I20:I22"/>
    <mergeCell ref="F5:J5"/>
    <mergeCell ref="A18:A22"/>
    <mergeCell ref="B5:B9"/>
    <mergeCell ref="E5:E9"/>
    <mergeCell ref="D5:D9"/>
    <mergeCell ref="J20:J22"/>
    <mergeCell ref="F18:J18"/>
    <mergeCell ref="G7:G9"/>
    <mergeCell ref="J7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ht="56.25" customHeight="1"/>
    <row r="2" spans="3:4" ht="12.75">
      <c r="C2" s="359" t="s">
        <v>185</v>
      </c>
      <c r="D2" s="359"/>
    </row>
    <row r="3" spans="3:7" ht="12.75">
      <c r="C3" s="337" t="s">
        <v>445</v>
      </c>
      <c r="D3" s="337"/>
      <c r="E3" s="337"/>
      <c r="F3" s="337"/>
      <c r="G3" s="337"/>
    </row>
    <row r="4" spans="3:7" ht="12.75">
      <c r="C4" s="337" t="s">
        <v>435</v>
      </c>
      <c r="D4" s="337"/>
      <c r="E4" s="337"/>
      <c r="F4" s="337"/>
      <c r="G4" s="337"/>
    </row>
    <row r="5" spans="3:4" ht="12.75">
      <c r="C5" s="359"/>
      <c r="D5" s="359"/>
    </row>
    <row r="6" spans="1:4" ht="15" customHeight="1">
      <c r="A6" s="358" t="s">
        <v>73</v>
      </c>
      <c r="B6" s="358"/>
      <c r="C6" s="358"/>
      <c r="D6" s="358"/>
    </row>
    <row r="7" ht="6.75" customHeight="1">
      <c r="A7" s="25"/>
    </row>
    <row r="8" ht="12.75">
      <c r="D8" s="19" t="s">
        <v>14</v>
      </c>
    </row>
    <row r="9" spans="1:4" ht="15" customHeight="1">
      <c r="A9" s="351" t="s">
        <v>18</v>
      </c>
      <c r="B9" s="351" t="s">
        <v>4</v>
      </c>
      <c r="C9" s="350" t="s">
        <v>74</v>
      </c>
      <c r="D9" s="350" t="s">
        <v>75</v>
      </c>
    </row>
    <row r="10" spans="1:4" ht="15" customHeight="1">
      <c r="A10" s="351"/>
      <c r="B10" s="351"/>
      <c r="C10" s="351"/>
      <c r="D10" s="350"/>
    </row>
    <row r="11" spans="1:4" ht="15.75" customHeight="1">
      <c r="A11" s="351"/>
      <c r="B11" s="351"/>
      <c r="C11" s="351"/>
      <c r="D11" s="350"/>
    </row>
    <row r="12" spans="1:4" s="27" customFormat="1" ht="6.75" customHeight="1">
      <c r="A12" s="26">
        <v>1</v>
      </c>
      <c r="B12" s="26">
        <v>2</v>
      </c>
      <c r="C12" s="26">
        <v>3</v>
      </c>
      <c r="D12" s="26">
        <v>4</v>
      </c>
    </row>
    <row r="13" spans="1:4" ht="18.75" customHeight="1">
      <c r="A13" s="357" t="s">
        <v>76</v>
      </c>
      <c r="B13" s="357"/>
      <c r="C13" s="28"/>
      <c r="D13" s="37">
        <f>SUM(D14,D26,)</f>
        <v>2880000</v>
      </c>
    </row>
    <row r="14" spans="1:4" ht="18.75" customHeight="1">
      <c r="A14" s="28" t="s">
        <v>6</v>
      </c>
      <c r="B14" s="23" t="s">
        <v>77</v>
      </c>
      <c r="C14" s="28" t="s">
        <v>78</v>
      </c>
      <c r="D14" s="37">
        <v>2600000</v>
      </c>
    </row>
    <row r="15" spans="1:4" ht="18.75" customHeight="1">
      <c r="A15" s="28" t="s">
        <v>7</v>
      </c>
      <c r="B15" s="23" t="s">
        <v>79</v>
      </c>
      <c r="C15" s="28" t="s">
        <v>78</v>
      </c>
      <c r="D15" s="37"/>
    </row>
    <row r="16" spans="1:4" ht="51">
      <c r="A16" s="28" t="s">
        <v>8</v>
      </c>
      <c r="B16" s="165" t="s">
        <v>80</v>
      </c>
      <c r="C16" s="28" t="s">
        <v>81</v>
      </c>
      <c r="D16" s="37"/>
    </row>
    <row r="17" spans="1:4" ht="18.75" customHeight="1">
      <c r="A17" s="28" t="s">
        <v>0</v>
      </c>
      <c r="B17" s="23" t="s">
        <v>82</v>
      </c>
      <c r="C17" s="28" t="s">
        <v>83</v>
      </c>
      <c r="D17" s="37"/>
    </row>
    <row r="18" spans="1:4" ht="18.75" customHeight="1">
      <c r="A18" s="28" t="s">
        <v>84</v>
      </c>
      <c r="B18" s="23" t="s">
        <v>85</v>
      </c>
      <c r="C18" s="28" t="s">
        <v>126</v>
      </c>
      <c r="D18" s="37"/>
    </row>
    <row r="19" spans="1:4" ht="18.75" customHeight="1">
      <c r="A19" s="28" t="s">
        <v>86</v>
      </c>
      <c r="B19" s="23" t="s">
        <v>87</v>
      </c>
      <c r="C19" s="28" t="s">
        <v>88</v>
      </c>
      <c r="D19" s="37"/>
    </row>
    <row r="20" spans="1:4" ht="18.75" customHeight="1">
      <c r="A20" s="28" t="s">
        <v>89</v>
      </c>
      <c r="B20" s="23" t="s">
        <v>90</v>
      </c>
      <c r="C20" s="28" t="s">
        <v>91</v>
      </c>
      <c r="D20" s="37"/>
    </row>
    <row r="21" spans="1:4" ht="44.25" customHeight="1">
      <c r="A21" s="28" t="s">
        <v>92</v>
      </c>
      <c r="B21" s="165" t="s">
        <v>93</v>
      </c>
      <c r="C21" s="28" t="s">
        <v>94</v>
      </c>
      <c r="D21" s="37"/>
    </row>
    <row r="22" spans="1:4" ht="18.75" customHeight="1">
      <c r="A22" s="28" t="s">
        <v>95</v>
      </c>
      <c r="B22" s="23" t="s">
        <v>96</v>
      </c>
      <c r="C22" s="28" t="s">
        <v>97</v>
      </c>
      <c r="D22" s="37"/>
    </row>
    <row r="23" spans="1:4" ht="18.75" customHeight="1">
      <c r="A23" s="28" t="s">
        <v>98</v>
      </c>
      <c r="B23" s="23" t="s">
        <v>99</v>
      </c>
      <c r="C23" s="28" t="s">
        <v>100</v>
      </c>
      <c r="D23" s="37"/>
    </row>
    <row r="24" spans="1:4" ht="18.75" customHeight="1">
      <c r="A24" s="28" t="s">
        <v>101</v>
      </c>
      <c r="B24" s="23" t="s">
        <v>102</v>
      </c>
      <c r="C24" s="28" t="s">
        <v>103</v>
      </c>
      <c r="D24" s="37"/>
    </row>
    <row r="25" spans="1:4" ht="18.75" customHeight="1">
      <c r="A25" s="28" t="s">
        <v>104</v>
      </c>
      <c r="B25" s="23" t="s">
        <v>105</v>
      </c>
      <c r="C25" s="28" t="s">
        <v>106</v>
      </c>
      <c r="D25" s="37"/>
    </row>
    <row r="26" spans="1:4" ht="18.75" customHeight="1">
      <c r="A26" s="28" t="s">
        <v>107</v>
      </c>
      <c r="B26" s="23" t="s">
        <v>108</v>
      </c>
      <c r="C26" s="28" t="s">
        <v>109</v>
      </c>
      <c r="D26" s="37">
        <v>280000</v>
      </c>
    </row>
    <row r="27" spans="1:4" ht="18.75" customHeight="1">
      <c r="A27" s="28" t="s">
        <v>110</v>
      </c>
      <c r="B27" s="23" t="s">
        <v>111</v>
      </c>
      <c r="C27" s="28" t="s">
        <v>112</v>
      </c>
      <c r="D27" s="37"/>
    </row>
    <row r="28" spans="1:4" ht="18.75" customHeight="1">
      <c r="A28" s="357" t="s">
        <v>113</v>
      </c>
      <c r="B28" s="357"/>
      <c r="C28" s="28"/>
      <c r="D28" s="37">
        <f>SUM(D29:D30)</f>
        <v>3262052</v>
      </c>
    </row>
    <row r="29" spans="1:4" ht="18.75" customHeight="1">
      <c r="A29" s="28" t="s">
        <v>6</v>
      </c>
      <c r="B29" s="23" t="s">
        <v>114</v>
      </c>
      <c r="C29" s="28" t="s">
        <v>115</v>
      </c>
      <c r="D29" s="37">
        <v>2363000</v>
      </c>
    </row>
    <row r="30" spans="1:4" ht="18.75" customHeight="1">
      <c r="A30" s="28" t="s">
        <v>7</v>
      </c>
      <c r="B30" s="23" t="s">
        <v>116</v>
      </c>
      <c r="C30" s="28" t="s">
        <v>115</v>
      </c>
      <c r="D30" s="37">
        <v>899052</v>
      </c>
    </row>
    <row r="31" spans="1:4" ht="38.25">
      <c r="A31" s="28" t="s">
        <v>8</v>
      </c>
      <c r="B31" s="165" t="s">
        <v>117</v>
      </c>
      <c r="C31" s="28" t="s">
        <v>118</v>
      </c>
      <c r="D31" s="37"/>
    </row>
    <row r="32" spans="1:4" ht="18.75" customHeight="1">
      <c r="A32" s="28" t="s">
        <v>0</v>
      </c>
      <c r="B32" s="23" t="s">
        <v>71</v>
      </c>
      <c r="C32" s="28" t="s">
        <v>119</v>
      </c>
      <c r="D32" s="37"/>
    </row>
    <row r="33" spans="1:4" ht="18.75" customHeight="1">
      <c r="A33" s="28" t="s">
        <v>84</v>
      </c>
      <c r="B33" s="23" t="s">
        <v>120</v>
      </c>
      <c r="C33" s="28" t="s">
        <v>112</v>
      </c>
      <c r="D33" s="37"/>
    </row>
    <row r="34" spans="1:4" ht="18.75" customHeight="1">
      <c r="A34" s="28" t="s">
        <v>98</v>
      </c>
      <c r="B34" s="23" t="s">
        <v>72</v>
      </c>
      <c r="C34" s="28" t="s">
        <v>121</v>
      </c>
      <c r="D34" s="37"/>
    </row>
    <row r="35" spans="1:4" ht="18.75" customHeight="1">
      <c r="A35" s="28" t="s">
        <v>101</v>
      </c>
      <c r="B35" s="23" t="s">
        <v>122</v>
      </c>
      <c r="C35" s="28" t="s">
        <v>123</v>
      </c>
      <c r="D35" s="37"/>
    </row>
    <row r="36" spans="1:4" ht="18.75" customHeight="1">
      <c r="A36" s="28" t="s">
        <v>104</v>
      </c>
      <c r="B36" s="23" t="s">
        <v>124</v>
      </c>
      <c r="C36" s="28" t="s">
        <v>125</v>
      </c>
      <c r="D36" s="37"/>
    </row>
    <row r="37" spans="1:6" ht="12.75">
      <c r="A37" s="356" t="s">
        <v>127</v>
      </c>
      <c r="B37" s="356"/>
      <c r="C37" s="356"/>
      <c r="D37" s="356"/>
      <c r="E37" s="356"/>
      <c r="F37" s="356"/>
    </row>
    <row r="38" spans="1:6" ht="22.5" customHeight="1">
      <c r="A38" s="356"/>
      <c r="B38" s="356"/>
      <c r="C38" s="356"/>
      <c r="D38" s="356"/>
      <c r="E38" s="356"/>
      <c r="F38" s="356"/>
    </row>
  </sheetData>
  <sheetProtection/>
  <mergeCells count="12">
    <mergeCell ref="C3:G3"/>
    <mergeCell ref="C4:G4"/>
    <mergeCell ref="C2:D2"/>
    <mergeCell ref="C5:D5"/>
    <mergeCell ref="A37:F38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72" bottom="0.5905511811023623" header="0.3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9"/>
  <sheetViews>
    <sheetView defaultGridColor="0" zoomScalePageLayoutView="0" colorId="8" workbookViewId="0" topLeftCell="A1">
      <selection activeCell="H4" sqref="H4:L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3" spans="8:10" ht="12.75">
      <c r="H3" s="336" t="s">
        <v>436</v>
      </c>
      <c r="I3" s="336"/>
      <c r="J3" s="336"/>
    </row>
    <row r="4" spans="8:12" ht="12.75">
      <c r="H4" s="337" t="s">
        <v>445</v>
      </c>
      <c r="I4" s="337"/>
      <c r="J4" s="337"/>
      <c r="K4" s="337"/>
      <c r="L4" s="337"/>
    </row>
    <row r="5" spans="8:12" ht="12.75">
      <c r="H5" s="337" t="s">
        <v>435</v>
      </c>
      <c r="I5" s="337"/>
      <c r="J5" s="337"/>
      <c r="K5" s="337"/>
      <c r="L5" s="337"/>
    </row>
    <row r="6" spans="8:10" ht="12.75">
      <c r="H6" s="336"/>
      <c r="I6" s="336"/>
      <c r="J6" s="336"/>
    </row>
    <row r="7" spans="1:10" ht="48.75" customHeight="1">
      <c r="A7" s="360" t="s">
        <v>61</v>
      </c>
      <c r="B7" s="360"/>
      <c r="C7" s="360"/>
      <c r="D7" s="360"/>
      <c r="E7" s="360"/>
      <c r="F7" s="360"/>
      <c r="G7" s="360"/>
      <c r="H7" s="360"/>
      <c r="I7" s="360"/>
      <c r="J7" s="360"/>
    </row>
    <row r="8" ht="12.75">
      <c r="J8" s="6" t="s">
        <v>14</v>
      </c>
    </row>
    <row r="9" spans="1:10" s="3" customFormat="1" ht="20.25" customHeight="1">
      <c r="A9" s="351" t="s">
        <v>1</v>
      </c>
      <c r="B9" s="362" t="s">
        <v>2</v>
      </c>
      <c r="C9" s="362" t="s">
        <v>3</v>
      </c>
      <c r="D9" s="350" t="s">
        <v>41</v>
      </c>
      <c r="E9" s="350" t="s">
        <v>40</v>
      </c>
      <c r="F9" s="350" t="s">
        <v>28</v>
      </c>
      <c r="G9" s="350"/>
      <c r="H9" s="350"/>
      <c r="I9" s="350"/>
      <c r="J9" s="350"/>
    </row>
    <row r="10" spans="1:10" s="3" customFormat="1" ht="20.25" customHeight="1">
      <c r="A10" s="351"/>
      <c r="B10" s="363"/>
      <c r="C10" s="363"/>
      <c r="D10" s="351"/>
      <c r="E10" s="350"/>
      <c r="F10" s="350" t="s">
        <v>38</v>
      </c>
      <c r="G10" s="350" t="s">
        <v>5</v>
      </c>
      <c r="H10" s="350"/>
      <c r="I10" s="350"/>
      <c r="J10" s="350" t="s">
        <v>39</v>
      </c>
    </row>
    <row r="11" spans="1:10" s="3" customFormat="1" ht="65.25" customHeight="1">
      <c r="A11" s="351"/>
      <c r="B11" s="364"/>
      <c r="C11" s="364"/>
      <c r="D11" s="351"/>
      <c r="E11" s="350"/>
      <c r="F11" s="350"/>
      <c r="G11" s="7" t="s">
        <v>35</v>
      </c>
      <c r="H11" s="7" t="s">
        <v>36</v>
      </c>
      <c r="I11" s="7" t="s">
        <v>37</v>
      </c>
      <c r="J11" s="350"/>
    </row>
    <row r="12" spans="1:10" ht="9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24" customHeight="1">
      <c r="A13" s="139">
        <v>750</v>
      </c>
      <c r="B13" s="139">
        <v>75011</v>
      </c>
      <c r="C13" s="139">
        <v>2010</v>
      </c>
      <c r="D13" s="139">
        <v>71540</v>
      </c>
      <c r="E13" s="139">
        <v>71540</v>
      </c>
      <c r="F13" s="139">
        <v>71540</v>
      </c>
      <c r="G13" s="139">
        <v>60792</v>
      </c>
      <c r="H13" s="139">
        <v>10748</v>
      </c>
      <c r="I13" s="29"/>
      <c r="J13" s="29"/>
    </row>
    <row r="14" spans="1:10" ht="21" customHeight="1">
      <c r="A14" s="139"/>
      <c r="B14" s="139">
        <v>75101</v>
      </c>
      <c r="C14" s="139">
        <v>2010</v>
      </c>
      <c r="D14" s="139">
        <v>1902</v>
      </c>
      <c r="E14" s="139">
        <v>1902</v>
      </c>
      <c r="F14" s="139">
        <v>1902</v>
      </c>
      <c r="G14" s="139">
        <v>1616</v>
      </c>
      <c r="H14" s="139">
        <v>286</v>
      </c>
      <c r="I14" s="29"/>
      <c r="J14" s="29"/>
    </row>
    <row r="15" spans="1:10" ht="24" customHeight="1">
      <c r="A15" s="139">
        <v>852</v>
      </c>
      <c r="B15" s="139">
        <v>85203</v>
      </c>
      <c r="C15" s="139">
        <v>2010</v>
      </c>
      <c r="D15" s="139">
        <v>271300</v>
      </c>
      <c r="E15" s="139">
        <v>271300</v>
      </c>
      <c r="F15" s="139">
        <v>271300</v>
      </c>
      <c r="G15" s="139">
        <v>167196</v>
      </c>
      <c r="H15" s="139">
        <v>31563</v>
      </c>
      <c r="I15" s="29"/>
      <c r="J15" s="29"/>
    </row>
    <row r="16" spans="1:10" ht="24" customHeight="1">
      <c r="A16" s="139"/>
      <c r="B16" s="139">
        <v>85212</v>
      </c>
      <c r="C16" s="139">
        <v>2010</v>
      </c>
      <c r="D16" s="139">
        <v>3682480</v>
      </c>
      <c r="E16" s="139">
        <v>3682480</v>
      </c>
      <c r="F16" s="139">
        <v>3682480</v>
      </c>
      <c r="G16" s="139">
        <v>74114</v>
      </c>
      <c r="H16" s="139">
        <v>70156</v>
      </c>
      <c r="I16" s="29"/>
      <c r="J16" s="29"/>
    </row>
    <row r="17" spans="1:10" ht="24" customHeight="1">
      <c r="A17" s="139"/>
      <c r="B17" s="139">
        <v>85213</v>
      </c>
      <c r="C17" s="139">
        <v>2010</v>
      </c>
      <c r="D17" s="139">
        <v>78128</v>
      </c>
      <c r="E17" s="139">
        <v>78128</v>
      </c>
      <c r="F17" s="139">
        <v>78128</v>
      </c>
      <c r="G17" s="139"/>
      <c r="H17" s="139">
        <v>78128</v>
      </c>
      <c r="I17" s="29"/>
      <c r="J17" s="29"/>
    </row>
    <row r="18" spans="1:10" ht="24" customHeight="1">
      <c r="A18" s="139"/>
      <c r="B18" s="139">
        <v>85214</v>
      </c>
      <c r="C18" s="139">
        <v>2010</v>
      </c>
      <c r="D18" s="139">
        <v>381943</v>
      </c>
      <c r="E18" s="139">
        <v>381943</v>
      </c>
      <c r="F18" s="139">
        <v>381943</v>
      </c>
      <c r="G18" s="139"/>
      <c r="H18" s="139"/>
      <c r="I18" s="29"/>
      <c r="J18" s="29"/>
    </row>
    <row r="19" spans="1:10" ht="19.5" customHeight="1">
      <c r="A19" s="361" t="s">
        <v>46</v>
      </c>
      <c r="B19" s="361"/>
      <c r="C19" s="361"/>
      <c r="D19" s="361"/>
      <c r="E19" s="139">
        <f>SUM(E13:E18)</f>
        <v>4487293</v>
      </c>
      <c r="F19" s="139">
        <f>SUM(F13:F18)</f>
        <v>4487293</v>
      </c>
      <c r="G19" s="139">
        <f>SUM(G13:G18)</f>
        <v>303718</v>
      </c>
      <c r="H19" s="139">
        <f>SUM(H13:H18)</f>
        <v>190881</v>
      </c>
      <c r="I19" s="9"/>
      <c r="J19" s="9"/>
    </row>
  </sheetData>
  <sheetProtection/>
  <mergeCells count="15">
    <mergeCell ref="A19:D19"/>
    <mergeCell ref="D9:D11"/>
    <mergeCell ref="E9:E11"/>
    <mergeCell ref="A9:A11"/>
    <mergeCell ref="B9:B11"/>
    <mergeCell ref="C9:C11"/>
    <mergeCell ref="H3:J3"/>
    <mergeCell ref="H6:J6"/>
    <mergeCell ref="H4:L4"/>
    <mergeCell ref="H5:L5"/>
    <mergeCell ref="G10:I10"/>
    <mergeCell ref="J10:J11"/>
    <mergeCell ref="F9:J9"/>
    <mergeCell ref="A7:J7"/>
    <mergeCell ref="F10:F11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2.375" style="106" customWidth="1"/>
    <col min="2" max="2" width="35.375" style="106" customWidth="1"/>
    <col min="3" max="3" width="8.375" style="106" customWidth="1"/>
    <col min="4" max="4" width="9.25390625" style="106" customWidth="1"/>
    <col min="5" max="5" width="5.125" style="106" customWidth="1"/>
    <col min="6" max="6" width="6.00390625" style="106" customWidth="1"/>
    <col min="7" max="7" width="29.25390625" style="106" customWidth="1"/>
    <col min="8" max="8" width="9.125" style="106" customWidth="1"/>
    <col min="9" max="10" width="9.875" style="106" customWidth="1"/>
    <col min="11" max="11" width="8.00390625" style="106" customWidth="1"/>
    <col min="12" max="12" width="7.625" style="106" customWidth="1"/>
    <col min="13" max="13" width="6.375" style="106" customWidth="1"/>
    <col min="14" max="16384" width="9.125" style="106" customWidth="1"/>
  </cols>
  <sheetData>
    <row r="1" spans="8:12" s="105" customFormat="1" ht="12.75" customHeight="1">
      <c r="H1" s="383" t="s">
        <v>401</v>
      </c>
      <c r="I1" s="383"/>
      <c r="J1" s="383"/>
      <c r="K1" s="383"/>
      <c r="L1" s="383"/>
    </row>
    <row r="2" spans="8:12" s="105" customFormat="1" ht="12">
      <c r="H2" s="383" t="s">
        <v>511</v>
      </c>
      <c r="I2" s="383"/>
      <c r="J2" s="383"/>
      <c r="K2" s="383"/>
      <c r="L2" s="383"/>
    </row>
    <row r="3" spans="8:12" s="105" customFormat="1" ht="12">
      <c r="H3" s="383" t="s">
        <v>505</v>
      </c>
      <c r="I3" s="383"/>
      <c r="J3" s="383"/>
      <c r="K3" s="383"/>
      <c r="L3" s="383"/>
    </row>
    <row r="4" spans="1:13" ht="25.5" customHeight="1">
      <c r="A4" s="384" t="s">
        <v>358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</row>
    <row r="5" spans="1:13" ht="48" customHeight="1">
      <c r="A5" s="373" t="s">
        <v>70</v>
      </c>
      <c r="B5" s="373" t="s">
        <v>359</v>
      </c>
      <c r="C5" s="374" t="s">
        <v>360</v>
      </c>
      <c r="D5" s="375" t="s">
        <v>20</v>
      </c>
      <c r="E5" s="373" t="s">
        <v>1</v>
      </c>
      <c r="F5" s="375" t="s">
        <v>2</v>
      </c>
      <c r="G5" s="373" t="s">
        <v>361</v>
      </c>
      <c r="H5" s="373"/>
      <c r="I5" s="375" t="s">
        <v>362</v>
      </c>
      <c r="J5" s="373" t="s">
        <v>345</v>
      </c>
      <c r="K5" s="373" t="s">
        <v>363</v>
      </c>
      <c r="L5" s="373"/>
      <c r="M5" s="373"/>
    </row>
    <row r="6" spans="1:13" ht="33.75">
      <c r="A6" s="373"/>
      <c r="B6" s="373"/>
      <c r="C6" s="374"/>
      <c r="D6" s="376"/>
      <c r="E6" s="373"/>
      <c r="F6" s="376"/>
      <c r="G6" s="259" t="s">
        <v>364</v>
      </c>
      <c r="H6" s="259" t="s">
        <v>365</v>
      </c>
      <c r="I6" s="376"/>
      <c r="J6" s="373"/>
      <c r="K6" s="259" t="s">
        <v>347</v>
      </c>
      <c r="L6" s="259" t="s">
        <v>348</v>
      </c>
      <c r="M6" s="259" t="s">
        <v>366</v>
      </c>
    </row>
    <row r="7" spans="1:13" ht="30" customHeight="1">
      <c r="A7" s="261" t="s">
        <v>6</v>
      </c>
      <c r="B7" s="262" t="s">
        <v>422</v>
      </c>
      <c r="C7" s="261"/>
      <c r="D7" s="382" t="s">
        <v>510</v>
      </c>
      <c r="E7" s="261"/>
      <c r="F7" s="261"/>
      <c r="G7" s="261" t="s">
        <v>367</v>
      </c>
      <c r="H7" s="263">
        <v>30000</v>
      </c>
      <c r="I7" s="263">
        <v>18000</v>
      </c>
      <c r="J7" s="263">
        <v>12000</v>
      </c>
      <c r="K7" s="130"/>
      <c r="L7" s="130"/>
      <c r="M7" s="130"/>
    </row>
    <row r="8" spans="1:13" ht="22.5">
      <c r="A8" s="264"/>
      <c r="B8" s="265" t="s">
        <v>423</v>
      </c>
      <c r="C8" s="265"/>
      <c r="D8" s="380"/>
      <c r="E8" s="264"/>
      <c r="F8" s="264"/>
      <c r="G8" s="266" t="s">
        <v>352</v>
      </c>
      <c r="H8" s="267"/>
      <c r="I8" s="267"/>
      <c r="J8" s="267"/>
      <c r="K8" s="131"/>
      <c r="L8" s="131"/>
      <c r="M8" s="131"/>
    </row>
    <row r="9" spans="1:13" ht="22.5">
      <c r="A9" s="264"/>
      <c r="B9" s="265" t="s">
        <v>424</v>
      </c>
      <c r="C9" s="265" t="s">
        <v>418</v>
      </c>
      <c r="D9" s="380"/>
      <c r="E9" s="264">
        <v>801</v>
      </c>
      <c r="F9" s="264">
        <v>80101</v>
      </c>
      <c r="G9" s="266" t="s">
        <v>353</v>
      </c>
      <c r="H9" s="267">
        <v>7500</v>
      </c>
      <c r="I9" s="267">
        <v>4500</v>
      </c>
      <c r="J9" s="267">
        <v>3000</v>
      </c>
      <c r="K9" s="131"/>
      <c r="L9" s="131"/>
      <c r="M9" s="131"/>
    </row>
    <row r="10" spans="1:13" ht="18" customHeight="1">
      <c r="A10" s="264"/>
      <c r="B10" s="264" t="s">
        <v>425</v>
      </c>
      <c r="C10" s="265"/>
      <c r="D10" s="381"/>
      <c r="E10" s="264"/>
      <c r="F10" s="264"/>
      <c r="G10" s="260" t="s">
        <v>354</v>
      </c>
      <c r="H10" s="267">
        <v>22500</v>
      </c>
      <c r="I10" s="267">
        <v>13500</v>
      </c>
      <c r="J10" s="267">
        <v>9000</v>
      </c>
      <c r="K10" s="131"/>
      <c r="L10" s="131"/>
      <c r="M10" s="131"/>
    </row>
    <row r="11" spans="1:13" ht="30" customHeight="1">
      <c r="A11" s="261" t="s">
        <v>7</v>
      </c>
      <c r="B11" s="262" t="s">
        <v>422</v>
      </c>
      <c r="C11" s="261"/>
      <c r="D11" s="261" t="s">
        <v>421</v>
      </c>
      <c r="E11" s="261"/>
      <c r="F11" s="261"/>
      <c r="G11" s="261" t="s">
        <v>367</v>
      </c>
      <c r="H11" s="263">
        <v>30000</v>
      </c>
      <c r="I11" s="263">
        <v>18000</v>
      </c>
      <c r="J11" s="263">
        <v>12000</v>
      </c>
      <c r="K11" s="130"/>
      <c r="L11" s="130"/>
      <c r="M11" s="130"/>
    </row>
    <row r="12" spans="1:13" ht="22.5">
      <c r="A12" s="264"/>
      <c r="B12" s="265" t="s">
        <v>423</v>
      </c>
      <c r="C12" s="265"/>
      <c r="D12" s="264" t="s">
        <v>419</v>
      </c>
      <c r="E12" s="264"/>
      <c r="F12" s="264"/>
      <c r="G12" s="266" t="s">
        <v>352</v>
      </c>
      <c r="H12" s="267"/>
      <c r="I12" s="267"/>
      <c r="J12" s="267"/>
      <c r="K12" s="131"/>
      <c r="L12" s="131"/>
      <c r="M12" s="131"/>
    </row>
    <row r="13" spans="1:13" ht="22.5">
      <c r="A13" s="264"/>
      <c r="B13" s="265" t="s">
        <v>424</v>
      </c>
      <c r="C13" s="265" t="s">
        <v>418</v>
      </c>
      <c r="D13" s="264" t="s">
        <v>420</v>
      </c>
      <c r="E13" s="264">
        <v>801</v>
      </c>
      <c r="F13" s="264">
        <v>80101</v>
      </c>
      <c r="G13" s="266" t="s">
        <v>353</v>
      </c>
      <c r="H13" s="267">
        <v>7500</v>
      </c>
      <c r="I13" s="267">
        <v>4500</v>
      </c>
      <c r="J13" s="267">
        <v>3000</v>
      </c>
      <c r="K13" s="131"/>
      <c r="L13" s="131"/>
      <c r="M13" s="131"/>
    </row>
    <row r="14" spans="1:13" ht="24.75" customHeight="1">
      <c r="A14" s="268"/>
      <c r="B14" s="268" t="s">
        <v>425</v>
      </c>
      <c r="C14" s="269"/>
      <c r="D14" s="268" t="s">
        <v>426</v>
      </c>
      <c r="E14" s="268"/>
      <c r="F14" s="268"/>
      <c r="G14" s="270" t="s">
        <v>354</v>
      </c>
      <c r="H14" s="271">
        <v>22500</v>
      </c>
      <c r="I14" s="271">
        <v>13500</v>
      </c>
      <c r="J14" s="271">
        <v>9000</v>
      </c>
      <c r="K14" s="132"/>
      <c r="L14" s="132"/>
      <c r="M14" s="132"/>
    </row>
    <row r="15" spans="1:13" ht="39" customHeight="1">
      <c r="A15" s="261" t="s">
        <v>8</v>
      </c>
      <c r="B15" s="262" t="s">
        <v>422</v>
      </c>
      <c r="C15" s="261"/>
      <c r="D15" s="261" t="s">
        <v>421</v>
      </c>
      <c r="E15" s="261"/>
      <c r="F15" s="261"/>
      <c r="G15" s="261" t="s">
        <v>367</v>
      </c>
      <c r="H15" s="263">
        <v>30000</v>
      </c>
      <c r="I15" s="263">
        <v>18000</v>
      </c>
      <c r="J15" s="263">
        <v>12000</v>
      </c>
      <c r="K15" s="130"/>
      <c r="L15" s="130"/>
      <c r="M15" s="130"/>
    </row>
    <row r="16" spans="1:13" ht="22.5">
      <c r="A16" s="264"/>
      <c r="B16" s="265" t="s">
        <v>423</v>
      </c>
      <c r="C16" s="265"/>
      <c r="D16" s="264" t="s">
        <v>419</v>
      </c>
      <c r="E16" s="264"/>
      <c r="F16" s="264"/>
      <c r="G16" s="266" t="s">
        <v>352</v>
      </c>
      <c r="H16" s="267"/>
      <c r="I16" s="267"/>
      <c r="J16" s="267"/>
      <c r="K16" s="131"/>
      <c r="L16" s="131"/>
      <c r="M16" s="131"/>
    </row>
    <row r="17" spans="1:13" ht="22.5">
      <c r="A17" s="264"/>
      <c r="B17" s="265" t="s">
        <v>424</v>
      </c>
      <c r="C17" s="265" t="s">
        <v>418</v>
      </c>
      <c r="D17" s="264" t="s">
        <v>420</v>
      </c>
      <c r="E17" s="264">
        <v>801</v>
      </c>
      <c r="F17" s="264">
        <v>80101</v>
      </c>
      <c r="G17" s="266" t="s">
        <v>353</v>
      </c>
      <c r="H17" s="267">
        <v>7500</v>
      </c>
      <c r="I17" s="267">
        <v>4500</v>
      </c>
      <c r="J17" s="267">
        <v>3000</v>
      </c>
      <c r="K17" s="131"/>
      <c r="L17" s="131"/>
      <c r="M17" s="131"/>
    </row>
    <row r="18" spans="1:13" ht="14.25" customHeight="1">
      <c r="A18" s="268"/>
      <c r="B18" s="268" t="s">
        <v>425</v>
      </c>
      <c r="C18" s="269"/>
      <c r="D18" s="268" t="s">
        <v>427</v>
      </c>
      <c r="E18" s="268"/>
      <c r="F18" s="268"/>
      <c r="G18" s="270" t="s">
        <v>354</v>
      </c>
      <c r="H18" s="271">
        <v>22500</v>
      </c>
      <c r="I18" s="271">
        <v>13500</v>
      </c>
      <c r="J18" s="271">
        <v>9000</v>
      </c>
      <c r="K18" s="132"/>
      <c r="L18" s="132"/>
      <c r="M18" s="132"/>
    </row>
    <row r="19" spans="1:13" ht="28.5" customHeight="1">
      <c r="A19" s="261" t="s">
        <v>0</v>
      </c>
      <c r="B19" s="262" t="s">
        <v>485</v>
      </c>
      <c r="C19" s="261"/>
      <c r="D19" s="261" t="s">
        <v>480</v>
      </c>
      <c r="E19" s="261"/>
      <c r="F19" s="261"/>
      <c r="G19" s="261" t="s">
        <v>367</v>
      </c>
      <c r="H19" s="263">
        <v>42679.09</v>
      </c>
      <c r="I19" s="263"/>
      <c r="J19" s="263">
        <v>42679.09</v>
      </c>
      <c r="K19" s="130"/>
      <c r="L19" s="130"/>
      <c r="M19" s="130"/>
    </row>
    <row r="20" spans="1:13" ht="12.75">
      <c r="A20" s="264"/>
      <c r="B20" s="265" t="s">
        <v>486</v>
      </c>
      <c r="C20" s="264"/>
      <c r="D20" s="264" t="s">
        <v>481</v>
      </c>
      <c r="E20" s="264"/>
      <c r="F20" s="264"/>
      <c r="G20" s="266" t="s">
        <v>352</v>
      </c>
      <c r="H20" s="267">
        <v>4800</v>
      </c>
      <c r="I20" s="267"/>
      <c r="J20" s="267">
        <v>4800</v>
      </c>
      <c r="K20" s="131"/>
      <c r="L20" s="131"/>
      <c r="M20" s="131"/>
    </row>
    <row r="21" spans="1:13" ht="22.5">
      <c r="A21" s="264"/>
      <c r="B21" s="265" t="s">
        <v>487</v>
      </c>
      <c r="C21" s="264">
        <v>2008</v>
      </c>
      <c r="D21" s="265" t="s">
        <v>482</v>
      </c>
      <c r="E21" s="264">
        <v>853</v>
      </c>
      <c r="F21" s="264">
        <v>85395</v>
      </c>
      <c r="G21" s="266" t="s">
        <v>353</v>
      </c>
      <c r="H21" s="267">
        <v>1601.86</v>
      </c>
      <c r="I21" s="267"/>
      <c r="J21" s="267">
        <v>1601.86</v>
      </c>
      <c r="K21" s="131"/>
      <c r="L21" s="131"/>
      <c r="M21" s="131"/>
    </row>
    <row r="22" spans="1:13" ht="22.5" customHeight="1">
      <c r="A22" s="268"/>
      <c r="B22" s="268" t="s">
        <v>488</v>
      </c>
      <c r="C22" s="268"/>
      <c r="D22" s="269" t="s">
        <v>483</v>
      </c>
      <c r="E22" s="268"/>
      <c r="F22" s="268"/>
      <c r="G22" s="270" t="s">
        <v>354</v>
      </c>
      <c r="H22" s="271">
        <v>36277.23</v>
      </c>
      <c r="I22" s="271"/>
      <c r="J22" s="271">
        <v>36277.23</v>
      </c>
      <c r="K22" s="132"/>
      <c r="L22" s="132"/>
      <c r="M22" s="132"/>
    </row>
    <row r="23" spans="1:13" ht="19.5" customHeight="1">
      <c r="A23" s="264" t="s">
        <v>84</v>
      </c>
      <c r="B23" s="291" t="s">
        <v>506</v>
      </c>
      <c r="C23" s="377" t="s">
        <v>509</v>
      </c>
      <c r="D23" s="382"/>
      <c r="E23" s="261"/>
      <c r="F23" s="261"/>
      <c r="G23" s="261" t="s">
        <v>367</v>
      </c>
      <c r="H23" s="302">
        <v>262347</v>
      </c>
      <c r="I23" s="263"/>
      <c r="J23" s="302">
        <v>32402</v>
      </c>
      <c r="K23" s="303">
        <v>141123</v>
      </c>
      <c r="L23" s="304">
        <v>88822</v>
      </c>
      <c r="M23" s="130"/>
    </row>
    <row r="24" spans="1:13" ht="24.75" customHeight="1">
      <c r="A24" s="264"/>
      <c r="B24" s="292" t="s">
        <v>507</v>
      </c>
      <c r="C24" s="378"/>
      <c r="D24" s="380"/>
      <c r="E24" s="264"/>
      <c r="F24" s="264"/>
      <c r="G24" s="266" t="s">
        <v>352</v>
      </c>
      <c r="H24" s="294"/>
      <c r="I24" s="267"/>
      <c r="J24" s="294"/>
      <c r="K24" s="131"/>
      <c r="L24" s="131"/>
      <c r="M24" s="131"/>
    </row>
    <row r="25" spans="1:13" ht="46.5" customHeight="1">
      <c r="A25" s="264"/>
      <c r="B25" s="292" t="s">
        <v>508</v>
      </c>
      <c r="C25" s="378"/>
      <c r="D25" s="380" t="s">
        <v>510</v>
      </c>
      <c r="E25" s="264">
        <v>801</v>
      </c>
      <c r="F25" s="264">
        <v>80101</v>
      </c>
      <c r="G25" s="266" t="s">
        <v>353</v>
      </c>
      <c r="H25" s="294"/>
      <c r="I25" s="267"/>
      <c r="J25" s="294"/>
      <c r="K25" s="131"/>
      <c r="L25" s="131"/>
      <c r="M25" s="131"/>
    </row>
    <row r="26" spans="1:13" ht="42" customHeight="1">
      <c r="A26" s="264"/>
      <c r="B26" s="305" t="s">
        <v>514</v>
      </c>
      <c r="C26" s="379"/>
      <c r="D26" s="381"/>
      <c r="E26" s="268"/>
      <c r="F26" s="268"/>
      <c r="G26" s="270" t="s">
        <v>354</v>
      </c>
      <c r="H26" s="306">
        <v>262347</v>
      </c>
      <c r="I26" s="271"/>
      <c r="J26" s="306">
        <v>32402</v>
      </c>
      <c r="K26" s="132">
        <v>141123</v>
      </c>
      <c r="L26" s="132">
        <v>88822</v>
      </c>
      <c r="M26" s="132"/>
    </row>
    <row r="27" spans="1:13" ht="30" customHeight="1" thickBot="1">
      <c r="A27" s="264"/>
      <c r="B27" s="297" t="s">
        <v>351</v>
      </c>
      <c r="C27" s="297"/>
      <c r="D27" s="297"/>
      <c r="E27" s="297"/>
      <c r="F27" s="297"/>
      <c r="G27" s="297"/>
      <c r="H27" s="293">
        <f aca="true" t="shared" si="0" ref="H27:M27">SUM(H7,H11,H15,H19,H23,)</f>
        <v>395026.08999999997</v>
      </c>
      <c r="I27" s="293">
        <f t="shared" si="0"/>
        <v>54000</v>
      </c>
      <c r="J27" s="293">
        <f t="shared" si="0"/>
        <v>111081.09</v>
      </c>
      <c r="K27" s="295">
        <f t="shared" si="0"/>
        <v>141123</v>
      </c>
      <c r="L27" s="293">
        <f t="shared" si="0"/>
        <v>88822</v>
      </c>
      <c r="M27" s="293">
        <f t="shared" si="0"/>
        <v>0</v>
      </c>
    </row>
    <row r="28" spans="1:13" ht="26.25" customHeight="1" thickTop="1">
      <c r="A28" s="264"/>
      <c r="B28" s="298" t="s">
        <v>352</v>
      </c>
      <c r="C28" s="299"/>
      <c r="D28" s="299"/>
      <c r="E28" s="299"/>
      <c r="F28" s="299"/>
      <c r="G28" s="299"/>
      <c r="H28" s="272">
        <f aca="true" t="shared" si="1" ref="H28:J29">SUM(H20,H16,H12,H8,)</f>
        <v>4800</v>
      </c>
      <c r="I28" s="272">
        <f t="shared" si="1"/>
        <v>0</v>
      </c>
      <c r="J28" s="272">
        <f t="shared" si="1"/>
        <v>4800</v>
      </c>
      <c r="K28" s="131"/>
      <c r="L28" s="131"/>
      <c r="M28" s="131"/>
    </row>
    <row r="29" spans="1:13" ht="18.75" customHeight="1">
      <c r="A29" s="264"/>
      <c r="B29" s="298" t="s">
        <v>353</v>
      </c>
      <c r="C29" s="299"/>
      <c r="D29" s="299"/>
      <c r="E29" s="299"/>
      <c r="F29" s="299"/>
      <c r="G29" s="299"/>
      <c r="H29" s="272">
        <f t="shared" si="1"/>
        <v>24101.86</v>
      </c>
      <c r="I29" s="272">
        <f t="shared" si="1"/>
        <v>13500</v>
      </c>
      <c r="J29" s="272">
        <f t="shared" si="1"/>
        <v>10601.86</v>
      </c>
      <c r="K29" s="131"/>
      <c r="L29" s="131"/>
      <c r="M29" s="131"/>
    </row>
    <row r="30" spans="1:13" ht="32.25" customHeight="1">
      <c r="A30" s="268"/>
      <c r="B30" s="300" t="s">
        <v>354</v>
      </c>
      <c r="C30" s="301"/>
      <c r="D30" s="301"/>
      <c r="E30" s="301"/>
      <c r="F30" s="301"/>
      <c r="G30" s="301"/>
      <c r="H30" s="273">
        <f aca="true" t="shared" si="2" ref="H30:M30">SUM(H10,H14,H18,H22,H26,)</f>
        <v>366124.23</v>
      </c>
      <c r="I30" s="273">
        <f t="shared" si="2"/>
        <v>40500</v>
      </c>
      <c r="J30" s="273">
        <f t="shared" si="2"/>
        <v>95679.23000000001</v>
      </c>
      <c r="K30" s="296">
        <f t="shared" si="2"/>
        <v>141123</v>
      </c>
      <c r="L30" s="273">
        <f t="shared" si="2"/>
        <v>88822</v>
      </c>
      <c r="M30" s="273">
        <f t="shared" si="2"/>
        <v>0</v>
      </c>
    </row>
  </sheetData>
  <sheetProtection/>
  <mergeCells count="18">
    <mergeCell ref="J5:J6"/>
    <mergeCell ref="H1:L1"/>
    <mergeCell ref="H2:L2"/>
    <mergeCell ref="H3:L3"/>
    <mergeCell ref="K5:M5"/>
    <mergeCell ref="A4:M4"/>
    <mergeCell ref="E5:E6"/>
    <mergeCell ref="F5:F6"/>
    <mergeCell ref="G5:H5"/>
    <mergeCell ref="I5:I6"/>
    <mergeCell ref="C23:C26"/>
    <mergeCell ref="D25:D26"/>
    <mergeCell ref="D23:D24"/>
    <mergeCell ref="D7:D10"/>
    <mergeCell ref="A5:A6"/>
    <mergeCell ref="B5:B6"/>
    <mergeCell ref="C5:C6"/>
    <mergeCell ref="D5:D6"/>
  </mergeCells>
  <printOptions/>
  <pageMargins left="0.2362204724409449" right="0.03937007874015748" top="0.5118110236220472" bottom="0.6692913385826772" header="0.2362204724409449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4.625" style="106" customWidth="1"/>
    <col min="2" max="2" width="40.375" style="106" customWidth="1"/>
    <col min="3" max="3" width="15.375" style="106" customWidth="1"/>
    <col min="4" max="16384" width="9.125" style="106" customWidth="1"/>
  </cols>
  <sheetData>
    <row r="1" spans="3:7" s="105" customFormat="1" ht="12.75">
      <c r="C1" s="387" t="s">
        <v>368</v>
      </c>
      <c r="D1" s="387"/>
      <c r="E1" s="387"/>
      <c r="F1" s="387"/>
      <c r="G1" s="387"/>
    </row>
    <row r="2" spans="3:7" s="105" customFormat="1" ht="12.75">
      <c r="C2" s="387" t="s">
        <v>504</v>
      </c>
      <c r="D2" s="387"/>
      <c r="E2" s="387"/>
      <c r="F2" s="387"/>
      <c r="G2" s="387"/>
    </row>
    <row r="3" spans="3:7" s="105" customFormat="1" ht="12.75">
      <c r="C3" s="387" t="s">
        <v>484</v>
      </c>
      <c r="D3" s="387"/>
      <c r="E3" s="258"/>
      <c r="F3" s="258"/>
      <c r="G3" s="258"/>
    </row>
    <row r="4" spans="3:7" s="105" customFormat="1" ht="12.75">
      <c r="C4" s="387" t="s">
        <v>505</v>
      </c>
      <c r="D4" s="387"/>
      <c r="E4" s="387"/>
      <c r="F4" s="387"/>
      <c r="G4" s="387"/>
    </row>
    <row r="5" s="105" customFormat="1" ht="12"/>
    <row r="6" ht="15.75">
      <c r="C6" s="107"/>
    </row>
    <row r="8" spans="1:6" ht="36.75" customHeight="1">
      <c r="A8" s="385" t="s">
        <v>343</v>
      </c>
      <c r="B8" s="385"/>
      <c r="C8" s="385"/>
      <c r="D8" s="385"/>
      <c r="E8" s="385"/>
      <c r="F8" s="385"/>
    </row>
    <row r="9" spans="1:6" ht="25.5" customHeight="1">
      <c r="A9" s="108"/>
      <c r="B9" s="108"/>
      <c r="C9" s="108"/>
      <c r="D9" s="108"/>
      <c r="E9" s="108"/>
      <c r="F9" s="108"/>
    </row>
    <row r="10" ht="12.75">
      <c r="F10" s="109"/>
    </row>
    <row r="11" spans="1:6" ht="35.25" customHeight="1">
      <c r="A11" s="386" t="s">
        <v>70</v>
      </c>
      <c r="B11" s="386" t="s">
        <v>344</v>
      </c>
      <c r="C11" s="386" t="s">
        <v>345</v>
      </c>
      <c r="D11" s="386" t="s">
        <v>346</v>
      </c>
      <c r="E11" s="386"/>
      <c r="F11" s="386"/>
    </row>
    <row r="12" spans="1:6" ht="27.75" customHeight="1">
      <c r="A12" s="386"/>
      <c r="B12" s="386"/>
      <c r="C12" s="386"/>
      <c r="D12" s="110" t="s">
        <v>347</v>
      </c>
      <c r="E12" s="110" t="s">
        <v>348</v>
      </c>
      <c r="F12" s="110" t="s">
        <v>349</v>
      </c>
    </row>
    <row r="13" spans="1:6" ht="31.5" customHeight="1">
      <c r="A13" s="133" t="s">
        <v>350</v>
      </c>
      <c r="B13" s="134" t="s">
        <v>351</v>
      </c>
      <c r="C13" s="274">
        <f>SUM(C14:C16)</f>
        <v>111081.09</v>
      </c>
      <c r="D13" s="134">
        <v>141123</v>
      </c>
      <c r="E13" s="134">
        <v>88822</v>
      </c>
      <c r="F13" s="134">
        <v>229945</v>
      </c>
    </row>
    <row r="14" spans="1:6" ht="15.75">
      <c r="A14" s="127"/>
      <c r="B14" s="128" t="s">
        <v>352</v>
      </c>
      <c r="C14" s="275">
        <v>4800</v>
      </c>
      <c r="D14" s="127"/>
      <c r="E14" s="127"/>
      <c r="F14" s="127"/>
    </row>
    <row r="15" spans="1:6" ht="15.75">
      <c r="A15" s="127"/>
      <c r="B15" s="128" t="s">
        <v>353</v>
      </c>
      <c r="C15" s="275">
        <v>10601.86</v>
      </c>
      <c r="D15" s="127"/>
      <c r="E15" s="127"/>
      <c r="F15" s="127"/>
    </row>
    <row r="16" spans="1:6" ht="31.5">
      <c r="A16" s="129"/>
      <c r="B16" s="140" t="s">
        <v>354</v>
      </c>
      <c r="C16" s="276">
        <v>95679.23</v>
      </c>
      <c r="D16" s="307">
        <v>141123</v>
      </c>
      <c r="E16" s="307">
        <v>88822</v>
      </c>
      <c r="F16" s="307">
        <v>229945</v>
      </c>
    </row>
    <row r="17" spans="1:6" ht="27" customHeight="1">
      <c r="A17" s="133" t="s">
        <v>355</v>
      </c>
      <c r="B17" s="134" t="s">
        <v>356</v>
      </c>
      <c r="C17" s="134"/>
      <c r="D17" s="134"/>
      <c r="E17" s="134"/>
      <c r="F17" s="134"/>
    </row>
    <row r="18" spans="1:6" ht="15.75">
      <c r="A18" s="127"/>
      <c r="B18" s="128" t="s">
        <v>352</v>
      </c>
      <c r="C18" s="127"/>
      <c r="D18" s="127"/>
      <c r="E18" s="127"/>
      <c r="F18" s="127"/>
    </row>
    <row r="19" spans="1:6" ht="15.75">
      <c r="A19" s="127"/>
      <c r="B19" s="128" t="s">
        <v>353</v>
      </c>
      <c r="C19" s="127"/>
      <c r="D19" s="127"/>
      <c r="E19" s="127"/>
      <c r="F19" s="127"/>
    </row>
    <row r="20" spans="1:6" ht="31.5">
      <c r="A20" s="127"/>
      <c r="B20" s="140" t="s">
        <v>354</v>
      </c>
      <c r="C20" s="129"/>
      <c r="D20" s="129"/>
      <c r="E20" s="129"/>
      <c r="F20" s="129"/>
    </row>
    <row r="21" spans="1:6" ht="27" customHeight="1">
      <c r="A21" s="277"/>
      <c r="B21" s="278" t="s">
        <v>357</v>
      </c>
      <c r="C21" s="279">
        <f>SUM(C22:C24)</f>
        <v>111081.09</v>
      </c>
      <c r="D21" s="280">
        <v>141123</v>
      </c>
      <c r="E21" s="280">
        <v>88822</v>
      </c>
      <c r="F21" s="280">
        <v>229945</v>
      </c>
    </row>
    <row r="22" spans="1:6" ht="15.75">
      <c r="A22" s="127"/>
      <c r="B22" s="128" t="s">
        <v>352</v>
      </c>
      <c r="C22" s="275">
        <v>4800</v>
      </c>
      <c r="D22" s="127"/>
      <c r="E22" s="127"/>
      <c r="F22" s="127"/>
    </row>
    <row r="23" spans="1:6" ht="15.75">
      <c r="A23" s="127"/>
      <c r="B23" s="128" t="s">
        <v>353</v>
      </c>
      <c r="C23" s="275">
        <v>10601.86</v>
      </c>
      <c r="D23" s="127"/>
      <c r="E23" s="127"/>
      <c r="F23" s="127"/>
    </row>
    <row r="24" spans="1:6" ht="31.5">
      <c r="A24" s="129"/>
      <c r="B24" s="140" t="s">
        <v>354</v>
      </c>
      <c r="C24" s="276">
        <v>95679.23</v>
      </c>
      <c r="D24" s="307">
        <v>141123</v>
      </c>
      <c r="E24" s="307">
        <v>88822</v>
      </c>
      <c r="F24" s="307">
        <v>229945</v>
      </c>
    </row>
  </sheetData>
  <sheetProtection/>
  <mergeCells count="9">
    <mergeCell ref="C1:G1"/>
    <mergeCell ref="C2:G2"/>
    <mergeCell ref="C4:G4"/>
    <mergeCell ref="C3:D3"/>
    <mergeCell ref="A8:F8"/>
    <mergeCell ref="A11:A12"/>
    <mergeCell ref="B11:B12"/>
    <mergeCell ref="C11:C12"/>
    <mergeCell ref="D11:F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2.625" style="1" customWidth="1"/>
    <col min="2" max="2" width="5.00390625" style="1" customWidth="1"/>
    <col min="3" max="3" width="5.875" style="1" customWidth="1"/>
    <col min="4" max="4" width="51.375" style="1" customWidth="1"/>
    <col min="5" max="5" width="12.25390625" style="1" customWidth="1"/>
    <col min="6" max="6" width="11.125" style="1" customWidth="1"/>
    <col min="7" max="7" width="9.875" style="1" customWidth="1"/>
    <col min="8" max="8" width="9.625" style="1" customWidth="1"/>
    <col min="9" max="9" width="7.25390625" style="1" customWidth="1"/>
    <col min="10" max="10" width="7.625" style="1" customWidth="1"/>
    <col min="11" max="11" width="12.125" style="1" customWidth="1"/>
    <col min="12" max="16384" width="9.125" style="1" customWidth="1"/>
  </cols>
  <sheetData>
    <row r="1" spans="6:11" ht="12.75">
      <c r="F1" s="13"/>
      <c r="G1" s="388" t="s">
        <v>496</v>
      </c>
      <c r="H1" s="388"/>
      <c r="I1" s="388"/>
      <c r="J1" s="388"/>
      <c r="K1" s="388"/>
    </row>
    <row r="2" spans="6:11" ht="12.75">
      <c r="F2" s="287"/>
      <c r="G2" s="388" t="s">
        <v>497</v>
      </c>
      <c r="H2" s="388"/>
      <c r="I2" s="388"/>
      <c r="J2" s="388"/>
      <c r="K2" s="388"/>
    </row>
    <row r="3" spans="6:11" ht="12" customHeight="1">
      <c r="F3" s="288"/>
      <c r="G3" s="388" t="s">
        <v>498</v>
      </c>
      <c r="H3" s="388"/>
      <c r="I3" s="388"/>
      <c r="J3" s="388"/>
      <c r="K3" s="388"/>
    </row>
    <row r="4" spans="7:11" ht="12" customHeight="1">
      <c r="G4" s="254"/>
      <c r="H4" s="254"/>
      <c r="I4" s="254"/>
      <c r="J4" s="254"/>
      <c r="K4" s="254"/>
    </row>
    <row r="5" spans="1:11" s="18" customFormat="1" ht="31.5" customHeight="1">
      <c r="A5" s="355" t="s">
        <v>59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</row>
    <row r="6" spans="1:11" s="11" customFormat="1" ht="15.75" customHeight="1">
      <c r="A6" s="351" t="s">
        <v>18</v>
      </c>
      <c r="B6" s="351" t="s">
        <v>1</v>
      </c>
      <c r="C6" s="351" t="s">
        <v>13</v>
      </c>
      <c r="D6" s="350" t="s">
        <v>50</v>
      </c>
      <c r="E6" s="350" t="s">
        <v>19</v>
      </c>
      <c r="F6" s="350" t="s">
        <v>27</v>
      </c>
      <c r="G6" s="350"/>
      <c r="H6" s="350"/>
      <c r="I6" s="350"/>
      <c r="J6" s="350"/>
      <c r="K6" s="352" t="s">
        <v>20</v>
      </c>
    </row>
    <row r="7" spans="1:11" s="11" customFormat="1" ht="15.75" customHeight="1">
      <c r="A7" s="351"/>
      <c r="B7" s="351"/>
      <c r="C7" s="351"/>
      <c r="D7" s="350"/>
      <c r="E7" s="350"/>
      <c r="F7" s="350" t="s">
        <v>60</v>
      </c>
      <c r="G7" s="350" t="s">
        <v>10</v>
      </c>
      <c r="H7" s="350"/>
      <c r="I7" s="350"/>
      <c r="J7" s="350"/>
      <c r="K7" s="352"/>
    </row>
    <row r="8" spans="1:11" s="11" customFormat="1" ht="29.25" customHeight="1">
      <c r="A8" s="351"/>
      <c r="B8" s="351"/>
      <c r="C8" s="351"/>
      <c r="D8" s="350"/>
      <c r="E8" s="350"/>
      <c r="F8" s="350"/>
      <c r="G8" s="350" t="s">
        <v>47</v>
      </c>
      <c r="H8" s="350" t="s">
        <v>43</v>
      </c>
      <c r="I8" s="349" t="s">
        <v>49</v>
      </c>
      <c r="J8" s="349" t="s">
        <v>44</v>
      </c>
      <c r="K8" s="352"/>
    </row>
    <row r="9" spans="1:11" s="11" customFormat="1" ht="19.5" customHeight="1">
      <c r="A9" s="351"/>
      <c r="B9" s="351"/>
      <c r="C9" s="351"/>
      <c r="D9" s="350"/>
      <c r="E9" s="350"/>
      <c r="F9" s="350"/>
      <c r="G9" s="350"/>
      <c r="H9" s="350"/>
      <c r="I9" s="349"/>
      <c r="J9" s="349"/>
      <c r="K9" s="352"/>
    </row>
    <row r="10" spans="1:15" s="11" customFormat="1" ht="5.25" customHeight="1">
      <c r="A10" s="351"/>
      <c r="B10" s="351"/>
      <c r="C10" s="351"/>
      <c r="D10" s="350"/>
      <c r="E10" s="350"/>
      <c r="F10" s="350"/>
      <c r="G10" s="350"/>
      <c r="H10" s="350"/>
      <c r="I10" s="349"/>
      <c r="J10" s="349"/>
      <c r="K10" s="352"/>
      <c r="L10" s="122"/>
      <c r="M10" s="122"/>
      <c r="N10" s="122"/>
      <c r="O10" s="122"/>
    </row>
    <row r="11" spans="1:15" ht="16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4"/>
      <c r="M11" s="4"/>
      <c r="N11" s="4"/>
      <c r="O11" s="4"/>
    </row>
    <row r="12" spans="1:15" ht="36.75" customHeight="1">
      <c r="A12" s="28">
        <v>1</v>
      </c>
      <c r="B12" s="228">
        <v>600</v>
      </c>
      <c r="C12" s="228">
        <v>60016</v>
      </c>
      <c r="D12" s="255" t="s">
        <v>475</v>
      </c>
      <c r="E12" s="229">
        <v>90600</v>
      </c>
      <c r="F12" s="229">
        <v>90600</v>
      </c>
      <c r="G12" s="229">
        <v>90600</v>
      </c>
      <c r="H12" s="228"/>
      <c r="I12" s="203" t="s">
        <v>21</v>
      </c>
      <c r="J12" s="8"/>
      <c r="K12" s="204" t="s">
        <v>403</v>
      </c>
      <c r="L12" s="4"/>
      <c r="M12" s="4"/>
      <c r="N12" s="4"/>
      <c r="O12" s="4"/>
    </row>
    <row r="13" spans="1:15" ht="49.5" customHeight="1">
      <c r="A13" s="28">
        <v>2</v>
      </c>
      <c r="B13" s="28">
        <v>600</v>
      </c>
      <c r="C13" s="28">
        <v>60016</v>
      </c>
      <c r="D13" s="252" t="s">
        <v>473</v>
      </c>
      <c r="E13" s="229">
        <v>8000</v>
      </c>
      <c r="F13" s="229">
        <v>8000</v>
      </c>
      <c r="G13" s="229">
        <v>8000</v>
      </c>
      <c r="H13" s="228"/>
      <c r="I13" s="203" t="s">
        <v>21</v>
      </c>
      <c r="J13" s="8"/>
      <c r="K13" s="204" t="s">
        <v>403</v>
      </c>
      <c r="L13" s="4"/>
      <c r="M13" s="4"/>
      <c r="N13" s="4"/>
      <c r="O13" s="4"/>
    </row>
    <row r="14" spans="1:15" ht="42" customHeight="1">
      <c r="A14" s="28">
        <v>3</v>
      </c>
      <c r="B14" s="28">
        <v>600</v>
      </c>
      <c r="C14" s="28">
        <v>60017</v>
      </c>
      <c r="D14" s="255" t="s">
        <v>471</v>
      </c>
      <c r="E14" s="229">
        <v>118500</v>
      </c>
      <c r="F14" s="229">
        <v>118500</v>
      </c>
      <c r="G14" s="229">
        <v>88500</v>
      </c>
      <c r="H14" s="228"/>
      <c r="I14" s="203" t="s">
        <v>501</v>
      </c>
      <c r="J14" s="8"/>
      <c r="K14" s="204" t="s">
        <v>403</v>
      </c>
      <c r="L14" s="4"/>
      <c r="M14" s="4"/>
      <c r="N14" s="4"/>
      <c r="O14" s="4"/>
    </row>
    <row r="15" spans="1:15" ht="28.5" customHeight="1">
      <c r="A15" s="28">
        <v>4</v>
      </c>
      <c r="B15" s="28">
        <v>600</v>
      </c>
      <c r="C15" s="28">
        <v>60095</v>
      </c>
      <c r="D15" s="252" t="s">
        <v>462</v>
      </c>
      <c r="E15" s="229">
        <v>35500</v>
      </c>
      <c r="F15" s="229">
        <v>35500</v>
      </c>
      <c r="G15" s="229">
        <v>35500</v>
      </c>
      <c r="H15" s="228"/>
      <c r="I15" s="203" t="s">
        <v>21</v>
      </c>
      <c r="J15" s="10"/>
      <c r="K15" s="204" t="s">
        <v>403</v>
      </c>
      <c r="L15" s="4"/>
      <c r="M15" s="4"/>
      <c r="N15" s="4"/>
      <c r="O15" s="4"/>
    </row>
    <row r="16" spans="1:15" ht="28.5" customHeight="1">
      <c r="A16" s="28">
        <v>5</v>
      </c>
      <c r="B16" s="28">
        <v>700</v>
      </c>
      <c r="C16" s="28">
        <v>70005</v>
      </c>
      <c r="D16" s="255" t="s">
        <v>515</v>
      </c>
      <c r="E16" s="125">
        <v>465000</v>
      </c>
      <c r="F16" s="125">
        <v>465000</v>
      </c>
      <c r="G16" s="125">
        <v>15000</v>
      </c>
      <c r="H16" s="14">
        <v>450000</v>
      </c>
      <c r="I16" s="203"/>
      <c r="J16" s="10"/>
      <c r="K16" s="204" t="s">
        <v>403</v>
      </c>
      <c r="L16" s="4"/>
      <c r="M16" s="4"/>
      <c r="N16" s="4"/>
      <c r="O16" s="4"/>
    </row>
    <row r="17" spans="1:15" ht="33" customHeight="1">
      <c r="A17" s="28">
        <v>6</v>
      </c>
      <c r="B17" s="28">
        <v>700</v>
      </c>
      <c r="C17" s="28">
        <v>70005</v>
      </c>
      <c r="D17" s="257" t="s">
        <v>457</v>
      </c>
      <c r="E17" s="229">
        <v>5000</v>
      </c>
      <c r="F17" s="229">
        <v>5000</v>
      </c>
      <c r="G17" s="229">
        <v>5000</v>
      </c>
      <c r="H17" s="28"/>
      <c r="I17" s="203" t="s">
        <v>21</v>
      </c>
      <c r="J17" s="8"/>
      <c r="K17" s="204" t="s">
        <v>403</v>
      </c>
      <c r="L17" s="4"/>
      <c r="M17" s="4"/>
      <c r="N17" s="4"/>
      <c r="O17" s="4"/>
    </row>
    <row r="18" spans="1:15" ht="48.75" customHeight="1">
      <c r="A18" s="28">
        <v>7</v>
      </c>
      <c r="B18" s="28">
        <v>700</v>
      </c>
      <c r="C18" s="28">
        <v>70095</v>
      </c>
      <c r="D18" s="205" t="s">
        <v>407</v>
      </c>
      <c r="E18" s="229">
        <v>40000</v>
      </c>
      <c r="F18" s="229">
        <v>40000</v>
      </c>
      <c r="G18" s="229">
        <v>40000</v>
      </c>
      <c r="H18" s="229"/>
      <c r="I18" s="203" t="s">
        <v>21</v>
      </c>
      <c r="J18" s="206"/>
      <c r="K18" s="204" t="s">
        <v>403</v>
      </c>
      <c r="L18" s="4"/>
      <c r="M18" s="4"/>
      <c r="N18" s="4"/>
      <c r="O18" s="4"/>
    </row>
    <row r="19" spans="1:15" ht="45" customHeight="1">
      <c r="A19" s="28">
        <v>8</v>
      </c>
      <c r="B19" s="28">
        <v>700</v>
      </c>
      <c r="C19" s="28">
        <v>70095</v>
      </c>
      <c r="D19" s="205" t="s">
        <v>447</v>
      </c>
      <c r="E19" s="229">
        <v>7000</v>
      </c>
      <c r="F19" s="229">
        <v>7000</v>
      </c>
      <c r="G19" s="229">
        <v>7000</v>
      </c>
      <c r="H19" s="229"/>
      <c r="I19" s="203" t="s">
        <v>21</v>
      </c>
      <c r="J19" s="206"/>
      <c r="K19" s="204" t="s">
        <v>403</v>
      </c>
      <c r="L19" s="4"/>
      <c r="M19" s="4"/>
      <c r="N19" s="4"/>
      <c r="O19" s="4"/>
    </row>
    <row r="20" spans="1:15" ht="19.5" customHeight="1">
      <c r="A20" s="351" t="s">
        <v>18</v>
      </c>
      <c r="B20" s="351" t="s">
        <v>1</v>
      </c>
      <c r="C20" s="351" t="s">
        <v>13</v>
      </c>
      <c r="D20" s="350" t="s">
        <v>50</v>
      </c>
      <c r="E20" s="350" t="s">
        <v>19</v>
      </c>
      <c r="F20" s="350" t="s">
        <v>27</v>
      </c>
      <c r="G20" s="350"/>
      <c r="H20" s="350"/>
      <c r="I20" s="350"/>
      <c r="J20" s="350"/>
      <c r="K20" s="352" t="s">
        <v>20</v>
      </c>
      <c r="L20" s="123"/>
      <c r="M20" s="123"/>
      <c r="N20" s="123"/>
      <c r="O20" s="123"/>
    </row>
    <row r="21" spans="1:15" ht="19.5" customHeight="1">
      <c r="A21" s="351"/>
      <c r="B21" s="351"/>
      <c r="C21" s="351"/>
      <c r="D21" s="350"/>
      <c r="E21" s="350"/>
      <c r="F21" s="350" t="s">
        <v>60</v>
      </c>
      <c r="G21" s="350" t="s">
        <v>10</v>
      </c>
      <c r="H21" s="350"/>
      <c r="I21" s="350"/>
      <c r="J21" s="350"/>
      <c r="K21" s="352"/>
      <c r="L21" s="123"/>
      <c r="M21" s="123"/>
      <c r="N21" s="123"/>
      <c r="O21" s="123"/>
    </row>
    <row r="22" spans="1:15" ht="19.5" customHeight="1">
      <c r="A22" s="351"/>
      <c r="B22" s="351"/>
      <c r="C22" s="351"/>
      <c r="D22" s="350"/>
      <c r="E22" s="350"/>
      <c r="F22" s="350"/>
      <c r="G22" s="350" t="s">
        <v>47</v>
      </c>
      <c r="H22" s="350" t="s">
        <v>43</v>
      </c>
      <c r="I22" s="349" t="s">
        <v>49</v>
      </c>
      <c r="J22" s="349" t="s">
        <v>44</v>
      </c>
      <c r="K22" s="352"/>
      <c r="L22" s="123"/>
      <c r="M22" s="123"/>
      <c r="N22" s="123"/>
      <c r="O22" s="123"/>
    </row>
    <row r="23" spans="1:15" ht="19.5" customHeight="1">
      <c r="A23" s="351"/>
      <c r="B23" s="351"/>
      <c r="C23" s="351"/>
      <c r="D23" s="350"/>
      <c r="E23" s="350"/>
      <c r="F23" s="350"/>
      <c r="G23" s="350"/>
      <c r="H23" s="350"/>
      <c r="I23" s="349"/>
      <c r="J23" s="349"/>
      <c r="K23" s="352"/>
      <c r="L23" s="123"/>
      <c r="M23" s="123"/>
      <c r="N23" s="123"/>
      <c r="O23" s="123"/>
    </row>
    <row r="24" spans="1:15" ht="9.75" customHeight="1">
      <c r="A24" s="351"/>
      <c r="B24" s="351"/>
      <c r="C24" s="351"/>
      <c r="D24" s="350"/>
      <c r="E24" s="350"/>
      <c r="F24" s="350"/>
      <c r="G24" s="350"/>
      <c r="H24" s="350"/>
      <c r="I24" s="349"/>
      <c r="J24" s="349"/>
      <c r="K24" s="352"/>
      <c r="L24" s="123"/>
      <c r="M24" s="123"/>
      <c r="N24" s="123"/>
      <c r="O24" s="123"/>
    </row>
    <row r="25" spans="1:15" ht="25.5" customHeight="1">
      <c r="A25" s="181">
        <v>9</v>
      </c>
      <c r="B25" s="215" t="s">
        <v>285</v>
      </c>
      <c r="C25" s="215" t="s">
        <v>291</v>
      </c>
      <c r="D25" s="210" t="s">
        <v>411</v>
      </c>
      <c r="E25" s="207">
        <v>6000</v>
      </c>
      <c r="F25" s="207">
        <v>6000</v>
      </c>
      <c r="G25" s="207"/>
      <c r="H25" s="125"/>
      <c r="I25" s="203" t="s">
        <v>494</v>
      </c>
      <c r="J25" s="211"/>
      <c r="K25" s="212" t="s">
        <v>413</v>
      </c>
      <c r="L25" s="123"/>
      <c r="M25" s="123"/>
      <c r="N25" s="123"/>
      <c r="O25" s="123"/>
    </row>
    <row r="26" spans="1:15" ht="19.5" customHeight="1">
      <c r="A26" s="181">
        <v>10</v>
      </c>
      <c r="B26" s="209" t="s">
        <v>285</v>
      </c>
      <c r="C26" s="209" t="s">
        <v>299</v>
      </c>
      <c r="D26" s="205" t="s">
        <v>467</v>
      </c>
      <c r="E26" s="207">
        <v>5500</v>
      </c>
      <c r="F26" s="207">
        <v>5500</v>
      </c>
      <c r="G26" s="207">
        <v>5500</v>
      </c>
      <c r="H26" s="207"/>
      <c r="I26" s="203" t="s">
        <v>21</v>
      </c>
      <c r="J26" s="211"/>
      <c r="K26" s="212" t="s">
        <v>413</v>
      </c>
      <c r="L26" s="123"/>
      <c r="M26" s="123"/>
      <c r="N26" s="123"/>
      <c r="O26" s="123"/>
    </row>
    <row r="27" spans="1:15" ht="30" customHeight="1">
      <c r="A27" s="181">
        <v>11</v>
      </c>
      <c r="B27" s="209" t="s">
        <v>285</v>
      </c>
      <c r="C27" s="209" t="s">
        <v>303</v>
      </c>
      <c r="D27" s="205" t="s">
        <v>461</v>
      </c>
      <c r="E27" s="207">
        <v>20000</v>
      </c>
      <c r="F27" s="207">
        <v>20000</v>
      </c>
      <c r="G27" s="207">
        <v>20000</v>
      </c>
      <c r="H27" s="207"/>
      <c r="I27" s="203" t="s">
        <v>21</v>
      </c>
      <c r="J27" s="211"/>
      <c r="K27" s="212" t="s">
        <v>413</v>
      </c>
      <c r="L27" s="123"/>
      <c r="M27" s="123"/>
      <c r="N27" s="123"/>
      <c r="O27" s="123"/>
    </row>
    <row r="28" spans="1:15" ht="21" customHeight="1">
      <c r="A28" s="181">
        <v>12</v>
      </c>
      <c r="B28" s="285" t="s">
        <v>312</v>
      </c>
      <c r="C28" s="285" t="s">
        <v>314</v>
      </c>
      <c r="D28" s="205" t="s">
        <v>414</v>
      </c>
      <c r="E28" s="229">
        <v>87000</v>
      </c>
      <c r="F28" s="229">
        <v>87000</v>
      </c>
      <c r="G28" s="229">
        <v>87000</v>
      </c>
      <c r="H28" s="229"/>
      <c r="I28" s="203" t="s">
        <v>21</v>
      </c>
      <c r="J28" s="211"/>
      <c r="K28" s="204" t="s">
        <v>403</v>
      </c>
      <c r="L28" s="123"/>
      <c r="M28" s="123"/>
      <c r="N28" s="123"/>
      <c r="O28" s="123"/>
    </row>
    <row r="29" spans="1:15" ht="24.75" customHeight="1">
      <c r="A29" s="181">
        <v>13</v>
      </c>
      <c r="B29" s="285" t="s">
        <v>312</v>
      </c>
      <c r="C29" s="285" t="s">
        <v>316</v>
      </c>
      <c r="D29" s="205" t="s">
        <v>415</v>
      </c>
      <c r="E29" s="125">
        <v>18400</v>
      </c>
      <c r="F29" s="125">
        <v>18400</v>
      </c>
      <c r="G29" s="125">
        <v>18400</v>
      </c>
      <c r="H29" s="229"/>
      <c r="I29" s="203" t="s">
        <v>21</v>
      </c>
      <c r="J29" s="214"/>
      <c r="K29" s="204" t="s">
        <v>403</v>
      </c>
      <c r="L29" s="123"/>
      <c r="M29" s="123"/>
      <c r="N29" s="123"/>
      <c r="O29" s="123"/>
    </row>
    <row r="30" spans="1:15" ht="33" customHeight="1">
      <c r="A30" s="181">
        <v>14</v>
      </c>
      <c r="B30" s="215" t="s">
        <v>312</v>
      </c>
      <c r="C30" s="215" t="s">
        <v>322</v>
      </c>
      <c r="D30" s="205" t="s">
        <v>448</v>
      </c>
      <c r="E30" s="229">
        <v>5000</v>
      </c>
      <c r="F30" s="229">
        <v>5000</v>
      </c>
      <c r="G30" s="229">
        <v>5000</v>
      </c>
      <c r="H30" s="233"/>
      <c r="I30" s="203" t="s">
        <v>21</v>
      </c>
      <c r="J30" s="211"/>
      <c r="K30" s="204" t="s">
        <v>403</v>
      </c>
      <c r="L30" s="123"/>
      <c r="M30" s="123"/>
      <c r="N30" s="123"/>
      <c r="O30" s="123"/>
    </row>
    <row r="31" spans="1:15" ht="21" customHeight="1">
      <c r="A31" s="181">
        <v>15</v>
      </c>
      <c r="B31" s="215" t="s">
        <v>312</v>
      </c>
      <c r="C31" s="215" t="s">
        <v>322</v>
      </c>
      <c r="D31" s="205" t="s">
        <v>431</v>
      </c>
      <c r="E31" s="229">
        <v>71000</v>
      </c>
      <c r="F31" s="229">
        <v>71000</v>
      </c>
      <c r="G31" s="229">
        <v>71000</v>
      </c>
      <c r="H31" s="233"/>
      <c r="I31" s="203" t="s">
        <v>21</v>
      </c>
      <c r="J31" s="211"/>
      <c r="K31" s="204" t="s">
        <v>403</v>
      </c>
      <c r="L31" s="123"/>
      <c r="M31" s="123"/>
      <c r="N31" s="123"/>
      <c r="O31" s="123"/>
    </row>
    <row r="32" spans="1:15" ht="28.5" customHeight="1">
      <c r="A32" s="181">
        <v>16</v>
      </c>
      <c r="B32" s="215" t="s">
        <v>312</v>
      </c>
      <c r="C32" s="215" t="s">
        <v>322</v>
      </c>
      <c r="D32" s="205" t="s">
        <v>450</v>
      </c>
      <c r="E32" s="229">
        <v>8000</v>
      </c>
      <c r="F32" s="229">
        <v>8000</v>
      </c>
      <c r="G32" s="229">
        <v>8000</v>
      </c>
      <c r="H32" s="233"/>
      <c r="I32" s="203" t="s">
        <v>21</v>
      </c>
      <c r="J32" s="211"/>
      <c r="K32" s="204" t="s">
        <v>403</v>
      </c>
      <c r="L32" s="123"/>
      <c r="M32" s="123"/>
      <c r="N32" s="123"/>
      <c r="O32" s="123"/>
    </row>
    <row r="33" spans="1:15" ht="29.25" customHeight="1">
      <c r="A33" s="181">
        <v>17</v>
      </c>
      <c r="B33" s="215" t="s">
        <v>312</v>
      </c>
      <c r="C33" s="215" t="s">
        <v>322</v>
      </c>
      <c r="D33" s="224" t="s">
        <v>452</v>
      </c>
      <c r="E33" s="229">
        <v>18000</v>
      </c>
      <c r="F33" s="229">
        <v>18000</v>
      </c>
      <c r="G33" s="229">
        <v>18000</v>
      </c>
      <c r="H33" s="232"/>
      <c r="I33" s="203" t="s">
        <v>21</v>
      </c>
      <c r="J33" s="211"/>
      <c r="K33" s="204" t="s">
        <v>403</v>
      </c>
      <c r="L33" s="123"/>
      <c r="M33" s="123"/>
      <c r="N33" s="123"/>
      <c r="O33" s="123"/>
    </row>
    <row r="34" spans="1:11" ht="19.5" customHeight="1">
      <c r="A34" s="181">
        <v>18</v>
      </c>
      <c r="B34" s="228">
        <v>900</v>
      </c>
      <c r="C34" s="228">
        <v>90015</v>
      </c>
      <c r="D34" s="234" t="s">
        <v>449</v>
      </c>
      <c r="E34" s="229">
        <v>65000</v>
      </c>
      <c r="F34" s="229">
        <v>65000</v>
      </c>
      <c r="G34" s="229">
        <v>65000</v>
      </c>
      <c r="H34" s="229"/>
      <c r="I34" s="225" t="s">
        <v>21</v>
      </c>
      <c r="J34" s="189"/>
      <c r="K34" s="204" t="s">
        <v>403</v>
      </c>
    </row>
    <row r="35" spans="1:11" ht="36" customHeight="1">
      <c r="A35" s="181">
        <v>19</v>
      </c>
      <c r="B35" s="208">
        <v>926</v>
      </c>
      <c r="C35" s="208">
        <v>92605</v>
      </c>
      <c r="D35" s="216" t="s">
        <v>416</v>
      </c>
      <c r="E35" s="229">
        <v>25000</v>
      </c>
      <c r="F35" s="229">
        <v>25000</v>
      </c>
      <c r="G35" s="229">
        <v>25000</v>
      </c>
      <c r="H35" s="229"/>
      <c r="I35" s="203" t="s">
        <v>21</v>
      </c>
      <c r="J35" s="217"/>
      <c r="K35" s="204" t="s">
        <v>403</v>
      </c>
    </row>
    <row r="36" spans="1:11" ht="29.25" customHeight="1">
      <c r="A36" s="353" t="s">
        <v>46</v>
      </c>
      <c r="B36" s="353"/>
      <c r="C36" s="353"/>
      <c r="D36" s="353"/>
      <c r="E36" s="124">
        <f>SUM(E12:E35)</f>
        <v>1098500</v>
      </c>
      <c r="F36" s="124">
        <f>SUM(F12:F35)</f>
        <v>1098500</v>
      </c>
      <c r="G36" s="256">
        <f>SUM(G12:G35)</f>
        <v>612500</v>
      </c>
      <c r="H36" s="124">
        <v>450000</v>
      </c>
      <c r="I36" s="225" t="s">
        <v>479</v>
      </c>
      <c r="J36" s="124"/>
      <c r="K36" s="125" t="s">
        <v>15</v>
      </c>
    </row>
    <row r="37" spans="1:7" ht="9" customHeight="1">
      <c r="A37" s="126" t="s">
        <v>26</v>
      </c>
      <c r="B37" s="126"/>
      <c r="C37" s="126"/>
      <c r="D37" s="126"/>
      <c r="E37" s="126"/>
      <c r="F37" s="126"/>
      <c r="G37" s="126"/>
    </row>
    <row r="38" spans="1:7" ht="10.5" customHeight="1">
      <c r="A38" s="126" t="s">
        <v>22</v>
      </c>
      <c r="B38" s="126"/>
      <c r="C38" s="126"/>
      <c r="D38" s="126"/>
      <c r="E38" s="126"/>
      <c r="F38" s="126"/>
      <c r="G38" s="126"/>
    </row>
    <row r="39" spans="1:7" ht="9.75" customHeight="1">
      <c r="A39" s="126" t="s">
        <v>23</v>
      </c>
      <c r="B39" s="126"/>
      <c r="C39" s="126"/>
      <c r="D39" s="126"/>
      <c r="E39" s="126"/>
      <c r="F39" s="126"/>
      <c r="G39" s="126"/>
    </row>
    <row r="40" spans="1:7" ht="8.25" customHeight="1">
      <c r="A40" s="126" t="s">
        <v>24</v>
      </c>
      <c r="B40" s="126"/>
      <c r="C40" s="126"/>
      <c r="D40" s="126"/>
      <c r="E40" s="126"/>
      <c r="F40" s="126"/>
      <c r="G40" s="126"/>
    </row>
    <row r="41" spans="1:7" ht="9.75" customHeight="1">
      <c r="A41" s="126" t="s">
        <v>25</v>
      </c>
      <c r="B41" s="126"/>
      <c r="C41" s="126"/>
      <c r="D41" s="126"/>
      <c r="E41" s="126"/>
      <c r="F41" s="126"/>
      <c r="G41" s="126"/>
    </row>
  </sheetData>
  <sheetProtection/>
  <mergeCells count="31">
    <mergeCell ref="B20:B24"/>
    <mergeCell ref="D6:D10"/>
    <mergeCell ref="C6:C10"/>
    <mergeCell ref="I22:I24"/>
    <mergeCell ref="G7:J7"/>
    <mergeCell ref="G22:G24"/>
    <mergeCell ref="H22:H24"/>
    <mergeCell ref="K20:K24"/>
    <mergeCell ref="H8:H10"/>
    <mergeCell ref="E20:E24"/>
    <mergeCell ref="K6:K10"/>
    <mergeCell ref="F20:J20"/>
    <mergeCell ref="J22:J24"/>
    <mergeCell ref="J8:J10"/>
    <mergeCell ref="F7:F10"/>
    <mergeCell ref="A5:K5"/>
    <mergeCell ref="A6:A10"/>
    <mergeCell ref="I8:I10"/>
    <mergeCell ref="G1:K1"/>
    <mergeCell ref="G2:K2"/>
    <mergeCell ref="G3:K3"/>
    <mergeCell ref="A36:D36"/>
    <mergeCell ref="G8:G10"/>
    <mergeCell ref="G21:J21"/>
    <mergeCell ref="D20:D24"/>
    <mergeCell ref="E6:E10"/>
    <mergeCell ref="C20:C24"/>
    <mergeCell ref="F6:J6"/>
    <mergeCell ref="F21:F24"/>
    <mergeCell ref="B6:B10"/>
    <mergeCell ref="A20:A24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Tomek</cp:lastModifiedBy>
  <cp:lastPrinted>2008-11-17T07:16:12Z</cp:lastPrinted>
  <dcterms:created xsi:type="dcterms:W3CDTF">1998-12-09T13:02:10Z</dcterms:created>
  <dcterms:modified xsi:type="dcterms:W3CDTF">2008-11-18T09:18:33Z</dcterms:modified>
  <cp:category/>
  <cp:version/>
  <cp:contentType/>
  <cp:contentStatus/>
</cp:coreProperties>
</file>