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<sst xmlns="http://schemas.openxmlformats.org/spreadsheetml/2006/main" count="158" uniqueCount="117">
  <si>
    <t>Dział</t>
  </si>
  <si>
    <t>Rozdział</t>
  </si>
  <si>
    <t>ROLNICTWO I ŁOWIECTWO</t>
  </si>
  <si>
    <t>Pozostała działalność</t>
  </si>
  <si>
    <t>LEŚNICTWO</t>
  </si>
  <si>
    <t>Dostarczanie wody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</si>
  <si>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</si>
  <si>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</si>
  <si>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</si>
  <si>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</si>
  <si>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</si>
  <si>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Urzędy gmin</t>
  </si>
  <si>
    <t>RÓŻNE ROZLICZENIA</t>
  </si>
  <si>
    <t>Gimnazja</t>
  </si>
  <si>
    <t>Ośrodki pomocy społecznej</t>
  </si>
  <si>
    <t>GOSPODARKA KOMUNALNA I OCHRONA ŚRODOWISKA</t>
  </si>
  <si>
    <t>Gospodarka ściekowa i ochrona wód</t>
  </si>
  <si>
    <t>KULTURA I OCHRONA DZIEDZICTWA NARODOWEGO</t>
  </si>
  <si>
    <t>BEZPIECZEŃSTWO PUBLICZNE I OCHRONA PRZECIWPOŻAROWA</t>
  </si>
  <si>
    <t>§</t>
  </si>
  <si>
    <t>Nazwa działu, rozdziału, paragrafu</t>
  </si>
  <si>
    <t>Wpływy z różnych opłat</t>
  </si>
  <si>
    <t>TRASPORT I ŁĄCZNOŚĆ</t>
  </si>
  <si>
    <t>Drogi publiczne gminne</t>
  </si>
  <si>
    <t>Środki na dofinansowanie własnych inwestycji gmin pozyskane  z innych źródeł (dotacja SAPARD)</t>
  </si>
  <si>
    <t>Dotacje celowe otrzymane z budżetu państwa na realizację zadań bieżących z zakresu administracji rządowej oraz innych zadań zleconych gminie ustawami</t>
  </si>
  <si>
    <t xml:space="preserve">Wpływy z usług </t>
  </si>
  <si>
    <t>URZĘDY NACZELNYCH ORGANÓW WŁADZY PAŃSTWOWEJ, KONTROLI I OCHRONY PRAWA ORAZ SĄDOWNICTWA</t>
  </si>
  <si>
    <t>Urzędy naczelnych organów władzy państwowej kontroli   i ochrony prawa</t>
  </si>
  <si>
    <t>Wpływy z podatku dochodowego od osób fizycznych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</si>
  <si>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</si>
  <si>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</si>
  <si>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</si>
  <si>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</si>
  <si>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</si>
  <si>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</si>
  <si>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</si>
  <si>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</si>
  <si>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</si>
  <si>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innych opłat stanowiących dochody jednostek samorządu terytorialnego na podstawie ustaw</t>
  </si>
  <si>
    <t>Wpływy z opłaty za zezwolenia na sprzedaż alkoholu</t>
  </si>
  <si>
    <t>Wpływ z opłat za koncesje i licencje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</si>
  <si>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</si>
  <si>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</si>
  <si>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</si>
  <si>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</si>
  <si>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</si>
  <si>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OŚWIATA I WYCHOWANIE</t>
  </si>
  <si>
    <t>Szkoły podstawowe</t>
  </si>
  <si>
    <t>Dotacje celowe otrzymane z budżetu państwa na realizację własnych zadań bieżących gmin</t>
  </si>
  <si>
    <t>Dotacje celowe otrzymane z budżetu państwa na inwestycje i zakupy inwestycyjne z zakresu administarcji rządowej oraz inncyh zadań zleconych gminom ustawami</t>
  </si>
  <si>
    <t>Razem dochody</t>
  </si>
  <si>
    <t>SPRAWOZDANIE Z WYKONANIA</t>
  </si>
  <si>
    <t>%</t>
  </si>
  <si>
    <t>Otrzymane spadki, zapisy i darowizny w postaci pieniężnej</t>
  </si>
  <si>
    <t>Usuwanie skutków klęsk żywiołowych</t>
  </si>
  <si>
    <t>Odsetki od nieterminowych wpłat z tytułu podatków i opłat</t>
  </si>
  <si>
    <t>Plany zagospodarowaniw przestrzennego</t>
  </si>
  <si>
    <t>Dotacje otrzymane z funduszy celowych na realizację zadań bieżących jednostek sektora finansów publicznych</t>
  </si>
  <si>
    <t>Pozostałe działania w zakresie kultury</t>
  </si>
  <si>
    <t>Wójta Gminy Zarszyn</t>
  </si>
  <si>
    <t>Dochody jednostki samorządu terytorialnego związane z realizacją zadań z zakresu administracji</t>
  </si>
  <si>
    <t>Wpływy z opłaty skarbowej</t>
  </si>
  <si>
    <t>Część wyrównawcza subwencji oglnej dla gmin</t>
  </si>
  <si>
    <t>Pomoc społeczna</t>
  </si>
  <si>
    <t>Obrona cywilna</t>
  </si>
  <si>
    <t>WYTWARZANIE I ZAOPATRYWANIE W ENERGIĘ ELEKTRYCZNĄ, GAZ I WODE</t>
  </si>
  <si>
    <t>Środki na dofinsnowananie własnych zadań bieżących gmin (związków gmin), powiatów (związków powiatów), samorządów województw, pozyskane z innych źródeł</t>
  </si>
  <si>
    <t>Biblioteki</t>
  </si>
  <si>
    <t>KULTURA FIZYCZNA I SPORT</t>
  </si>
  <si>
    <t>Dochody z najmu i dzierżawy składników majątkowych Skarbu Państwa, jednostek samorządu terytorialnego lub  innych  jednostek zaliczanych do sektora finansów publicznych oraz innych umów o podobnym charakterze</t>
  </si>
  <si>
    <t>Dochody jednostki samorządu terytorialnego związane z realizacją zadań z zakresu administracji rządowej oraz innych zadań zleconych ustawami</t>
  </si>
  <si>
    <t>Pozostałe odsetki</t>
  </si>
  <si>
    <t>Dotacje otrzymane z funduszy celowych na finansowanie lub dofinansowanie kosztów realizacji inwestycji zakupów inwestycyjnych jednostek sektora finansów publicznych</t>
  </si>
  <si>
    <t>Składki na ubezpieczenia zdrowotne opłacane za osoby pobierające niektóre świadczenia z pomocy społecznej oraz niektóre świadczenia rodzinne</t>
  </si>
  <si>
    <t>Usługi opiekuńcze i specjalistyczne usługi opiekuńcze</t>
  </si>
  <si>
    <t>DOCHODY OD OSÓB PRAWNYCH, OD OSÓB FIZYCZNYCH I OD INNYCH JEDNOSTEK NIEPOSIADAJĄCYCH OSOBOWOŚCI PRAWNEJ ORAZ WYDATKI ZWIĄZANE Z ICH POBOREM</t>
  </si>
  <si>
    <t>z dnia 20.03.2006 r.</t>
  </si>
  <si>
    <t>DOCHODÓW BUDŻETU GMINY ZARSZYN ZA 2005 r.</t>
  </si>
  <si>
    <t>Plan na 2005 r.    Uchwała budżetowa</t>
  </si>
  <si>
    <t xml:space="preserve">Plan 2005 r.    po zmianach </t>
  </si>
  <si>
    <t>Wykonanie 2005 r.</t>
  </si>
  <si>
    <t>Wpływy ze sprzedaży składników majątkowych</t>
  </si>
  <si>
    <t>Środki na dofinansowanie własnych inwestycji gmin pozyskane z innych źródeł (dotacja SAPARD)</t>
  </si>
  <si>
    <t>w tym:</t>
  </si>
  <si>
    <t>Wodociag Długie</t>
  </si>
  <si>
    <t>Zmiana zagosodarowania placu rynkowego w miejscowości Jaćmierz</t>
  </si>
  <si>
    <t>Wpływy z opłat za zarząd, użytkowanie i użytkowanie wieczyste nieruchomości</t>
  </si>
  <si>
    <t>Wpływy z różnych dochodów</t>
  </si>
  <si>
    <t xml:space="preserve">Wpływy z podatku rolnego, podatku leśnego, podatku od spadków i darowizn, podatku od czynności cywilnoprawnych oraz podatków i opłat lokalnych od osób fizycznych </t>
  </si>
  <si>
    <t>Wpływy z podatku rolnego, podatku leśnego, podatku od czynności cywilnoprawnych, podatków i opłat lokalnych od osób prawnych i innych jednostek organizacyjnych</t>
  </si>
  <si>
    <t>Kanalizacja Jaćmierz - Posada Jaćmierska</t>
  </si>
  <si>
    <t>Środki na dofinansowanie własnych zadań bieżących gmin pozysakne z innych źródeł</t>
  </si>
  <si>
    <t>Droga Długie - Zarszyn</t>
  </si>
  <si>
    <t>Wybory Predytenta Rzeczypospolitej Polskiej</t>
  </si>
  <si>
    <t>Wybory do Sejmu i Senatu</t>
  </si>
  <si>
    <t>Ochotnicze straże pożarne</t>
  </si>
  <si>
    <t>Dotacje celowe otrzymane z budżetu państwa na realizację własnych zadań bieżących gmin- Środki Banku Światowego</t>
  </si>
  <si>
    <t>Wpływy do budżetu ze środków specjalnych</t>
  </si>
  <si>
    <t>Środki na dofinansowanie własnych zadań bieżących gmin (związków gmin), powiatów (zwiazków powiatów), samorządów województw, pozysakane z innych źródeł (Szkoła Marzeń)</t>
  </si>
  <si>
    <t>Pozostałe odsetki (Program Liderzy)</t>
  </si>
  <si>
    <t>Dotacje celowe otrzymane z budżetu państwa na realizację własnych zadań bieżących gmin- środki Banku Światowego</t>
  </si>
  <si>
    <t>Środki na dofinansowanie własnych zadań bieżących gmin pozyskane z innych źródeł (program Janko Muzykant)</t>
  </si>
  <si>
    <t>Środki na dofinansowanie własnych zadań bieżących gmin pozyskane z innych źródeł (program Liderzy)</t>
  </si>
  <si>
    <t>Środki na dofinansowanie własnych zadań bieżących gmin pozyskane z innych źródeł (Szkoła Marzeń)</t>
  </si>
  <si>
    <t>Ochrona zdrowia</t>
  </si>
  <si>
    <t>Lecznictwo ambulatoryjne</t>
  </si>
  <si>
    <t>Dotacje ztrzymane z funduszy celowych na finansowanie lub dofinansowanie kosztów realizacji inwestycji i zakupów inwestycyjnych jednostek sektora finansów publicznych</t>
  </si>
  <si>
    <t>EDUKACYJNA OPIEKA WYCHOWAWCZA</t>
  </si>
  <si>
    <t>Świetlice szkolne</t>
  </si>
  <si>
    <t>Pomoc materialna dla uczniów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</si>
  <si>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</si>
  <si>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</si>
  <si>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Dotacje celowe otrzymane z budżetu państwa na realizację inwestycji i zakupów inwestyjnych własnych gmin (związków gmin)</t>
  </si>
  <si>
    <t>Dotacje celowe otrzymane z budżetu państwa na zadania bieżące realizowane przez gminę na podstawie porozumień z organami administracji rządowej</t>
  </si>
  <si>
    <t>Załącznik Nr 1</t>
  </si>
  <si>
    <t xml:space="preserve"> do Zarządzenia nr 258/2006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</si>
</sst>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####0"/>
    <numFmt numFmtId="166" formatCode="0###0"/>
    <numFmt numFmtId="167" formatCode="#,0#0"/>
    <numFmt numFmtId="168" formatCode="0####"/>
    <numFmt numFmtId="169" formatCode="00000"/>
    <numFmt numFmtId="170" formatCode="0###"/>
    <numFmt numFmtId="171" formatCode="####"/>
    <numFmt numFmtId="172" formatCode="00#0"/>
  </numFmts>
  <fonts count="1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7" fontId="3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167" fontId="3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vertical="top" wrapText="1"/>
    </xf>
    <xf numFmtId="167" fontId="3" fillId="2" borderId="0" xfId="0" applyNumberFormat="1" applyFont="1" applyFill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7" fontId="5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/>
    </xf>
    <xf numFmtId="0" fontId="10" fillId="2" borderId="0" xfId="0" applyFont="1" applyFill="1" applyBorder="1" applyAlignment="1">
      <alignment/>
    </xf>
    <xf numFmtId="164" fontId="3" fillId="3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67" fontId="12" fillId="2" borderId="1" xfId="0" applyNumberFormat="1" applyFont="1" applyFill="1" applyBorder="1" applyAlignment="1" applyProtection="1">
      <alignment horizontal="center"/>
      <protection locked="0"/>
    </xf>
    <xf numFmtId="168" fontId="12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3" fillId="0" borderId="0" xfId="0" applyFont="1" applyAlignment="1">
      <alignment/>
    </xf>
    <xf numFmtId="167" fontId="12" fillId="0" borderId="1" xfId="0" applyNumberFormat="1" applyFont="1" applyBorder="1" applyAlignment="1" applyProtection="1">
      <alignment horizontal="center"/>
      <protection locked="0"/>
    </xf>
    <xf numFmtId="168" fontId="12" fillId="0" borderId="1" xfId="0" applyNumberFormat="1" applyFont="1" applyBorder="1" applyAlignment="1" applyProtection="1">
      <alignment horizontal="center"/>
      <protection locked="0"/>
    </xf>
    <xf numFmtId="1" fontId="12" fillId="0" borderId="1" xfId="0" applyNumberFormat="1" applyFont="1" applyBorder="1" applyAlignment="1" applyProtection="1">
      <alignment horizontal="center"/>
      <protection locked="0"/>
    </xf>
    <xf numFmtId="167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167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167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167" fontId="6" fillId="0" borderId="1" xfId="0" applyNumberFormat="1" applyFont="1" applyBorder="1" applyAlignment="1">
      <alignment horizontal="center"/>
    </xf>
    <xf numFmtId="167" fontId="12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7" fontId="6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/>
    </xf>
    <xf numFmtId="170" fontId="4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12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6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3" fillId="2" borderId="1" xfId="0" applyNumberFormat="1" applyFont="1" applyFill="1" applyBorder="1" applyAlignment="1" applyProtection="1">
      <alignment horizontal="center" vertical="top" wrapText="1"/>
      <protection locked="0"/>
    </xf>
    <xf numFmtId="170" fontId="3" fillId="2" borderId="1" xfId="0" applyNumberFormat="1" applyFont="1" applyFill="1" applyBorder="1" applyAlignment="1">
      <alignment horizontal="center" vertical="top" wrapText="1"/>
    </xf>
    <xf numFmtId="170" fontId="12" fillId="2" borderId="1" xfId="0" applyNumberFormat="1" applyFont="1" applyFill="1" applyBorder="1" applyAlignment="1">
      <alignment horizontal="center" vertical="top" wrapText="1"/>
    </xf>
    <xf numFmtId="170" fontId="6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172" fontId="6" fillId="2" borderId="1" xfId="0" applyNumberFormat="1" applyFont="1" applyFill="1" applyBorder="1" applyAlignment="1">
      <alignment horizontal="center" vertical="top" wrapText="1"/>
    </xf>
    <xf numFmtId="167" fontId="5" fillId="2" borderId="1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7" fontId="6" fillId="0" borderId="1" xfId="0" applyNumberFormat="1" applyFont="1" applyBorder="1" applyAlignment="1" applyProtection="1">
      <alignment horizontal="center"/>
      <protection locked="0"/>
    </xf>
    <xf numFmtId="167" fontId="6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view="pageBreakPreview" zoomScale="85" zoomScaleSheetLayoutView="85" workbookViewId="0" topLeftCell="A1">
      <selection activeCell="D2" sqref="D2:H2"/>
    </sheetView>
  </sheetViews>
  <sheetFormatPr defaultColWidth="9.00390625" defaultRowHeight="12.75"/>
  <cols>
    <col min="1" max="1" width="5.00390625" style="38" customWidth="1"/>
    <col min="2" max="2" width="8.375" style="38" customWidth="1"/>
    <col min="3" max="3" width="5.625" style="1" customWidth="1"/>
    <col min="4" max="4" width="53.875" style="38" customWidth="1"/>
    <col min="5" max="5" width="12.25390625" style="38" customWidth="1"/>
    <col min="6" max="6" width="13.25390625" style="38" customWidth="1"/>
    <col min="7" max="7" width="11.375" style="38" customWidth="1"/>
    <col min="8" max="16384" width="9.125" style="38" customWidth="1"/>
  </cols>
  <sheetData>
    <row r="1" spans="7:8" ht="12.75">
      <c r="G1" s="94" t="s">
        <v>115</v>
      </c>
      <c r="H1" s="94"/>
    </row>
    <row r="2" spans="4:8" ht="15">
      <c r="D2" s="96" t="s">
        <v>116</v>
      </c>
      <c r="E2" s="96"/>
      <c r="F2" s="96"/>
      <c r="G2" s="96"/>
      <c r="H2" s="96"/>
    </row>
    <row r="3" spans="4:8" ht="15">
      <c r="D3" s="97" t="s">
        <v>60</v>
      </c>
      <c r="E3" s="97"/>
      <c r="F3" s="97"/>
      <c r="G3" s="97"/>
      <c r="H3" s="97"/>
    </row>
    <row r="4" spans="4:8" ht="15">
      <c r="D4" s="97" t="s">
        <v>77</v>
      </c>
      <c r="E4" s="97"/>
      <c r="F4" s="97"/>
      <c r="G4" s="97"/>
      <c r="H4" s="97"/>
    </row>
    <row r="7" spans="1:7" ht="15.75">
      <c r="A7" s="95" t="s">
        <v>52</v>
      </c>
      <c r="B7" s="95"/>
      <c r="C7" s="95"/>
      <c r="D7" s="95"/>
      <c r="E7" s="95"/>
      <c r="F7" s="95"/>
      <c r="G7" s="95"/>
    </row>
    <row r="8" spans="1:7" ht="15.75">
      <c r="A8" s="95" t="s">
        <v>78</v>
      </c>
      <c r="B8" s="95"/>
      <c r="C8" s="95"/>
      <c r="D8" s="95"/>
      <c r="E8" s="95"/>
      <c r="F8" s="95"/>
      <c r="G8" s="95"/>
    </row>
    <row r="9" spans="1:7" ht="15.75">
      <c r="A9" s="91"/>
      <c r="B9" s="91"/>
      <c r="C9" s="91"/>
      <c r="D9" s="91"/>
      <c r="E9" s="91"/>
      <c r="F9" s="91"/>
      <c r="G9" s="91"/>
    </row>
    <row r="12" spans="1:8" s="47" customFormat="1" ht="35.25" customHeight="1">
      <c r="A12" s="48" t="s">
        <v>0</v>
      </c>
      <c r="B12" s="48" t="s">
        <v>1</v>
      </c>
      <c r="C12" s="49" t="s">
        <v>19</v>
      </c>
      <c r="D12" s="49" t="s">
        <v>20</v>
      </c>
      <c r="E12" s="78" t="s">
        <v>79</v>
      </c>
      <c r="F12" s="50" t="s">
        <v>80</v>
      </c>
      <c r="G12" s="50" t="s">
        <v>81</v>
      </c>
      <c r="H12" s="50" t="s">
        <v>53</v>
      </c>
    </row>
    <row r="13" spans="1:8" s="39" customFormat="1" ht="12.75">
      <c r="A13" s="40">
        <v>1</v>
      </c>
      <c r="B13" s="40">
        <v>2</v>
      </c>
      <c r="C13" s="41">
        <v>3</v>
      </c>
      <c r="D13" s="41">
        <v>4</v>
      </c>
      <c r="E13" s="42">
        <v>5</v>
      </c>
      <c r="F13" s="51">
        <v>6</v>
      </c>
      <c r="G13" s="51">
        <v>7</v>
      </c>
      <c r="H13" s="51">
        <v>8</v>
      </c>
    </row>
    <row r="14" spans="1:8" s="52" customFormat="1" ht="15">
      <c r="A14" s="2">
        <v>10</v>
      </c>
      <c r="B14" s="3"/>
      <c r="C14" s="80"/>
      <c r="D14" s="4" t="s">
        <v>2</v>
      </c>
      <c r="E14" s="68">
        <f aca="true" t="shared" si="0" ref="E14:G15">E15</f>
        <v>3500</v>
      </c>
      <c r="F14" s="68">
        <f t="shared" si="0"/>
        <v>3500</v>
      </c>
      <c r="G14" s="68">
        <f t="shared" si="0"/>
        <v>3653</v>
      </c>
      <c r="H14" s="79">
        <f>G14/F14*100</f>
        <v>104.37142857142858</v>
      </c>
    </row>
    <row r="15" spans="1:8" s="57" customFormat="1" ht="14.25">
      <c r="A15" s="54"/>
      <c r="B15" s="55">
        <v>1095</v>
      </c>
      <c r="C15" s="81"/>
      <c r="D15" s="56" t="s">
        <v>3</v>
      </c>
      <c r="E15" s="69">
        <f t="shared" si="0"/>
        <v>3500</v>
      </c>
      <c r="F15" s="69">
        <f t="shared" si="0"/>
        <v>3500</v>
      </c>
      <c r="G15" s="69">
        <f t="shared" si="0"/>
        <v>3653</v>
      </c>
      <c r="H15" s="79">
        <f aca="true" t="shared" si="1" ref="H15:H76">G15/F15*100</f>
        <v>104.37142857142858</v>
      </c>
    </row>
    <row r="16" spans="1:8" ht="15">
      <c r="A16" s="5"/>
      <c r="B16" s="6"/>
      <c r="C16" s="82">
        <v>690</v>
      </c>
      <c r="D16" s="7" t="s">
        <v>21</v>
      </c>
      <c r="E16" s="76">
        <v>3500</v>
      </c>
      <c r="F16" s="76">
        <v>3500</v>
      </c>
      <c r="G16" s="76">
        <v>3653</v>
      </c>
      <c r="H16" s="79">
        <f t="shared" si="1"/>
        <v>104.37142857142858</v>
      </c>
    </row>
    <row r="17" spans="1:8" s="52" customFormat="1" ht="13.5" customHeight="1">
      <c r="A17" s="5">
        <v>20</v>
      </c>
      <c r="B17" s="8"/>
      <c r="C17" s="83"/>
      <c r="D17" s="4" t="s">
        <v>4</v>
      </c>
      <c r="E17" s="68">
        <f aca="true" t="shared" si="2" ref="E17:G18">E18</f>
        <v>66800</v>
      </c>
      <c r="F17" s="68">
        <f t="shared" si="2"/>
        <v>80700</v>
      </c>
      <c r="G17" s="68">
        <f>G18</f>
        <v>80731</v>
      </c>
      <c r="H17" s="79">
        <f t="shared" si="1"/>
        <v>100.03841387856258</v>
      </c>
    </row>
    <row r="18" spans="1:8" s="57" customFormat="1" ht="14.25">
      <c r="A18" s="58"/>
      <c r="B18" s="59">
        <v>2095</v>
      </c>
      <c r="C18" s="81"/>
      <c r="D18" s="56" t="s">
        <v>3</v>
      </c>
      <c r="E18" s="69">
        <f t="shared" si="2"/>
        <v>66800</v>
      </c>
      <c r="F18" s="69">
        <f t="shared" si="2"/>
        <v>80700</v>
      </c>
      <c r="G18" s="69">
        <f t="shared" si="2"/>
        <v>80731</v>
      </c>
      <c r="H18" s="79">
        <f t="shared" si="1"/>
        <v>100.03841387856258</v>
      </c>
    </row>
    <row r="19" spans="1:8" ht="15">
      <c r="A19" s="5"/>
      <c r="B19" s="6"/>
      <c r="C19" s="82">
        <v>870</v>
      </c>
      <c r="D19" s="7" t="s">
        <v>82</v>
      </c>
      <c r="E19" s="76">
        <v>66800</v>
      </c>
      <c r="F19" s="76">
        <v>80700</v>
      </c>
      <c r="G19" s="76">
        <v>80731</v>
      </c>
      <c r="H19" s="79">
        <f t="shared" si="1"/>
        <v>100.03841387856258</v>
      </c>
    </row>
    <row r="20" spans="1:8" s="53" customFormat="1" ht="28.5">
      <c r="A20" s="5">
        <v>400</v>
      </c>
      <c r="B20" s="9"/>
      <c r="C20" s="83"/>
      <c r="D20" s="4" t="s">
        <v>66</v>
      </c>
      <c r="E20" s="68">
        <f>E21</f>
        <v>290650</v>
      </c>
      <c r="F20" s="68">
        <f>F21</f>
        <v>333250</v>
      </c>
      <c r="G20" s="68">
        <f>G21</f>
        <v>342853</v>
      </c>
      <c r="H20" s="79">
        <f t="shared" si="1"/>
        <v>102.88162040510127</v>
      </c>
    </row>
    <row r="21" spans="1:8" s="57" customFormat="1" ht="14.25">
      <c r="A21" s="58"/>
      <c r="B21" s="60">
        <v>40002</v>
      </c>
      <c r="C21" s="81"/>
      <c r="D21" s="56" t="s">
        <v>5</v>
      </c>
      <c r="E21" s="69">
        <f>E22+E23</f>
        <v>290650</v>
      </c>
      <c r="F21" s="69">
        <f>F22+F23</f>
        <v>333250</v>
      </c>
      <c r="G21" s="69">
        <f>G22+G23</f>
        <v>342853</v>
      </c>
      <c r="H21" s="79">
        <f t="shared" si="1"/>
        <v>102.88162040510127</v>
      </c>
    </row>
    <row r="22" spans="1:8" s="70" customFormat="1" ht="15">
      <c r="A22" s="92"/>
      <c r="B22" s="6"/>
      <c r="C22" s="82">
        <v>960</v>
      </c>
      <c r="D22" s="7" t="s">
        <v>54</v>
      </c>
      <c r="E22" s="77">
        <v>0</v>
      </c>
      <c r="F22" s="77">
        <v>42600</v>
      </c>
      <c r="G22" s="77">
        <v>52203</v>
      </c>
      <c r="H22" s="79">
        <f t="shared" si="1"/>
        <v>122.54225352112675</v>
      </c>
    </row>
    <row r="23" spans="1:8" ht="30">
      <c r="A23" s="5"/>
      <c r="B23" s="6"/>
      <c r="C23" s="82">
        <v>6292</v>
      </c>
      <c r="D23" s="7" t="s">
        <v>83</v>
      </c>
      <c r="E23" s="76">
        <f>E25</f>
        <v>290650</v>
      </c>
      <c r="F23" s="76">
        <f>F25</f>
        <v>290650</v>
      </c>
      <c r="G23" s="76">
        <f>G25</f>
        <v>290650</v>
      </c>
      <c r="H23" s="79">
        <f t="shared" si="1"/>
        <v>100</v>
      </c>
    </row>
    <row r="24" spans="1:8" ht="15">
      <c r="A24" s="5"/>
      <c r="B24" s="6"/>
      <c r="C24" s="82"/>
      <c r="D24" s="7" t="s">
        <v>84</v>
      </c>
      <c r="E24" s="76"/>
      <c r="F24" s="76"/>
      <c r="G24" s="76"/>
      <c r="H24" s="79"/>
    </row>
    <row r="25" spans="1:8" ht="15">
      <c r="A25" s="5"/>
      <c r="B25" s="6"/>
      <c r="C25" s="82"/>
      <c r="D25" s="7" t="s">
        <v>85</v>
      </c>
      <c r="E25" s="76">
        <v>290650</v>
      </c>
      <c r="F25" s="76">
        <v>290650</v>
      </c>
      <c r="G25" s="76">
        <v>290650</v>
      </c>
      <c r="H25" s="79">
        <f t="shared" si="1"/>
        <v>100</v>
      </c>
    </row>
    <row r="26" spans="1:8" s="53" customFormat="1" ht="14.25">
      <c r="A26" s="5">
        <v>600</v>
      </c>
      <c r="B26" s="9"/>
      <c r="C26" s="83"/>
      <c r="D26" s="4" t="s">
        <v>22</v>
      </c>
      <c r="E26" s="68">
        <f>E27+E33</f>
        <v>43200</v>
      </c>
      <c r="F26" s="68">
        <f>F27+F33</f>
        <v>969357</v>
      </c>
      <c r="G26" s="68">
        <f>G27+G33</f>
        <v>991864</v>
      </c>
      <c r="H26" s="79">
        <f t="shared" si="1"/>
        <v>102.32184840053769</v>
      </c>
    </row>
    <row r="27" spans="1:8" s="57" customFormat="1" ht="18" customHeight="1">
      <c r="A27" s="58"/>
      <c r="B27" s="60">
        <v>60016</v>
      </c>
      <c r="C27" s="81"/>
      <c r="D27" s="56" t="s">
        <v>23</v>
      </c>
      <c r="E27" s="69">
        <f>E28+E29</f>
        <v>43200</v>
      </c>
      <c r="F27" s="69">
        <f>F28+F29</f>
        <v>676957</v>
      </c>
      <c r="G27" s="69">
        <f>G28+G29</f>
        <v>699464</v>
      </c>
      <c r="H27" s="79">
        <f t="shared" si="1"/>
        <v>103.32473111290672</v>
      </c>
    </row>
    <row r="28" spans="1:8" s="70" customFormat="1" ht="33" customHeight="1">
      <c r="A28" s="92"/>
      <c r="B28" s="6"/>
      <c r="C28" s="82">
        <v>2700</v>
      </c>
      <c r="D28" s="7" t="s">
        <v>92</v>
      </c>
      <c r="E28" s="77">
        <v>0</v>
      </c>
      <c r="F28" s="77">
        <v>15430</v>
      </c>
      <c r="G28" s="77">
        <v>15430</v>
      </c>
      <c r="H28" s="79">
        <f t="shared" si="1"/>
        <v>100</v>
      </c>
    </row>
    <row r="29" spans="1:8" ht="30">
      <c r="A29" s="5"/>
      <c r="B29" s="6"/>
      <c r="C29" s="82">
        <v>6292</v>
      </c>
      <c r="D29" s="7" t="s">
        <v>24</v>
      </c>
      <c r="E29" s="76">
        <f>E31+E32</f>
        <v>43200</v>
      </c>
      <c r="F29" s="76">
        <f>F31+F32</f>
        <v>661527</v>
      </c>
      <c r="G29" s="76">
        <f>G31+G32</f>
        <v>684034</v>
      </c>
      <c r="H29" s="79">
        <f t="shared" si="1"/>
        <v>103.40227987670949</v>
      </c>
    </row>
    <row r="30" spans="1:8" ht="15">
      <c r="A30" s="5"/>
      <c r="B30" s="6"/>
      <c r="C30" s="82"/>
      <c r="D30" s="7" t="s">
        <v>84</v>
      </c>
      <c r="E30" s="76"/>
      <c r="F30" s="76"/>
      <c r="G30" s="76"/>
      <c r="H30" s="79"/>
    </row>
    <row r="31" spans="1:8" ht="30">
      <c r="A31" s="5"/>
      <c r="B31" s="6"/>
      <c r="C31" s="82"/>
      <c r="D31" s="7" t="s">
        <v>86</v>
      </c>
      <c r="E31" s="76">
        <v>43200</v>
      </c>
      <c r="F31" s="76">
        <v>43200</v>
      </c>
      <c r="G31" s="76">
        <v>65707</v>
      </c>
      <c r="H31" s="79">
        <f t="shared" si="1"/>
        <v>152.09953703703704</v>
      </c>
    </row>
    <row r="32" spans="1:8" ht="15">
      <c r="A32" s="5"/>
      <c r="B32" s="6"/>
      <c r="C32" s="82"/>
      <c r="D32" s="7" t="s">
        <v>93</v>
      </c>
      <c r="E32" s="76">
        <v>0</v>
      </c>
      <c r="F32" s="76">
        <v>618327</v>
      </c>
      <c r="G32" s="76">
        <v>618327</v>
      </c>
      <c r="H32" s="79">
        <f t="shared" si="1"/>
        <v>100</v>
      </c>
    </row>
    <row r="33" spans="1:8" s="57" customFormat="1" ht="14.25">
      <c r="A33" s="58"/>
      <c r="B33" s="60">
        <v>60078</v>
      </c>
      <c r="C33" s="81"/>
      <c r="D33" s="56" t="s">
        <v>55</v>
      </c>
      <c r="E33" s="69">
        <f>E34</f>
        <v>0</v>
      </c>
      <c r="F33" s="69">
        <f>F34</f>
        <v>292400</v>
      </c>
      <c r="G33" s="69">
        <f>G34</f>
        <v>292400</v>
      </c>
      <c r="H33" s="79">
        <f t="shared" si="1"/>
        <v>100</v>
      </c>
    </row>
    <row r="34" spans="1:8" ht="45">
      <c r="A34" s="5"/>
      <c r="B34" s="6"/>
      <c r="C34" s="82">
        <v>6330</v>
      </c>
      <c r="D34" s="16" t="s">
        <v>113</v>
      </c>
      <c r="E34" s="76">
        <v>0</v>
      </c>
      <c r="F34" s="76">
        <v>292400</v>
      </c>
      <c r="G34" s="76">
        <v>292400</v>
      </c>
      <c r="H34" s="79">
        <f t="shared" si="1"/>
        <v>100</v>
      </c>
    </row>
    <row r="35" spans="1:8" s="53" customFormat="1" ht="14.25">
      <c r="A35" s="10">
        <v>700</v>
      </c>
      <c r="B35" s="11"/>
      <c r="C35" s="84"/>
      <c r="D35" s="12" t="s">
        <v>6</v>
      </c>
      <c r="E35" s="68">
        <f>E36</f>
        <v>76000</v>
      </c>
      <c r="F35" s="68">
        <f>F36</f>
        <v>167000</v>
      </c>
      <c r="G35" s="68">
        <f>G36</f>
        <v>346646</v>
      </c>
      <c r="H35" s="79">
        <f t="shared" si="1"/>
        <v>207.57245508982035</v>
      </c>
    </row>
    <row r="36" spans="1:8" s="57" customFormat="1" ht="14.25">
      <c r="A36" s="61"/>
      <c r="B36" s="62">
        <v>70005</v>
      </c>
      <c r="C36" s="85"/>
      <c r="D36" s="63" t="s">
        <v>7</v>
      </c>
      <c r="E36" s="69">
        <f>SUM(E37:E40)</f>
        <v>76000</v>
      </c>
      <c r="F36" s="69">
        <f>SUM(F37:F40)</f>
        <v>167000</v>
      </c>
      <c r="G36" s="69">
        <f>SUM(G37:G40)</f>
        <v>346646</v>
      </c>
      <c r="H36" s="79">
        <f t="shared" si="1"/>
        <v>207.57245508982035</v>
      </c>
    </row>
    <row r="37" spans="1:8" ht="30">
      <c r="A37" s="14"/>
      <c r="B37" s="15"/>
      <c r="C37" s="86">
        <v>470</v>
      </c>
      <c r="D37" s="16" t="s">
        <v>87</v>
      </c>
      <c r="E37" s="76">
        <v>6000</v>
      </c>
      <c r="F37" s="76">
        <v>5000</v>
      </c>
      <c r="G37" s="76">
        <v>4974</v>
      </c>
      <c r="H37" s="79">
        <f t="shared" si="1"/>
        <v>99.48</v>
      </c>
    </row>
    <row r="38" spans="1:8" ht="60">
      <c r="A38" s="14"/>
      <c r="B38" s="15"/>
      <c r="C38" s="86">
        <v>750</v>
      </c>
      <c r="D38" s="16" t="s">
        <v>70</v>
      </c>
      <c r="E38" s="76">
        <v>60000</v>
      </c>
      <c r="F38" s="76">
        <v>61000</v>
      </c>
      <c r="G38" s="76">
        <v>80344</v>
      </c>
      <c r="H38" s="79">
        <f t="shared" si="1"/>
        <v>131.71147540983608</v>
      </c>
    </row>
    <row r="39" spans="1:8" ht="15">
      <c r="A39" s="14"/>
      <c r="B39" s="15"/>
      <c r="C39" s="86">
        <v>870</v>
      </c>
      <c r="D39" s="16" t="s">
        <v>82</v>
      </c>
      <c r="E39" s="76">
        <v>10000</v>
      </c>
      <c r="F39" s="76">
        <v>101000</v>
      </c>
      <c r="G39" s="76">
        <v>261038</v>
      </c>
      <c r="H39" s="79">
        <f t="shared" si="1"/>
        <v>258.45346534653464</v>
      </c>
    </row>
    <row r="40" spans="1:8" ht="15">
      <c r="A40" s="14"/>
      <c r="B40" s="15"/>
      <c r="C40" s="86">
        <v>910</v>
      </c>
      <c r="D40" s="87" t="s">
        <v>56</v>
      </c>
      <c r="E40" s="76">
        <v>0</v>
      </c>
      <c r="F40" s="76">
        <v>0</v>
      </c>
      <c r="G40" s="76">
        <v>290</v>
      </c>
      <c r="H40" s="79">
        <v>0</v>
      </c>
    </row>
    <row r="41" spans="1:8" s="53" customFormat="1" ht="14.25">
      <c r="A41" s="14">
        <v>710</v>
      </c>
      <c r="B41" s="19"/>
      <c r="C41" s="84"/>
      <c r="D41" s="12" t="s">
        <v>8</v>
      </c>
      <c r="E41" s="68">
        <f aca="true" t="shared" si="3" ref="E41:G42">E42</f>
        <v>0</v>
      </c>
      <c r="F41" s="68">
        <f t="shared" si="3"/>
        <v>11700</v>
      </c>
      <c r="G41" s="68">
        <f t="shared" si="3"/>
        <v>11700</v>
      </c>
      <c r="H41" s="79">
        <f t="shared" si="1"/>
        <v>100</v>
      </c>
    </row>
    <row r="42" spans="1:8" s="57" customFormat="1" ht="14.25">
      <c r="A42" s="66"/>
      <c r="B42" s="67">
        <v>71004</v>
      </c>
      <c r="C42" s="85"/>
      <c r="D42" s="63" t="s">
        <v>57</v>
      </c>
      <c r="E42" s="69">
        <f t="shared" si="3"/>
        <v>0</v>
      </c>
      <c r="F42" s="69">
        <f t="shared" si="3"/>
        <v>11700</v>
      </c>
      <c r="G42" s="69">
        <f t="shared" si="3"/>
        <v>11700</v>
      </c>
      <c r="H42" s="79">
        <f t="shared" si="1"/>
        <v>100</v>
      </c>
    </row>
    <row r="43" spans="1:8" s="70" customFormat="1" ht="15">
      <c r="A43" s="71"/>
      <c r="B43" s="18"/>
      <c r="C43" s="86">
        <v>960</v>
      </c>
      <c r="D43" s="7" t="s">
        <v>54</v>
      </c>
      <c r="E43" s="77">
        <v>0</v>
      </c>
      <c r="F43" s="77">
        <v>11700</v>
      </c>
      <c r="G43" s="77">
        <v>11700</v>
      </c>
      <c r="H43" s="79">
        <f t="shared" si="1"/>
        <v>100</v>
      </c>
    </row>
    <row r="44" spans="1:8" s="53" customFormat="1" ht="14.25">
      <c r="A44" s="10">
        <v>750</v>
      </c>
      <c r="B44" s="11"/>
      <c r="C44" s="84"/>
      <c r="D44" s="12" t="s">
        <v>9</v>
      </c>
      <c r="E44" s="68">
        <f>E45+E48</f>
        <v>80887</v>
      </c>
      <c r="F44" s="68">
        <f>F45+F48</f>
        <v>93037</v>
      </c>
      <c r="G44" s="68">
        <f>G45+G48</f>
        <v>107552</v>
      </c>
      <c r="H44" s="79">
        <f t="shared" si="1"/>
        <v>115.60131990498404</v>
      </c>
    </row>
    <row r="45" spans="1:8" s="57" customFormat="1" ht="14.25">
      <c r="A45" s="61"/>
      <c r="B45" s="62">
        <v>75011</v>
      </c>
      <c r="C45" s="85"/>
      <c r="D45" s="63" t="s">
        <v>10</v>
      </c>
      <c r="E45" s="69">
        <f>E46+E47</f>
        <v>79887</v>
      </c>
      <c r="F45" s="69">
        <f>F46+F47</f>
        <v>79887</v>
      </c>
      <c r="G45" s="69">
        <f>G46+G47</f>
        <v>80907</v>
      </c>
      <c r="H45" s="79">
        <f t="shared" si="1"/>
        <v>101.27680348492245</v>
      </c>
    </row>
    <row r="46" spans="1:8" ht="45">
      <c r="A46" s="10"/>
      <c r="B46" s="17"/>
      <c r="C46" s="86">
        <v>2010</v>
      </c>
      <c r="D46" s="16" t="s">
        <v>25</v>
      </c>
      <c r="E46" s="76">
        <v>79387</v>
      </c>
      <c r="F46" s="76">
        <v>79387</v>
      </c>
      <c r="G46" s="76">
        <v>79387</v>
      </c>
      <c r="H46" s="79">
        <f t="shared" si="1"/>
        <v>100</v>
      </c>
    </row>
    <row r="47" spans="1:8" ht="45">
      <c r="A47" s="10"/>
      <c r="B47" s="17"/>
      <c r="C47" s="86">
        <v>2360</v>
      </c>
      <c r="D47" s="16" t="s">
        <v>71</v>
      </c>
      <c r="E47" s="76">
        <v>500</v>
      </c>
      <c r="F47" s="76">
        <v>500</v>
      </c>
      <c r="G47" s="76">
        <v>1520</v>
      </c>
      <c r="H47" s="79">
        <f t="shared" si="1"/>
        <v>304</v>
      </c>
    </row>
    <row r="48" spans="1:8" s="57" customFormat="1" ht="14.25">
      <c r="A48" s="61"/>
      <c r="B48" s="62">
        <v>75023</v>
      </c>
      <c r="C48" s="85"/>
      <c r="D48" s="63" t="s">
        <v>11</v>
      </c>
      <c r="E48" s="69">
        <f>E49+E50+E51</f>
        <v>1000</v>
      </c>
      <c r="F48" s="69">
        <f>F49+F50+F51</f>
        <v>13150</v>
      </c>
      <c r="G48" s="69">
        <f>G49+G50+G51</f>
        <v>26645</v>
      </c>
      <c r="H48" s="79">
        <f t="shared" si="1"/>
        <v>202.6235741444867</v>
      </c>
    </row>
    <row r="49" spans="1:8" s="70" customFormat="1" ht="15">
      <c r="A49" s="75"/>
      <c r="B49" s="17"/>
      <c r="C49" s="86">
        <v>830</v>
      </c>
      <c r="D49" s="16" t="s">
        <v>26</v>
      </c>
      <c r="E49" s="77">
        <v>0</v>
      </c>
      <c r="F49" s="77">
        <v>250</v>
      </c>
      <c r="G49" s="77">
        <v>777</v>
      </c>
      <c r="H49" s="79">
        <f t="shared" si="1"/>
        <v>310.8</v>
      </c>
    </row>
    <row r="50" spans="1:8" ht="15">
      <c r="A50" s="14"/>
      <c r="B50" s="18"/>
      <c r="C50" s="86">
        <v>920</v>
      </c>
      <c r="D50" s="16" t="s">
        <v>72</v>
      </c>
      <c r="E50" s="76">
        <v>0</v>
      </c>
      <c r="F50" s="76">
        <v>11200</v>
      </c>
      <c r="G50" s="76">
        <v>24170</v>
      </c>
      <c r="H50" s="79">
        <f t="shared" si="1"/>
        <v>215.80357142857144</v>
      </c>
    </row>
    <row r="51" spans="1:8" ht="15">
      <c r="A51" s="14"/>
      <c r="B51" s="18"/>
      <c r="C51" s="86">
        <v>970</v>
      </c>
      <c r="D51" s="16" t="s">
        <v>88</v>
      </c>
      <c r="E51" s="76">
        <v>1000</v>
      </c>
      <c r="F51" s="76">
        <v>1700</v>
      </c>
      <c r="G51" s="76">
        <v>1698</v>
      </c>
      <c r="H51" s="79">
        <f t="shared" si="1"/>
        <v>99.88235294117646</v>
      </c>
    </row>
    <row r="52" spans="1:8" s="53" customFormat="1" ht="42.75">
      <c r="A52" s="14">
        <v>751</v>
      </c>
      <c r="B52" s="19"/>
      <c r="C52" s="84"/>
      <c r="D52" s="12" t="s">
        <v>27</v>
      </c>
      <c r="E52" s="68">
        <f>E53+E55+E57</f>
        <v>1405</v>
      </c>
      <c r="F52" s="68">
        <f>F53+F55+F57</f>
        <v>46134</v>
      </c>
      <c r="G52" s="68">
        <f>G53+G55+G57</f>
        <v>45450</v>
      </c>
      <c r="H52" s="79">
        <f t="shared" si="1"/>
        <v>98.51736246586033</v>
      </c>
    </row>
    <row r="53" spans="1:8" s="57" customFormat="1" ht="28.5">
      <c r="A53" s="64"/>
      <c r="B53" s="65">
        <v>75101</v>
      </c>
      <c r="C53" s="85"/>
      <c r="D53" s="63" t="s">
        <v>28</v>
      </c>
      <c r="E53" s="69">
        <f>E54</f>
        <v>1405</v>
      </c>
      <c r="F53" s="69">
        <f>F54</f>
        <v>1405</v>
      </c>
      <c r="G53" s="69">
        <f>G54</f>
        <v>1405</v>
      </c>
      <c r="H53" s="79">
        <f t="shared" si="1"/>
        <v>100</v>
      </c>
    </row>
    <row r="54" spans="1:8" ht="45">
      <c r="A54" s="21"/>
      <c r="B54" s="22"/>
      <c r="C54" s="86">
        <v>2010</v>
      </c>
      <c r="D54" s="16" t="s">
        <v>25</v>
      </c>
      <c r="E54" s="76">
        <v>1405</v>
      </c>
      <c r="F54" s="76">
        <v>1405</v>
      </c>
      <c r="G54" s="76">
        <v>1405</v>
      </c>
      <c r="H54" s="79">
        <f t="shared" si="1"/>
        <v>100</v>
      </c>
    </row>
    <row r="55" spans="1:8" s="57" customFormat="1" ht="14.25">
      <c r="A55" s="72"/>
      <c r="B55" s="73">
        <v>75107</v>
      </c>
      <c r="C55" s="85"/>
      <c r="D55" s="63" t="s">
        <v>94</v>
      </c>
      <c r="E55" s="69">
        <f>E56</f>
        <v>0</v>
      </c>
      <c r="F55" s="69">
        <f>F56</f>
        <v>28074</v>
      </c>
      <c r="G55" s="69">
        <f>G56</f>
        <v>27390</v>
      </c>
      <c r="H55" s="79">
        <f t="shared" si="1"/>
        <v>97.56358196195768</v>
      </c>
    </row>
    <row r="56" spans="1:8" ht="45">
      <c r="A56" s="21"/>
      <c r="B56" s="22"/>
      <c r="C56" s="86">
        <v>2010</v>
      </c>
      <c r="D56" s="16" t="s">
        <v>25</v>
      </c>
      <c r="E56" s="76">
        <v>0</v>
      </c>
      <c r="F56" s="76">
        <v>28074</v>
      </c>
      <c r="G56" s="76">
        <v>27390</v>
      </c>
      <c r="H56" s="79">
        <f t="shared" si="1"/>
        <v>97.56358196195768</v>
      </c>
    </row>
    <row r="57" spans="1:8" s="57" customFormat="1" ht="14.25">
      <c r="A57" s="72"/>
      <c r="B57" s="73">
        <v>75108</v>
      </c>
      <c r="C57" s="85"/>
      <c r="D57" s="63" t="s">
        <v>95</v>
      </c>
      <c r="E57" s="69">
        <f>E58</f>
        <v>0</v>
      </c>
      <c r="F57" s="69">
        <f>F58</f>
        <v>16655</v>
      </c>
      <c r="G57" s="69">
        <f>G58</f>
        <v>16655</v>
      </c>
      <c r="H57" s="79">
        <f t="shared" si="1"/>
        <v>100</v>
      </c>
    </row>
    <row r="58" spans="1:8" ht="45">
      <c r="A58" s="21"/>
      <c r="B58" s="22"/>
      <c r="C58" s="86">
        <v>2010</v>
      </c>
      <c r="D58" s="16" t="s">
        <v>25</v>
      </c>
      <c r="E58" s="76">
        <v>0</v>
      </c>
      <c r="F58" s="76">
        <v>16655</v>
      </c>
      <c r="G58" s="76">
        <v>16655</v>
      </c>
      <c r="H58" s="79">
        <f t="shared" si="1"/>
        <v>100</v>
      </c>
    </row>
    <row r="59" spans="1:8" s="53" customFormat="1" ht="28.5">
      <c r="A59" s="21">
        <v>754</v>
      </c>
      <c r="B59" s="74"/>
      <c r="C59" s="84"/>
      <c r="D59" s="12" t="s">
        <v>18</v>
      </c>
      <c r="E59" s="68">
        <f>E60+E62</f>
        <v>7000</v>
      </c>
      <c r="F59" s="68">
        <f>F60+F62</f>
        <v>30040</v>
      </c>
      <c r="G59" s="68">
        <f>G60+G62</f>
        <v>30040</v>
      </c>
      <c r="H59" s="79">
        <f t="shared" si="1"/>
        <v>100</v>
      </c>
    </row>
    <row r="60" spans="1:8" s="57" customFormat="1" ht="14.25">
      <c r="A60" s="72"/>
      <c r="B60" s="73">
        <v>75412</v>
      </c>
      <c r="C60" s="85"/>
      <c r="D60" s="63" t="s">
        <v>96</v>
      </c>
      <c r="E60" s="69">
        <f>E61</f>
        <v>0</v>
      </c>
      <c r="F60" s="69">
        <f>F61</f>
        <v>23040</v>
      </c>
      <c r="G60" s="69">
        <f>G61</f>
        <v>23040</v>
      </c>
      <c r="H60" s="79">
        <f t="shared" si="1"/>
        <v>100</v>
      </c>
    </row>
    <row r="61" spans="1:8" s="70" customFormat="1" ht="45">
      <c r="A61" s="93"/>
      <c r="B61" s="22"/>
      <c r="C61" s="86">
        <v>6260</v>
      </c>
      <c r="D61" s="16" t="s">
        <v>73</v>
      </c>
      <c r="E61" s="77">
        <v>0</v>
      </c>
      <c r="F61" s="77">
        <v>23040</v>
      </c>
      <c r="G61" s="77">
        <v>23040</v>
      </c>
      <c r="H61" s="79">
        <f t="shared" si="1"/>
        <v>100</v>
      </c>
    </row>
    <row r="62" spans="1:8" s="57" customFormat="1" ht="14.25">
      <c r="A62" s="72"/>
      <c r="B62" s="73">
        <v>75414</v>
      </c>
      <c r="C62" s="85"/>
      <c r="D62" s="63" t="s">
        <v>65</v>
      </c>
      <c r="E62" s="69">
        <f>E63</f>
        <v>7000</v>
      </c>
      <c r="F62" s="69">
        <f>F63</f>
        <v>7000</v>
      </c>
      <c r="G62" s="69">
        <f>G63</f>
        <v>7000</v>
      </c>
      <c r="H62" s="79">
        <f t="shared" si="1"/>
        <v>100</v>
      </c>
    </row>
    <row r="63" spans="1:8" ht="45">
      <c r="A63" s="21"/>
      <c r="B63" s="22"/>
      <c r="C63" s="86">
        <v>6310</v>
      </c>
      <c r="D63" s="16" t="s">
        <v>50</v>
      </c>
      <c r="E63" s="76">
        <v>7000</v>
      </c>
      <c r="F63" s="76">
        <v>7000</v>
      </c>
      <c r="G63" s="76">
        <v>7000</v>
      </c>
      <c r="H63" s="79">
        <f t="shared" si="1"/>
        <v>100</v>
      </c>
    </row>
    <row r="64" spans="1:8" s="53" customFormat="1" ht="59.25" customHeight="1">
      <c r="A64" s="20">
        <v>756</v>
      </c>
      <c r="B64" s="23"/>
      <c r="C64" s="84"/>
      <c r="D64" s="12" t="s">
        <v>76</v>
      </c>
      <c r="E64" s="68">
        <f>E65+E68+E76+E86+E91</f>
        <v>2651200</v>
      </c>
      <c r="F64" s="68">
        <f>F65+F68+F76+F86+F91</f>
        <v>2668762</v>
      </c>
      <c r="G64" s="68">
        <f>G65+G68+G76+G86+G91</f>
        <v>2970432</v>
      </c>
      <c r="H64" s="79">
        <f t="shared" si="1"/>
        <v>111.30374308387185</v>
      </c>
    </row>
    <row r="65" spans="1:8" s="57" customFormat="1" ht="15.75" customHeight="1">
      <c r="A65" s="61"/>
      <c r="B65" s="62">
        <v>75601</v>
      </c>
      <c r="C65" s="85"/>
      <c r="D65" s="63" t="s">
        <v>29</v>
      </c>
      <c r="E65" s="69">
        <f>E66+E67</f>
        <v>4000</v>
      </c>
      <c r="F65" s="69">
        <f>F66+F67</f>
        <v>4000</v>
      </c>
      <c r="G65" s="69">
        <f>G66+G67</f>
        <v>3992</v>
      </c>
      <c r="H65" s="79">
        <f t="shared" si="1"/>
        <v>99.8</v>
      </c>
    </row>
    <row r="66" spans="1:8" ht="30">
      <c r="A66" s="14"/>
      <c r="B66" s="18"/>
      <c r="C66" s="86">
        <v>350</v>
      </c>
      <c r="D66" s="16" t="s">
        <v>30</v>
      </c>
      <c r="E66" s="76">
        <v>4000</v>
      </c>
      <c r="F66" s="76">
        <v>4000</v>
      </c>
      <c r="G66" s="76">
        <v>3972</v>
      </c>
      <c r="H66" s="79">
        <f t="shared" si="1"/>
        <v>99.3</v>
      </c>
    </row>
    <row r="67" spans="1:8" ht="15">
      <c r="A67" s="14"/>
      <c r="B67" s="18"/>
      <c r="C67" s="86">
        <v>910</v>
      </c>
      <c r="D67" s="87" t="s">
        <v>56</v>
      </c>
      <c r="E67" s="76">
        <v>0</v>
      </c>
      <c r="F67" s="76">
        <v>0</v>
      </c>
      <c r="G67" s="76">
        <v>20</v>
      </c>
      <c r="H67" s="79">
        <v>0</v>
      </c>
    </row>
    <row r="68" spans="1:8" s="57" customFormat="1" ht="45" customHeight="1">
      <c r="A68" s="61"/>
      <c r="B68" s="65">
        <v>75615</v>
      </c>
      <c r="C68" s="85"/>
      <c r="D68" s="63" t="s">
        <v>90</v>
      </c>
      <c r="E68" s="69">
        <f>SUM(E69:E75)</f>
        <v>541500</v>
      </c>
      <c r="F68" s="69">
        <f>SUM(F69:F75)</f>
        <v>555562</v>
      </c>
      <c r="G68" s="69">
        <f>SUM(G69:G75)</f>
        <v>594551</v>
      </c>
      <c r="H68" s="79">
        <f t="shared" si="1"/>
        <v>107.01793859191233</v>
      </c>
    </row>
    <row r="69" spans="1:8" ht="15" customHeight="1">
      <c r="A69" s="14"/>
      <c r="B69" s="22"/>
      <c r="C69" s="86">
        <v>310</v>
      </c>
      <c r="D69" s="16" t="s">
        <v>31</v>
      </c>
      <c r="E69" s="76">
        <v>460000</v>
      </c>
      <c r="F69" s="76">
        <v>488226</v>
      </c>
      <c r="G69" s="76">
        <v>516904</v>
      </c>
      <c r="H69" s="79">
        <f t="shared" si="1"/>
        <v>105.87391904568786</v>
      </c>
    </row>
    <row r="70" spans="1:8" ht="15" customHeight="1">
      <c r="A70" s="14"/>
      <c r="B70" s="22"/>
      <c r="C70" s="86">
        <v>320</v>
      </c>
      <c r="D70" s="16" t="s">
        <v>32</v>
      </c>
      <c r="E70" s="76">
        <v>50000</v>
      </c>
      <c r="F70" s="76">
        <v>33000</v>
      </c>
      <c r="G70" s="76">
        <v>33719</v>
      </c>
      <c r="H70" s="79">
        <f t="shared" si="1"/>
        <v>102.17878787878787</v>
      </c>
    </row>
    <row r="71" spans="1:8" ht="15" customHeight="1">
      <c r="A71" s="14"/>
      <c r="B71" s="22"/>
      <c r="C71" s="86">
        <v>330</v>
      </c>
      <c r="D71" s="16" t="s">
        <v>33</v>
      </c>
      <c r="E71" s="76">
        <v>25000</v>
      </c>
      <c r="F71" s="76">
        <v>25586</v>
      </c>
      <c r="G71" s="76">
        <v>29863</v>
      </c>
      <c r="H71" s="79">
        <f t="shared" si="1"/>
        <v>116.71617290705856</v>
      </c>
    </row>
    <row r="72" spans="1:8" ht="15" customHeight="1">
      <c r="A72" s="14"/>
      <c r="B72" s="22"/>
      <c r="C72" s="86">
        <v>340</v>
      </c>
      <c r="D72" s="16" t="s">
        <v>34</v>
      </c>
      <c r="E72" s="76">
        <v>1500</v>
      </c>
      <c r="F72" s="76">
        <v>1500</v>
      </c>
      <c r="G72" s="76">
        <v>2626</v>
      </c>
      <c r="H72" s="79">
        <f t="shared" si="1"/>
        <v>175.06666666666666</v>
      </c>
    </row>
    <row r="73" spans="1:8" ht="15" customHeight="1">
      <c r="A73" s="14"/>
      <c r="B73" s="22"/>
      <c r="C73" s="86">
        <v>500</v>
      </c>
      <c r="D73" s="16" t="s">
        <v>35</v>
      </c>
      <c r="E73" s="76">
        <v>5000</v>
      </c>
      <c r="F73" s="76">
        <v>5000</v>
      </c>
      <c r="G73" s="76">
        <v>7728</v>
      </c>
      <c r="H73" s="79">
        <f t="shared" si="1"/>
        <v>154.56</v>
      </c>
    </row>
    <row r="74" spans="1:8" ht="15" customHeight="1">
      <c r="A74" s="14"/>
      <c r="B74" s="22"/>
      <c r="C74" s="86">
        <v>910</v>
      </c>
      <c r="D74" s="87" t="s">
        <v>56</v>
      </c>
      <c r="E74" s="76">
        <v>0</v>
      </c>
      <c r="F74" s="76">
        <v>0</v>
      </c>
      <c r="G74" s="76">
        <v>1458</v>
      </c>
      <c r="H74" s="79">
        <v>0</v>
      </c>
    </row>
    <row r="75" spans="1:8" ht="29.25" customHeight="1">
      <c r="A75" s="14"/>
      <c r="B75" s="22"/>
      <c r="C75" s="86">
        <v>2440</v>
      </c>
      <c r="D75" s="16" t="s">
        <v>58</v>
      </c>
      <c r="E75" s="76">
        <v>0</v>
      </c>
      <c r="F75" s="76">
        <v>2250</v>
      </c>
      <c r="G75" s="76">
        <v>2253</v>
      </c>
      <c r="H75" s="79">
        <f t="shared" si="1"/>
        <v>100.13333333333334</v>
      </c>
    </row>
    <row r="76" spans="1:8" s="57" customFormat="1" ht="60" customHeight="1">
      <c r="A76" s="66"/>
      <c r="B76" s="73">
        <v>75616</v>
      </c>
      <c r="C76" s="85"/>
      <c r="D76" s="63" t="s">
        <v>89</v>
      </c>
      <c r="E76" s="69">
        <f>SUM(E77:E85)</f>
        <v>688000</v>
      </c>
      <c r="F76" s="69">
        <f>SUM(F77:F85)</f>
        <v>688000</v>
      </c>
      <c r="G76" s="69">
        <f>SUM(G77:G85)</f>
        <v>840891</v>
      </c>
      <c r="H76" s="79">
        <f t="shared" si="1"/>
        <v>122.22252906976745</v>
      </c>
    </row>
    <row r="77" spans="1:8" ht="15.75" customHeight="1">
      <c r="A77" s="14"/>
      <c r="B77" s="22"/>
      <c r="C77" s="86">
        <v>310</v>
      </c>
      <c r="D77" s="16" t="s">
        <v>31</v>
      </c>
      <c r="E77" s="76">
        <v>280000</v>
      </c>
      <c r="F77" s="76">
        <v>280000</v>
      </c>
      <c r="G77" s="76">
        <v>317544</v>
      </c>
      <c r="H77" s="79">
        <f aca="true" t="shared" si="4" ref="H77:H132">G77/F77*100</f>
        <v>113.40857142857143</v>
      </c>
    </row>
    <row r="78" spans="1:8" ht="15.75" customHeight="1">
      <c r="A78" s="14"/>
      <c r="B78" s="22"/>
      <c r="C78" s="86">
        <v>320</v>
      </c>
      <c r="D78" s="16" t="s">
        <v>32</v>
      </c>
      <c r="E78" s="76">
        <v>320000</v>
      </c>
      <c r="F78" s="76">
        <v>320000</v>
      </c>
      <c r="G78" s="76">
        <v>382446</v>
      </c>
      <c r="H78" s="79">
        <f t="shared" si="4"/>
        <v>119.514375</v>
      </c>
    </row>
    <row r="79" spans="1:8" ht="15.75" customHeight="1">
      <c r="A79" s="14"/>
      <c r="B79" s="22"/>
      <c r="C79" s="86">
        <v>330</v>
      </c>
      <c r="D79" s="16" t="s">
        <v>33</v>
      </c>
      <c r="E79" s="76">
        <v>6500</v>
      </c>
      <c r="F79" s="76">
        <v>6500</v>
      </c>
      <c r="G79" s="76">
        <v>7296</v>
      </c>
      <c r="H79" s="79">
        <f t="shared" si="4"/>
        <v>112.24615384615385</v>
      </c>
    </row>
    <row r="80" spans="1:8" ht="16.5" customHeight="1">
      <c r="A80" s="14"/>
      <c r="B80" s="22"/>
      <c r="C80" s="86">
        <v>340</v>
      </c>
      <c r="D80" s="16" t="s">
        <v>34</v>
      </c>
      <c r="E80" s="76">
        <v>60000</v>
      </c>
      <c r="F80" s="76">
        <v>60000</v>
      </c>
      <c r="G80" s="76">
        <v>90347</v>
      </c>
      <c r="H80" s="79">
        <f t="shared" si="4"/>
        <v>150.57833333333332</v>
      </c>
    </row>
    <row r="81" spans="1:8" ht="16.5" customHeight="1">
      <c r="A81" s="14"/>
      <c r="B81" s="22"/>
      <c r="C81" s="86">
        <v>360</v>
      </c>
      <c r="D81" s="16" t="s">
        <v>36</v>
      </c>
      <c r="E81" s="76">
        <v>5000</v>
      </c>
      <c r="F81" s="76">
        <v>5000</v>
      </c>
      <c r="G81" s="76">
        <v>8763</v>
      </c>
      <c r="H81" s="79">
        <f t="shared" si="4"/>
        <v>175.26</v>
      </c>
    </row>
    <row r="82" spans="1:8" ht="15.75" customHeight="1">
      <c r="A82" s="14"/>
      <c r="B82" s="22"/>
      <c r="C82" s="86">
        <v>370</v>
      </c>
      <c r="D82" s="16" t="s">
        <v>37</v>
      </c>
      <c r="E82" s="76">
        <v>500</v>
      </c>
      <c r="F82" s="76">
        <v>500</v>
      </c>
      <c r="G82" s="76">
        <v>400</v>
      </c>
      <c r="H82" s="79">
        <f t="shared" si="4"/>
        <v>80</v>
      </c>
    </row>
    <row r="83" spans="1:8" ht="15.75" customHeight="1">
      <c r="A83" s="14"/>
      <c r="B83" s="22"/>
      <c r="C83" s="86">
        <v>430</v>
      </c>
      <c r="D83" s="16" t="s">
        <v>38</v>
      </c>
      <c r="E83" s="76">
        <v>1000</v>
      </c>
      <c r="F83" s="76">
        <v>1000</v>
      </c>
      <c r="G83" s="76">
        <v>976</v>
      </c>
      <c r="H83" s="79">
        <f t="shared" si="4"/>
        <v>97.6</v>
      </c>
    </row>
    <row r="84" spans="1:8" ht="15.75" customHeight="1">
      <c r="A84" s="14"/>
      <c r="B84" s="22"/>
      <c r="C84" s="86">
        <v>500</v>
      </c>
      <c r="D84" s="16" t="s">
        <v>35</v>
      </c>
      <c r="E84" s="76">
        <v>15000</v>
      </c>
      <c r="F84" s="76">
        <v>15000</v>
      </c>
      <c r="G84" s="76">
        <v>24571</v>
      </c>
      <c r="H84" s="79">
        <f t="shared" si="4"/>
        <v>163.80666666666664</v>
      </c>
    </row>
    <row r="85" spans="1:8" ht="15.75" customHeight="1">
      <c r="A85" s="14"/>
      <c r="B85" s="22"/>
      <c r="C85" s="86">
        <v>910</v>
      </c>
      <c r="D85" s="87" t="s">
        <v>56</v>
      </c>
      <c r="E85" s="76">
        <v>0</v>
      </c>
      <c r="F85" s="76">
        <v>0</v>
      </c>
      <c r="G85" s="76">
        <v>8548</v>
      </c>
      <c r="H85" s="79">
        <v>0</v>
      </c>
    </row>
    <row r="86" spans="1:8" s="57" customFormat="1" ht="28.5" customHeight="1">
      <c r="A86" s="61"/>
      <c r="B86" s="65">
        <v>75618</v>
      </c>
      <c r="C86" s="85"/>
      <c r="D86" s="63" t="s">
        <v>39</v>
      </c>
      <c r="E86" s="69">
        <f>SUM(E87:E90)</f>
        <v>96000</v>
      </c>
      <c r="F86" s="69">
        <f>SUM(F87:F90)</f>
        <v>109500</v>
      </c>
      <c r="G86" s="69">
        <f>SUM(G87:G90)</f>
        <v>158818</v>
      </c>
      <c r="H86" s="79">
        <f t="shared" si="4"/>
        <v>145.0392694063927</v>
      </c>
    </row>
    <row r="87" spans="1:8" ht="15.75" customHeight="1">
      <c r="A87" s="10"/>
      <c r="B87" s="13"/>
      <c r="C87" s="86">
        <v>410</v>
      </c>
      <c r="D87" s="16" t="s">
        <v>62</v>
      </c>
      <c r="E87" s="76">
        <v>20000</v>
      </c>
      <c r="F87" s="76">
        <v>28200</v>
      </c>
      <c r="G87" s="76">
        <v>38967</v>
      </c>
      <c r="H87" s="79">
        <f t="shared" si="4"/>
        <v>138.18085106382978</v>
      </c>
    </row>
    <row r="88" spans="1:8" ht="15" customHeight="1">
      <c r="A88" s="14"/>
      <c r="B88" s="18"/>
      <c r="C88" s="86">
        <v>480</v>
      </c>
      <c r="D88" s="16" t="s">
        <v>40</v>
      </c>
      <c r="E88" s="76">
        <v>75000</v>
      </c>
      <c r="F88" s="76">
        <v>81300</v>
      </c>
      <c r="G88" s="76">
        <v>119744</v>
      </c>
      <c r="H88" s="79">
        <f t="shared" si="4"/>
        <v>147.28659286592867</v>
      </c>
    </row>
    <row r="89" spans="1:8" ht="15.75" customHeight="1">
      <c r="A89" s="10"/>
      <c r="B89" s="13"/>
      <c r="C89" s="86">
        <v>590</v>
      </c>
      <c r="D89" s="16" t="s">
        <v>41</v>
      </c>
      <c r="E89" s="76">
        <v>1000</v>
      </c>
      <c r="F89" s="76">
        <v>0</v>
      </c>
      <c r="G89" s="76">
        <v>0</v>
      </c>
      <c r="H89" s="79">
        <v>0</v>
      </c>
    </row>
    <row r="90" spans="1:8" ht="15.75" customHeight="1">
      <c r="A90" s="10"/>
      <c r="B90" s="13"/>
      <c r="C90" s="86">
        <v>910</v>
      </c>
      <c r="D90" s="87" t="s">
        <v>56</v>
      </c>
      <c r="E90" s="76">
        <v>0</v>
      </c>
      <c r="F90" s="76">
        <v>0</v>
      </c>
      <c r="G90" s="76">
        <v>107</v>
      </c>
      <c r="H90" s="79">
        <v>0</v>
      </c>
    </row>
    <row r="91" spans="1:8" s="57" customFormat="1" ht="28.5" customHeight="1">
      <c r="A91" s="66"/>
      <c r="B91" s="67">
        <v>75621</v>
      </c>
      <c r="C91" s="85"/>
      <c r="D91" s="63" t="s">
        <v>42</v>
      </c>
      <c r="E91" s="69">
        <f>SUM(E92:E93)</f>
        <v>1321700</v>
      </c>
      <c r="F91" s="69">
        <f>SUM(F92:F93)</f>
        <v>1311700</v>
      </c>
      <c r="G91" s="69">
        <f>SUM(G92:G93)</f>
        <v>1372180</v>
      </c>
      <c r="H91" s="79">
        <f t="shared" si="4"/>
        <v>104.61081039871922</v>
      </c>
    </row>
    <row r="92" spans="1:8" ht="15.75" customHeight="1">
      <c r="A92" s="10"/>
      <c r="B92" s="13"/>
      <c r="C92" s="88">
        <v>10</v>
      </c>
      <c r="D92" s="16" t="s">
        <v>43</v>
      </c>
      <c r="E92" s="76">
        <v>1286700</v>
      </c>
      <c r="F92" s="76">
        <v>1286700</v>
      </c>
      <c r="G92" s="76">
        <v>1343187</v>
      </c>
      <c r="H92" s="79">
        <f t="shared" si="4"/>
        <v>104.39006761482862</v>
      </c>
    </row>
    <row r="93" spans="1:8" ht="15" customHeight="1">
      <c r="A93" s="14"/>
      <c r="B93" s="18"/>
      <c r="C93" s="88">
        <v>20</v>
      </c>
      <c r="D93" s="16" t="s">
        <v>44</v>
      </c>
      <c r="E93" s="76">
        <v>35000</v>
      </c>
      <c r="F93" s="76">
        <v>25000</v>
      </c>
      <c r="G93" s="76">
        <v>28993</v>
      </c>
      <c r="H93" s="79">
        <f t="shared" si="4"/>
        <v>115.97200000000001</v>
      </c>
    </row>
    <row r="94" spans="1:8" s="53" customFormat="1" ht="15.75" customHeight="1">
      <c r="A94" s="10">
        <v>758</v>
      </c>
      <c r="B94" s="11"/>
      <c r="C94" s="84"/>
      <c r="D94" s="12" t="s">
        <v>12</v>
      </c>
      <c r="E94" s="68">
        <f>E95+E97</f>
        <v>7957969</v>
      </c>
      <c r="F94" s="68">
        <f>F95+F97</f>
        <v>8156555</v>
      </c>
      <c r="G94" s="68">
        <f>G95+G97</f>
        <v>8156555</v>
      </c>
      <c r="H94" s="79">
        <f t="shared" si="4"/>
        <v>100</v>
      </c>
    </row>
    <row r="95" spans="1:8" s="57" customFormat="1" ht="28.5">
      <c r="A95" s="61"/>
      <c r="B95" s="65">
        <v>75801</v>
      </c>
      <c r="C95" s="85"/>
      <c r="D95" s="63" t="s">
        <v>45</v>
      </c>
      <c r="E95" s="69">
        <f>E96</f>
        <v>4851914</v>
      </c>
      <c r="F95" s="69">
        <f>F96</f>
        <v>5050500</v>
      </c>
      <c r="G95" s="69">
        <f>G96</f>
        <v>5050500</v>
      </c>
      <c r="H95" s="79">
        <f t="shared" si="4"/>
        <v>100</v>
      </c>
    </row>
    <row r="96" spans="1:8" ht="15.75" customHeight="1">
      <c r="A96" s="10"/>
      <c r="B96" s="13"/>
      <c r="C96" s="86">
        <v>2920</v>
      </c>
      <c r="D96" s="16" t="s">
        <v>46</v>
      </c>
      <c r="E96" s="76">
        <v>4851914</v>
      </c>
      <c r="F96" s="76">
        <v>5050500</v>
      </c>
      <c r="G96" s="76">
        <v>5050500</v>
      </c>
      <c r="H96" s="79">
        <f t="shared" si="4"/>
        <v>100</v>
      </c>
    </row>
    <row r="97" spans="1:8" s="57" customFormat="1" ht="15.75" customHeight="1">
      <c r="A97" s="61"/>
      <c r="B97" s="62">
        <v>75807</v>
      </c>
      <c r="C97" s="85"/>
      <c r="D97" s="63" t="s">
        <v>63</v>
      </c>
      <c r="E97" s="69">
        <f>E98</f>
        <v>3106055</v>
      </c>
      <c r="F97" s="69">
        <f>F98</f>
        <v>3106055</v>
      </c>
      <c r="G97" s="69">
        <f>G98</f>
        <v>3106055</v>
      </c>
      <c r="H97" s="79">
        <f t="shared" si="4"/>
        <v>100</v>
      </c>
    </row>
    <row r="98" spans="1:8" ht="15.75" customHeight="1">
      <c r="A98" s="10"/>
      <c r="B98" s="13"/>
      <c r="C98" s="86">
        <v>2920</v>
      </c>
      <c r="D98" s="16" t="s">
        <v>46</v>
      </c>
      <c r="E98" s="76">
        <v>3106055</v>
      </c>
      <c r="F98" s="76">
        <v>3106055</v>
      </c>
      <c r="G98" s="76">
        <v>3106055</v>
      </c>
      <c r="H98" s="79">
        <f t="shared" si="4"/>
        <v>100</v>
      </c>
    </row>
    <row r="99" spans="1:8" s="53" customFormat="1" ht="15.75" customHeight="1">
      <c r="A99" s="10">
        <v>801</v>
      </c>
      <c r="B99" s="11"/>
      <c r="C99" s="84"/>
      <c r="D99" s="12" t="s">
        <v>47</v>
      </c>
      <c r="E99" s="68">
        <f>E100+E108+E116</f>
        <v>7700</v>
      </c>
      <c r="F99" s="68">
        <f>F100+F108+F116</f>
        <v>153861</v>
      </c>
      <c r="G99" s="68">
        <f>G100+G108+G116</f>
        <v>155200</v>
      </c>
      <c r="H99" s="79">
        <f t="shared" si="4"/>
        <v>100.87026601932914</v>
      </c>
    </row>
    <row r="100" spans="1:8" s="57" customFormat="1" ht="15.75" customHeight="1">
      <c r="A100" s="61"/>
      <c r="B100" s="62">
        <v>80101</v>
      </c>
      <c r="C100" s="85"/>
      <c r="D100" s="63" t="s">
        <v>48</v>
      </c>
      <c r="E100" s="69">
        <f>SUM(E101:E107)</f>
        <v>7700</v>
      </c>
      <c r="F100" s="69">
        <f>SUM(F101:F107)</f>
        <v>88642</v>
      </c>
      <c r="G100" s="69">
        <f>SUM(G101:G107)</f>
        <v>89981</v>
      </c>
      <c r="H100" s="79">
        <f t="shared" si="4"/>
        <v>101.51057060986889</v>
      </c>
    </row>
    <row r="101" spans="1:8" ht="15.75" customHeight="1">
      <c r="A101" s="10"/>
      <c r="B101" s="13"/>
      <c r="C101" s="86">
        <v>830</v>
      </c>
      <c r="D101" s="16" t="s">
        <v>26</v>
      </c>
      <c r="E101" s="76">
        <v>7700</v>
      </c>
      <c r="F101" s="76">
        <v>7700</v>
      </c>
      <c r="G101" s="76">
        <v>9011</v>
      </c>
      <c r="H101" s="79">
        <f t="shared" si="4"/>
        <v>117.02597402597404</v>
      </c>
    </row>
    <row r="102" spans="1:8" ht="15.75" customHeight="1">
      <c r="A102" s="10"/>
      <c r="B102" s="13"/>
      <c r="C102" s="86">
        <v>910</v>
      </c>
      <c r="D102" s="87" t="s">
        <v>56</v>
      </c>
      <c r="E102" s="76">
        <v>0</v>
      </c>
      <c r="F102" s="76">
        <v>0</v>
      </c>
      <c r="G102" s="76">
        <v>28</v>
      </c>
      <c r="H102" s="79"/>
    </row>
    <row r="103" spans="1:8" ht="29.25" customHeight="1">
      <c r="A103" s="10"/>
      <c r="B103" s="13"/>
      <c r="C103" s="86">
        <v>2030</v>
      </c>
      <c r="D103" s="16" t="s">
        <v>49</v>
      </c>
      <c r="E103" s="76">
        <v>0</v>
      </c>
      <c r="F103" s="76">
        <v>4242</v>
      </c>
      <c r="G103" s="76">
        <v>4242</v>
      </c>
      <c r="H103" s="79">
        <f t="shared" si="4"/>
        <v>100</v>
      </c>
    </row>
    <row r="104" spans="1:8" ht="31.5" customHeight="1">
      <c r="A104" s="10"/>
      <c r="B104" s="13"/>
      <c r="C104" s="86">
        <v>2033</v>
      </c>
      <c r="D104" s="16" t="s">
        <v>97</v>
      </c>
      <c r="E104" s="76">
        <v>0</v>
      </c>
      <c r="F104" s="76">
        <v>53773</v>
      </c>
      <c r="G104" s="76">
        <v>53773</v>
      </c>
      <c r="H104" s="79">
        <f t="shared" si="4"/>
        <v>100</v>
      </c>
    </row>
    <row r="105" spans="1:8" ht="19.5" customHeight="1">
      <c r="A105" s="10"/>
      <c r="B105" s="13"/>
      <c r="C105" s="86">
        <v>2390</v>
      </c>
      <c r="D105" s="16" t="s">
        <v>98</v>
      </c>
      <c r="E105" s="76">
        <v>0</v>
      </c>
      <c r="F105" s="76">
        <v>47</v>
      </c>
      <c r="G105" s="76">
        <v>47</v>
      </c>
      <c r="H105" s="79">
        <f t="shared" si="4"/>
        <v>100</v>
      </c>
    </row>
    <row r="106" spans="1:8" ht="63" customHeight="1">
      <c r="A106" s="10"/>
      <c r="B106" s="13"/>
      <c r="C106" s="86">
        <v>2708</v>
      </c>
      <c r="D106" s="16" t="s">
        <v>99</v>
      </c>
      <c r="E106" s="76">
        <v>0</v>
      </c>
      <c r="F106" s="76">
        <v>17160</v>
      </c>
      <c r="G106" s="76">
        <v>17160</v>
      </c>
      <c r="H106" s="79">
        <f t="shared" si="4"/>
        <v>100</v>
      </c>
    </row>
    <row r="107" spans="1:8" ht="60" customHeight="1">
      <c r="A107" s="10"/>
      <c r="B107" s="13"/>
      <c r="C107" s="86">
        <v>2709</v>
      </c>
      <c r="D107" s="16" t="s">
        <v>99</v>
      </c>
      <c r="E107" s="76">
        <v>0</v>
      </c>
      <c r="F107" s="76">
        <v>5720</v>
      </c>
      <c r="G107" s="76">
        <v>5720</v>
      </c>
      <c r="H107" s="79">
        <f t="shared" si="4"/>
        <v>100</v>
      </c>
    </row>
    <row r="108" spans="1:8" s="57" customFormat="1" ht="15.75" customHeight="1">
      <c r="A108" s="61"/>
      <c r="B108" s="62">
        <v>80110</v>
      </c>
      <c r="C108" s="85"/>
      <c r="D108" s="63" t="s">
        <v>13</v>
      </c>
      <c r="E108" s="69">
        <f>SUM(E109:E115)</f>
        <v>0</v>
      </c>
      <c r="F108" s="69">
        <f>SUM(F109:F115)</f>
        <v>64719</v>
      </c>
      <c r="G108" s="69">
        <f>SUM(G109:G115)</f>
        <v>64719</v>
      </c>
      <c r="H108" s="79">
        <f t="shared" si="4"/>
        <v>100</v>
      </c>
    </row>
    <row r="109" spans="1:8" s="70" customFormat="1" ht="15.75" customHeight="1">
      <c r="A109" s="75"/>
      <c r="B109" s="17"/>
      <c r="C109" s="86">
        <v>925</v>
      </c>
      <c r="D109" s="16" t="s">
        <v>100</v>
      </c>
      <c r="E109" s="77">
        <v>0</v>
      </c>
      <c r="F109" s="77">
        <v>34</v>
      </c>
      <c r="G109" s="77">
        <v>34</v>
      </c>
      <c r="H109" s="79">
        <f t="shared" si="4"/>
        <v>100</v>
      </c>
    </row>
    <row r="110" spans="1:8" s="70" customFormat="1" ht="30.75" customHeight="1">
      <c r="A110" s="75"/>
      <c r="B110" s="17"/>
      <c r="C110" s="86">
        <v>2033</v>
      </c>
      <c r="D110" s="16" t="s">
        <v>101</v>
      </c>
      <c r="E110" s="77">
        <v>0</v>
      </c>
      <c r="F110" s="77">
        <v>9698</v>
      </c>
      <c r="G110" s="77">
        <v>9698</v>
      </c>
      <c r="H110" s="79">
        <f t="shared" si="4"/>
        <v>100</v>
      </c>
    </row>
    <row r="111" spans="1:8" s="70" customFormat="1" ht="16.5" customHeight="1">
      <c r="A111" s="75"/>
      <c r="B111" s="17"/>
      <c r="C111" s="86">
        <v>2390</v>
      </c>
      <c r="D111" s="16" t="s">
        <v>98</v>
      </c>
      <c r="E111" s="77">
        <v>0</v>
      </c>
      <c r="F111" s="77">
        <v>227</v>
      </c>
      <c r="G111" s="77">
        <v>227</v>
      </c>
      <c r="H111" s="79">
        <f t="shared" si="4"/>
        <v>100</v>
      </c>
    </row>
    <row r="112" spans="1:8" s="70" customFormat="1" ht="30.75" customHeight="1">
      <c r="A112" s="75"/>
      <c r="B112" s="17"/>
      <c r="C112" s="86">
        <v>2700</v>
      </c>
      <c r="D112" s="16" t="s">
        <v>102</v>
      </c>
      <c r="E112" s="77">
        <v>0</v>
      </c>
      <c r="F112" s="77">
        <v>4000</v>
      </c>
      <c r="G112" s="77">
        <v>4000</v>
      </c>
      <c r="H112" s="79">
        <f t="shared" si="4"/>
        <v>100</v>
      </c>
    </row>
    <row r="113" spans="1:8" s="70" customFormat="1" ht="31.5" customHeight="1">
      <c r="A113" s="75"/>
      <c r="B113" s="17"/>
      <c r="C113" s="86">
        <v>2705</v>
      </c>
      <c r="D113" s="16" t="s">
        <v>103</v>
      </c>
      <c r="E113" s="77">
        <v>0</v>
      </c>
      <c r="F113" s="77">
        <v>5000</v>
      </c>
      <c r="G113" s="77">
        <v>5000</v>
      </c>
      <c r="H113" s="79">
        <f t="shared" si="4"/>
        <v>100</v>
      </c>
    </row>
    <row r="114" spans="1:8" s="70" customFormat="1" ht="31.5" customHeight="1">
      <c r="A114" s="75"/>
      <c r="B114" s="17"/>
      <c r="C114" s="86">
        <v>2708</v>
      </c>
      <c r="D114" s="16" t="s">
        <v>104</v>
      </c>
      <c r="E114" s="77">
        <v>0</v>
      </c>
      <c r="F114" s="77">
        <v>34320</v>
      </c>
      <c r="G114" s="77">
        <v>34320</v>
      </c>
      <c r="H114" s="79">
        <f t="shared" si="4"/>
        <v>100</v>
      </c>
    </row>
    <row r="115" spans="1:8" ht="31.5" customHeight="1">
      <c r="A115" s="10"/>
      <c r="B115" s="13"/>
      <c r="C115" s="86">
        <v>2709</v>
      </c>
      <c r="D115" s="16" t="s">
        <v>104</v>
      </c>
      <c r="E115" s="76">
        <v>0</v>
      </c>
      <c r="F115" s="76">
        <v>11440</v>
      </c>
      <c r="G115" s="76">
        <v>11440</v>
      </c>
      <c r="H115" s="79">
        <f t="shared" si="4"/>
        <v>100</v>
      </c>
    </row>
    <row r="116" spans="1:8" s="57" customFormat="1" ht="15.75" customHeight="1">
      <c r="A116" s="61"/>
      <c r="B116" s="62">
        <v>80195</v>
      </c>
      <c r="C116" s="85"/>
      <c r="D116" s="63" t="s">
        <v>3</v>
      </c>
      <c r="E116" s="69">
        <f>E117</f>
        <v>0</v>
      </c>
      <c r="F116" s="69">
        <f>F117</f>
        <v>500</v>
      </c>
      <c r="G116" s="69">
        <f>G117</f>
        <v>500</v>
      </c>
      <c r="H116" s="79">
        <f t="shared" si="4"/>
        <v>100</v>
      </c>
    </row>
    <row r="117" spans="1:8" ht="32.25" customHeight="1">
      <c r="A117" s="10"/>
      <c r="B117" s="13"/>
      <c r="C117" s="86">
        <v>2030</v>
      </c>
      <c r="D117" s="16" t="s">
        <v>49</v>
      </c>
      <c r="E117" s="76">
        <v>0</v>
      </c>
      <c r="F117" s="76">
        <v>500</v>
      </c>
      <c r="G117" s="76">
        <v>500</v>
      </c>
      <c r="H117" s="79">
        <f t="shared" si="4"/>
        <v>100</v>
      </c>
    </row>
    <row r="118" spans="1:8" s="53" customFormat="1" ht="15.75" customHeight="1">
      <c r="A118" s="10">
        <v>851</v>
      </c>
      <c r="B118" s="11"/>
      <c r="C118" s="84"/>
      <c r="D118" s="12" t="s">
        <v>105</v>
      </c>
      <c r="E118" s="68">
        <f aca="true" t="shared" si="5" ref="E118:G119">E119</f>
        <v>0</v>
      </c>
      <c r="F118" s="68">
        <f t="shared" si="5"/>
        <v>168391</v>
      </c>
      <c r="G118" s="68">
        <f t="shared" si="5"/>
        <v>168391</v>
      </c>
      <c r="H118" s="79">
        <f t="shared" si="4"/>
        <v>100</v>
      </c>
    </row>
    <row r="119" spans="1:8" s="57" customFormat="1" ht="17.25" customHeight="1">
      <c r="A119" s="61"/>
      <c r="B119" s="62">
        <v>85121</v>
      </c>
      <c r="C119" s="85"/>
      <c r="D119" s="63" t="s">
        <v>106</v>
      </c>
      <c r="E119" s="69">
        <f t="shared" si="5"/>
        <v>0</v>
      </c>
      <c r="F119" s="69">
        <f t="shared" si="5"/>
        <v>168391</v>
      </c>
      <c r="G119" s="69">
        <f t="shared" si="5"/>
        <v>168391</v>
      </c>
      <c r="H119" s="79">
        <f t="shared" si="4"/>
        <v>100</v>
      </c>
    </row>
    <row r="120" spans="1:8" ht="45.75" customHeight="1">
      <c r="A120" s="10"/>
      <c r="B120" s="13"/>
      <c r="C120" s="86">
        <v>6260</v>
      </c>
      <c r="D120" s="16" t="s">
        <v>107</v>
      </c>
      <c r="E120" s="76">
        <v>0</v>
      </c>
      <c r="F120" s="76">
        <v>168391</v>
      </c>
      <c r="G120" s="76">
        <v>168391</v>
      </c>
      <c r="H120" s="79">
        <f t="shared" si="4"/>
        <v>100</v>
      </c>
    </row>
    <row r="121" spans="1:8" s="53" customFormat="1" ht="15.75" customHeight="1">
      <c r="A121" s="10">
        <v>852</v>
      </c>
      <c r="B121" s="11"/>
      <c r="C121" s="84"/>
      <c r="D121" s="12" t="s">
        <v>64</v>
      </c>
      <c r="E121" s="68">
        <f>E122+E125+E127+E130+E132+E136</f>
        <v>1808100</v>
      </c>
      <c r="F121" s="68">
        <f>F122+F125+F127+F130+F132+F136</f>
        <v>2126044</v>
      </c>
      <c r="G121" s="68">
        <f>G122+G125+G127+G130+G132+G136</f>
        <v>2121366</v>
      </c>
      <c r="H121" s="79">
        <f t="shared" si="4"/>
        <v>99.7799669244851</v>
      </c>
    </row>
    <row r="122" spans="1:8" s="57" customFormat="1" ht="44.25" customHeight="1">
      <c r="A122" s="61"/>
      <c r="B122" s="62">
        <v>85212</v>
      </c>
      <c r="C122" s="85"/>
      <c r="D122" s="63" t="s">
        <v>111</v>
      </c>
      <c r="E122" s="69">
        <f>E123+E124</f>
        <v>1383300</v>
      </c>
      <c r="F122" s="69">
        <f>F123+F124</f>
        <v>1648000</v>
      </c>
      <c r="G122" s="69">
        <f>G123+G124</f>
        <v>1643076</v>
      </c>
      <c r="H122" s="79">
        <f t="shared" si="4"/>
        <v>99.701213592233</v>
      </c>
    </row>
    <row r="123" spans="1:8" s="90" customFormat="1" ht="46.5" customHeight="1">
      <c r="A123" s="89"/>
      <c r="B123" s="13"/>
      <c r="C123" s="86">
        <v>2010</v>
      </c>
      <c r="D123" s="16" t="s">
        <v>25</v>
      </c>
      <c r="E123" s="77">
        <v>1383300</v>
      </c>
      <c r="F123" s="77">
        <v>1648000</v>
      </c>
      <c r="G123" s="77">
        <v>1642975</v>
      </c>
      <c r="H123" s="79">
        <f t="shared" si="4"/>
        <v>99.69508495145631</v>
      </c>
    </row>
    <row r="124" spans="1:8" s="90" customFormat="1" ht="18.75" customHeight="1">
      <c r="A124" s="89"/>
      <c r="B124" s="13"/>
      <c r="C124" s="86">
        <v>970</v>
      </c>
      <c r="D124" s="16" t="s">
        <v>88</v>
      </c>
      <c r="E124" s="77">
        <v>0</v>
      </c>
      <c r="F124" s="77">
        <v>0</v>
      </c>
      <c r="G124" s="77">
        <v>101</v>
      </c>
      <c r="H124" s="79">
        <v>0</v>
      </c>
    </row>
    <row r="125" spans="1:8" s="57" customFormat="1" ht="45.75" customHeight="1">
      <c r="A125" s="61"/>
      <c r="B125" s="62">
        <v>85213</v>
      </c>
      <c r="C125" s="85"/>
      <c r="D125" s="63" t="s">
        <v>74</v>
      </c>
      <c r="E125" s="69">
        <f>E126</f>
        <v>11700</v>
      </c>
      <c r="F125" s="69">
        <f>F126</f>
        <v>5500</v>
      </c>
      <c r="G125" s="69">
        <f>G126</f>
        <v>5390</v>
      </c>
      <c r="H125" s="79">
        <f t="shared" si="4"/>
        <v>98</v>
      </c>
    </row>
    <row r="126" spans="1:8" ht="32.25" customHeight="1">
      <c r="A126" s="10"/>
      <c r="B126" s="13"/>
      <c r="C126" s="86">
        <v>2010</v>
      </c>
      <c r="D126" s="16" t="s">
        <v>25</v>
      </c>
      <c r="E126" s="76">
        <v>11700</v>
      </c>
      <c r="F126" s="76">
        <v>5500</v>
      </c>
      <c r="G126" s="76">
        <v>5390</v>
      </c>
      <c r="H126" s="79">
        <f t="shared" si="4"/>
        <v>98</v>
      </c>
    </row>
    <row r="127" spans="1:8" s="57" customFormat="1" ht="32.25" customHeight="1">
      <c r="A127" s="61"/>
      <c r="B127" s="62">
        <v>85214</v>
      </c>
      <c r="C127" s="85"/>
      <c r="D127" s="63" t="s">
        <v>112</v>
      </c>
      <c r="E127" s="69">
        <f>E128+E129</f>
        <v>251700</v>
      </c>
      <c r="F127" s="69">
        <f>F128+F129</f>
        <v>189280</v>
      </c>
      <c r="G127" s="69">
        <f>G128+G129</f>
        <v>186380</v>
      </c>
      <c r="H127" s="79">
        <f t="shared" si="4"/>
        <v>98.46787827557058</v>
      </c>
    </row>
    <row r="128" spans="1:8" ht="42.75" customHeight="1">
      <c r="A128" s="10"/>
      <c r="B128" s="13"/>
      <c r="C128" s="86">
        <v>2010</v>
      </c>
      <c r="D128" s="16" t="s">
        <v>25</v>
      </c>
      <c r="E128" s="76">
        <v>38200</v>
      </c>
      <c r="F128" s="76">
        <v>27280</v>
      </c>
      <c r="G128" s="76">
        <v>27030</v>
      </c>
      <c r="H128" s="79">
        <f t="shared" si="4"/>
        <v>99.08357771260997</v>
      </c>
    </row>
    <row r="129" spans="1:8" ht="30.75" customHeight="1">
      <c r="A129" s="10"/>
      <c r="B129" s="13"/>
      <c r="C129" s="86">
        <v>2030</v>
      </c>
      <c r="D129" s="16" t="s">
        <v>49</v>
      </c>
      <c r="E129" s="76">
        <v>213500</v>
      </c>
      <c r="F129" s="76">
        <v>162000</v>
      </c>
      <c r="G129" s="76">
        <v>159350</v>
      </c>
      <c r="H129" s="79">
        <f t="shared" si="4"/>
        <v>98.36419753086419</v>
      </c>
    </row>
    <row r="130" spans="1:8" s="57" customFormat="1" ht="14.25">
      <c r="A130" s="66"/>
      <c r="B130" s="67">
        <v>85219</v>
      </c>
      <c r="C130" s="85"/>
      <c r="D130" s="63" t="s">
        <v>14</v>
      </c>
      <c r="E130" s="69">
        <f>E131</f>
        <v>120600</v>
      </c>
      <c r="F130" s="69">
        <f>F131</f>
        <v>130800</v>
      </c>
      <c r="G130" s="69">
        <f>G131</f>
        <v>130800</v>
      </c>
      <c r="H130" s="79">
        <f t="shared" si="4"/>
        <v>100</v>
      </c>
    </row>
    <row r="131" spans="1:8" ht="30.75" customHeight="1">
      <c r="A131" s="14"/>
      <c r="B131" s="18"/>
      <c r="C131" s="86">
        <v>2030</v>
      </c>
      <c r="D131" s="16" t="s">
        <v>49</v>
      </c>
      <c r="E131" s="76">
        <v>120600</v>
      </c>
      <c r="F131" s="76">
        <v>130800</v>
      </c>
      <c r="G131" s="76">
        <v>130800</v>
      </c>
      <c r="H131" s="79">
        <f t="shared" si="4"/>
        <v>100</v>
      </c>
    </row>
    <row r="132" spans="1:8" s="57" customFormat="1" ht="14.25">
      <c r="A132" s="66"/>
      <c r="B132" s="67">
        <v>85228</v>
      </c>
      <c r="C132" s="85"/>
      <c r="D132" s="63" t="s">
        <v>75</v>
      </c>
      <c r="E132" s="69">
        <f>E133+E134+E135</f>
        <v>40800</v>
      </c>
      <c r="F132" s="69">
        <f>F133+F134+F135</f>
        <v>32084</v>
      </c>
      <c r="G132" s="69">
        <f>G133+G134+G135</f>
        <v>35340</v>
      </c>
      <c r="H132" s="79">
        <f t="shared" si="4"/>
        <v>110.14836055354694</v>
      </c>
    </row>
    <row r="133" spans="1:8" ht="45">
      <c r="A133" s="14"/>
      <c r="B133" s="18"/>
      <c r="C133" s="86">
        <v>2010</v>
      </c>
      <c r="D133" s="16" t="s">
        <v>25</v>
      </c>
      <c r="E133" s="76">
        <v>28800</v>
      </c>
      <c r="F133" s="76">
        <v>20084</v>
      </c>
      <c r="G133" s="76">
        <v>20084</v>
      </c>
      <c r="H133" s="79">
        <f aca="true" t="shared" si="6" ref="H133:H157">G133/F133*100</f>
        <v>100</v>
      </c>
    </row>
    <row r="134" spans="1:8" ht="15">
      <c r="A134" s="14"/>
      <c r="B134" s="18"/>
      <c r="C134" s="86">
        <v>830</v>
      </c>
      <c r="D134" s="16" t="s">
        <v>26</v>
      </c>
      <c r="E134" s="76">
        <v>12000</v>
      </c>
      <c r="F134" s="76">
        <v>12000</v>
      </c>
      <c r="G134" s="76">
        <v>14764</v>
      </c>
      <c r="H134" s="79">
        <f t="shared" si="6"/>
        <v>123.03333333333333</v>
      </c>
    </row>
    <row r="135" spans="1:8" ht="30">
      <c r="A135" s="14"/>
      <c r="B135" s="18"/>
      <c r="C135" s="86">
        <v>2360</v>
      </c>
      <c r="D135" s="16" t="s">
        <v>61</v>
      </c>
      <c r="E135" s="76">
        <v>0</v>
      </c>
      <c r="F135" s="76">
        <v>0</v>
      </c>
      <c r="G135" s="76">
        <v>492</v>
      </c>
      <c r="H135" s="79">
        <v>0</v>
      </c>
    </row>
    <row r="136" spans="1:8" s="57" customFormat="1" ht="14.25">
      <c r="A136" s="66"/>
      <c r="B136" s="67">
        <v>85295</v>
      </c>
      <c r="C136" s="85"/>
      <c r="D136" s="63" t="s">
        <v>3</v>
      </c>
      <c r="E136" s="69">
        <f>E137</f>
        <v>0</v>
      </c>
      <c r="F136" s="69">
        <f>F137</f>
        <v>120380</v>
      </c>
      <c r="G136" s="69">
        <f>G137</f>
        <v>120380</v>
      </c>
      <c r="H136" s="79">
        <f t="shared" si="6"/>
        <v>100</v>
      </c>
    </row>
    <row r="137" spans="1:8" ht="30">
      <c r="A137" s="14"/>
      <c r="B137" s="18"/>
      <c r="C137" s="86">
        <v>2030</v>
      </c>
      <c r="D137" s="16" t="s">
        <v>49</v>
      </c>
      <c r="E137" s="76">
        <v>0</v>
      </c>
      <c r="F137" s="76">
        <v>120380</v>
      </c>
      <c r="G137" s="76">
        <v>120380</v>
      </c>
      <c r="H137" s="79">
        <f t="shared" si="6"/>
        <v>100</v>
      </c>
    </row>
    <row r="138" spans="1:8" s="53" customFormat="1" ht="14.25">
      <c r="A138" s="14">
        <v>854</v>
      </c>
      <c r="B138" s="19"/>
      <c r="C138" s="84"/>
      <c r="D138" s="12" t="s">
        <v>108</v>
      </c>
      <c r="E138" s="68">
        <f>E139+E141</f>
        <v>0</v>
      </c>
      <c r="F138" s="68">
        <f>F139+F141</f>
        <v>176698</v>
      </c>
      <c r="G138" s="68">
        <f>G139+G141</f>
        <v>176699</v>
      </c>
      <c r="H138" s="79">
        <f t="shared" si="6"/>
        <v>100.00056593736207</v>
      </c>
    </row>
    <row r="139" spans="1:8" s="57" customFormat="1" ht="14.25">
      <c r="A139" s="66"/>
      <c r="B139" s="67">
        <v>85401</v>
      </c>
      <c r="C139" s="85"/>
      <c r="D139" s="63" t="s">
        <v>109</v>
      </c>
      <c r="E139" s="69">
        <f>E140</f>
        <v>0</v>
      </c>
      <c r="F139" s="69">
        <f>F140</f>
        <v>70</v>
      </c>
      <c r="G139" s="69">
        <f>G140</f>
        <v>71</v>
      </c>
      <c r="H139" s="79">
        <f t="shared" si="6"/>
        <v>101.42857142857142</v>
      </c>
    </row>
    <row r="140" spans="1:8" ht="15">
      <c r="A140" s="14"/>
      <c r="B140" s="18"/>
      <c r="C140" s="86">
        <v>2390</v>
      </c>
      <c r="D140" s="16" t="s">
        <v>98</v>
      </c>
      <c r="E140" s="76">
        <v>0</v>
      </c>
      <c r="F140" s="76">
        <v>70</v>
      </c>
      <c r="G140" s="76">
        <v>71</v>
      </c>
      <c r="H140" s="79">
        <f t="shared" si="6"/>
        <v>101.42857142857142</v>
      </c>
    </row>
    <row r="141" spans="1:8" s="57" customFormat="1" ht="14.25">
      <c r="A141" s="66"/>
      <c r="B141" s="67">
        <v>85415</v>
      </c>
      <c r="C141" s="85"/>
      <c r="D141" s="63" t="s">
        <v>110</v>
      </c>
      <c r="E141" s="69">
        <f>E142</f>
        <v>0</v>
      </c>
      <c r="F141" s="69">
        <f>F142</f>
        <v>176628</v>
      </c>
      <c r="G141" s="69">
        <f>G142</f>
        <v>176628</v>
      </c>
      <c r="H141" s="79">
        <f t="shared" si="6"/>
        <v>100</v>
      </c>
    </row>
    <row r="142" spans="1:8" s="70" customFormat="1" ht="30">
      <c r="A142" s="71"/>
      <c r="B142" s="18"/>
      <c r="C142" s="86">
        <v>2030</v>
      </c>
      <c r="D142" s="16" t="s">
        <v>49</v>
      </c>
      <c r="E142" s="77"/>
      <c r="F142" s="77">
        <v>176628</v>
      </c>
      <c r="G142" s="77">
        <v>176628</v>
      </c>
      <c r="H142" s="79">
        <f t="shared" si="6"/>
        <v>100</v>
      </c>
    </row>
    <row r="143" spans="1:8" s="53" customFormat="1" ht="27" customHeight="1">
      <c r="A143" s="10">
        <v>900</v>
      </c>
      <c r="B143" s="11"/>
      <c r="C143" s="84"/>
      <c r="D143" s="12" t="s">
        <v>15</v>
      </c>
      <c r="E143" s="68">
        <f aca="true" t="shared" si="7" ref="E143:G144">E144</f>
        <v>703650</v>
      </c>
      <c r="F143" s="68">
        <f t="shared" si="7"/>
        <v>703650</v>
      </c>
      <c r="G143" s="68">
        <f t="shared" si="7"/>
        <v>703650</v>
      </c>
      <c r="H143" s="79">
        <f t="shared" si="6"/>
        <v>100</v>
      </c>
    </row>
    <row r="144" spans="1:8" s="57" customFormat="1" ht="14.25">
      <c r="A144" s="61"/>
      <c r="B144" s="62">
        <v>90001</v>
      </c>
      <c r="C144" s="85"/>
      <c r="D144" s="63" t="s">
        <v>16</v>
      </c>
      <c r="E144" s="69">
        <f t="shared" si="7"/>
        <v>703650</v>
      </c>
      <c r="F144" s="69">
        <f t="shared" si="7"/>
        <v>703650</v>
      </c>
      <c r="G144" s="69">
        <f t="shared" si="7"/>
        <v>703650</v>
      </c>
      <c r="H144" s="79">
        <f t="shared" si="6"/>
        <v>100</v>
      </c>
    </row>
    <row r="145" spans="1:8" s="57" customFormat="1" ht="30">
      <c r="A145" s="61"/>
      <c r="B145" s="62"/>
      <c r="C145" s="86">
        <v>6292</v>
      </c>
      <c r="D145" s="16" t="s">
        <v>83</v>
      </c>
      <c r="E145" s="77">
        <f>E147</f>
        <v>703650</v>
      </c>
      <c r="F145" s="77">
        <f>F147</f>
        <v>703650</v>
      </c>
      <c r="G145" s="77">
        <f>G147</f>
        <v>703650</v>
      </c>
      <c r="H145" s="79">
        <f t="shared" si="6"/>
        <v>100</v>
      </c>
    </row>
    <row r="146" spans="1:8" s="57" customFormat="1" ht="15">
      <c r="A146" s="61"/>
      <c r="B146" s="62"/>
      <c r="C146" s="86"/>
      <c r="D146" s="16" t="s">
        <v>84</v>
      </c>
      <c r="E146" s="77"/>
      <c r="F146" s="69"/>
      <c r="G146" s="69"/>
      <c r="H146" s="79"/>
    </row>
    <row r="147" spans="1:8" s="57" customFormat="1" ht="15">
      <c r="A147" s="61"/>
      <c r="B147" s="62"/>
      <c r="C147" s="85"/>
      <c r="D147" s="16" t="s">
        <v>91</v>
      </c>
      <c r="E147" s="77">
        <v>703650</v>
      </c>
      <c r="F147" s="77">
        <v>703650</v>
      </c>
      <c r="G147" s="77">
        <v>703650</v>
      </c>
      <c r="H147" s="79">
        <f t="shared" si="6"/>
        <v>100</v>
      </c>
    </row>
    <row r="148" spans="1:8" s="53" customFormat="1" ht="21.75" customHeight="1">
      <c r="A148" s="10">
        <v>921</v>
      </c>
      <c r="B148" s="11"/>
      <c r="C148" s="84"/>
      <c r="D148" s="12" t="s">
        <v>17</v>
      </c>
      <c r="E148" s="68">
        <f>E149+E152</f>
        <v>0</v>
      </c>
      <c r="F148" s="68">
        <f>F149+F152</f>
        <v>93864</v>
      </c>
      <c r="G148" s="68">
        <f>G149+G152</f>
        <v>94176</v>
      </c>
      <c r="H148" s="79">
        <f t="shared" si="6"/>
        <v>100.33239580669905</v>
      </c>
    </row>
    <row r="149" spans="1:8" s="57" customFormat="1" ht="14.25">
      <c r="A149" s="61"/>
      <c r="B149" s="62">
        <v>92105</v>
      </c>
      <c r="C149" s="85"/>
      <c r="D149" s="63" t="s">
        <v>59</v>
      </c>
      <c r="E149" s="69">
        <f>E150+E151</f>
        <v>0</v>
      </c>
      <c r="F149" s="69">
        <f>F150+F151</f>
        <v>81614</v>
      </c>
      <c r="G149" s="69">
        <f>G150+G151</f>
        <v>81926</v>
      </c>
      <c r="H149" s="79">
        <f t="shared" si="6"/>
        <v>100.38228735266009</v>
      </c>
    </row>
    <row r="150" spans="1:8" s="70" customFormat="1" ht="15">
      <c r="A150" s="75"/>
      <c r="B150" s="17"/>
      <c r="C150" s="86">
        <v>920</v>
      </c>
      <c r="D150" s="16" t="s">
        <v>72</v>
      </c>
      <c r="E150" s="77">
        <v>0</v>
      </c>
      <c r="F150" s="77">
        <v>0</v>
      </c>
      <c r="G150" s="77">
        <v>312</v>
      </c>
      <c r="H150" s="79">
        <v>0</v>
      </c>
    </row>
    <row r="151" spans="1:8" s="70" customFormat="1" ht="45">
      <c r="A151" s="75"/>
      <c r="B151" s="17"/>
      <c r="C151" s="86">
        <v>2701</v>
      </c>
      <c r="D151" s="16" t="s">
        <v>67</v>
      </c>
      <c r="E151" s="77">
        <v>0</v>
      </c>
      <c r="F151" s="77">
        <v>81614</v>
      </c>
      <c r="G151" s="77">
        <v>81614</v>
      </c>
      <c r="H151" s="79">
        <f t="shared" si="6"/>
        <v>100</v>
      </c>
    </row>
    <row r="152" spans="1:8" s="57" customFormat="1" ht="14.25">
      <c r="A152" s="61"/>
      <c r="B152" s="62">
        <v>92116</v>
      </c>
      <c r="C152" s="85"/>
      <c r="D152" s="56" t="s">
        <v>68</v>
      </c>
      <c r="E152" s="69">
        <f>E153</f>
        <v>0</v>
      </c>
      <c r="F152" s="69">
        <f>F153</f>
        <v>12250</v>
      </c>
      <c r="G152" s="69">
        <f>G153</f>
        <v>12250</v>
      </c>
      <c r="H152" s="79">
        <f t="shared" si="6"/>
        <v>100</v>
      </c>
    </row>
    <row r="153" spans="1:8" ht="45">
      <c r="A153" s="10"/>
      <c r="B153" s="17"/>
      <c r="C153" s="86">
        <v>2020</v>
      </c>
      <c r="D153" s="7" t="s">
        <v>114</v>
      </c>
      <c r="E153" s="76">
        <v>0</v>
      </c>
      <c r="F153" s="76">
        <v>12250</v>
      </c>
      <c r="G153" s="76">
        <v>12250</v>
      </c>
      <c r="H153" s="79">
        <f t="shared" si="6"/>
        <v>100</v>
      </c>
    </row>
    <row r="154" spans="1:8" s="53" customFormat="1" ht="14.25">
      <c r="A154" s="10">
        <v>926</v>
      </c>
      <c r="B154" s="11"/>
      <c r="C154" s="84"/>
      <c r="D154" s="4" t="s">
        <v>69</v>
      </c>
      <c r="E154" s="68">
        <f aca="true" t="shared" si="8" ref="E154:G155">E155</f>
        <v>0</v>
      </c>
      <c r="F154" s="68">
        <f t="shared" si="8"/>
        <v>14962</v>
      </c>
      <c r="G154" s="68">
        <f t="shared" si="8"/>
        <v>14962</v>
      </c>
      <c r="H154" s="79">
        <f t="shared" si="6"/>
        <v>100</v>
      </c>
    </row>
    <row r="155" spans="1:8" s="57" customFormat="1" ht="14.25">
      <c r="A155" s="61"/>
      <c r="B155" s="62">
        <v>92695</v>
      </c>
      <c r="C155" s="85"/>
      <c r="D155" s="56" t="s">
        <v>3</v>
      </c>
      <c r="E155" s="69">
        <f t="shared" si="8"/>
        <v>0</v>
      </c>
      <c r="F155" s="69">
        <f t="shared" si="8"/>
        <v>14962</v>
      </c>
      <c r="G155" s="69">
        <f t="shared" si="8"/>
        <v>14962</v>
      </c>
      <c r="H155" s="79">
        <f t="shared" si="6"/>
        <v>100</v>
      </c>
    </row>
    <row r="156" spans="1:8" ht="30">
      <c r="A156" s="10"/>
      <c r="B156" s="17"/>
      <c r="C156" s="86">
        <v>2440</v>
      </c>
      <c r="D156" s="16" t="s">
        <v>58</v>
      </c>
      <c r="E156" s="76">
        <v>0</v>
      </c>
      <c r="F156" s="76">
        <v>14962</v>
      </c>
      <c r="G156" s="76">
        <v>14962</v>
      </c>
      <c r="H156" s="79">
        <f t="shared" si="6"/>
        <v>100</v>
      </c>
    </row>
    <row r="157" spans="1:8" s="53" customFormat="1" ht="15.75" customHeight="1">
      <c r="A157" s="10"/>
      <c r="B157" s="10"/>
      <c r="C157" s="84"/>
      <c r="D157" s="12" t="s">
        <v>51</v>
      </c>
      <c r="E157" s="68">
        <f>E14+E17+E20+E26+E35+E41+E44+E52+E59+E64+E94+E99+E119+E121+E143+E148+E154</f>
        <v>13698061</v>
      </c>
      <c r="F157" s="68">
        <f>F14+F17+F20+F26+F35+F41+F44+F52+F59+F64+F94+F99+F119+F121+F138+F143+F148+F154</f>
        <v>15997505</v>
      </c>
      <c r="G157" s="68">
        <f>G14+G17+G20+G26+G35+G41+G44+G52+G59+G64+G94+G99+G119+G121+G138+G143+G148+G154</f>
        <v>16521920</v>
      </c>
      <c r="H157" s="79">
        <f t="shared" si="6"/>
        <v>103.27810492948744</v>
      </c>
    </row>
    <row r="158" spans="1:4" ht="15">
      <c r="A158" s="24"/>
      <c r="B158" s="25"/>
      <c r="C158" s="35"/>
      <c r="D158" s="26"/>
    </row>
    <row r="159" spans="1:4" ht="15.75" customHeight="1">
      <c r="A159" s="27"/>
      <c r="B159" s="28"/>
      <c r="C159" s="36"/>
      <c r="D159" s="29"/>
    </row>
    <row r="160" spans="1:4" ht="15" customHeight="1">
      <c r="A160" s="24"/>
      <c r="B160" s="25"/>
      <c r="C160" s="35"/>
      <c r="D160" s="26"/>
    </row>
    <row r="161" spans="1:4" ht="15.75" customHeight="1">
      <c r="A161" s="27"/>
      <c r="B161" s="28"/>
      <c r="C161" s="36"/>
      <c r="D161" s="29"/>
    </row>
    <row r="162" spans="1:4" ht="15" customHeight="1">
      <c r="A162" s="24"/>
      <c r="B162" s="25"/>
      <c r="C162" s="35"/>
      <c r="D162" s="26"/>
    </row>
    <row r="163" spans="1:4" ht="15.75" customHeight="1">
      <c r="A163" s="27"/>
      <c r="B163" s="28"/>
      <c r="C163" s="36"/>
      <c r="D163" s="29"/>
    </row>
    <row r="164" spans="1:4" ht="15">
      <c r="A164" s="24"/>
      <c r="B164" s="25"/>
      <c r="C164" s="35"/>
      <c r="D164" s="30"/>
    </row>
    <row r="165" spans="1:4" ht="15.75" customHeight="1">
      <c r="A165" s="27"/>
      <c r="B165" s="28"/>
      <c r="C165" s="36"/>
      <c r="D165" s="29"/>
    </row>
    <row r="166" spans="1:4" ht="15">
      <c r="A166" s="24"/>
      <c r="B166" s="25"/>
      <c r="C166" s="35"/>
      <c r="D166" s="30"/>
    </row>
    <row r="167" spans="1:4" ht="15" customHeight="1">
      <c r="A167" s="24"/>
      <c r="B167" s="25"/>
      <c r="C167" s="35"/>
      <c r="D167" s="26"/>
    </row>
    <row r="168" spans="1:4" ht="15.75" customHeight="1">
      <c r="A168" s="27"/>
      <c r="B168" s="28"/>
      <c r="C168" s="36"/>
      <c r="D168" s="29"/>
    </row>
    <row r="169" spans="1:4" ht="15">
      <c r="A169" s="27"/>
      <c r="B169" s="28"/>
      <c r="C169" s="35"/>
      <c r="D169" s="26"/>
    </row>
    <row r="170" spans="1:4" ht="15">
      <c r="A170" s="24"/>
      <c r="B170" s="25"/>
      <c r="C170" s="35"/>
      <c r="D170" s="26"/>
    </row>
    <row r="171" spans="1:4" ht="14.25">
      <c r="A171" s="24"/>
      <c r="B171" s="24"/>
      <c r="C171" s="37"/>
      <c r="D171" s="31"/>
    </row>
    <row r="172" spans="1:4" ht="15">
      <c r="A172" s="24"/>
      <c r="B172" s="25"/>
      <c r="C172" s="35"/>
      <c r="D172" s="26"/>
    </row>
    <row r="173" spans="1:4" ht="15">
      <c r="A173" s="24"/>
      <c r="B173" s="25"/>
      <c r="C173" s="35"/>
      <c r="D173" s="26"/>
    </row>
    <row r="174" spans="1:4" ht="15.75" customHeight="1">
      <c r="A174" s="27"/>
      <c r="B174" s="27"/>
      <c r="C174" s="37"/>
      <c r="D174" s="31"/>
    </row>
    <row r="175" spans="1:4" ht="15.75" customHeight="1">
      <c r="A175" s="27"/>
      <c r="B175" s="28"/>
      <c r="C175" s="36"/>
      <c r="D175" s="29"/>
    </row>
    <row r="176" spans="1:4" ht="15" customHeight="1">
      <c r="A176" s="24"/>
      <c r="B176" s="25"/>
      <c r="C176" s="35"/>
      <c r="D176" s="26"/>
    </row>
    <row r="177" spans="1:4" ht="14.25">
      <c r="A177" s="24"/>
      <c r="B177" s="32"/>
      <c r="C177" s="36"/>
      <c r="D177" s="29"/>
    </row>
    <row r="178" spans="1:4" ht="15">
      <c r="A178" s="24"/>
      <c r="B178" s="25"/>
      <c r="C178" s="35"/>
      <c r="D178" s="26"/>
    </row>
    <row r="179" spans="1:4" ht="15.75" customHeight="1">
      <c r="A179" s="27"/>
      <c r="B179" s="28"/>
      <c r="C179" s="36"/>
      <c r="D179" s="29"/>
    </row>
    <row r="180" spans="1:4" ht="15">
      <c r="A180" s="24"/>
      <c r="B180" s="25"/>
      <c r="C180" s="35"/>
      <c r="D180" s="30"/>
    </row>
    <row r="181" spans="1:4" ht="14.25">
      <c r="A181" s="24"/>
      <c r="B181" s="24"/>
      <c r="C181" s="37"/>
      <c r="D181" s="33"/>
    </row>
    <row r="182" spans="1:4" ht="14.25">
      <c r="A182" s="24"/>
      <c r="B182" s="32"/>
      <c r="C182" s="36"/>
      <c r="D182" s="34"/>
    </row>
    <row r="183" spans="1:4" ht="14.25">
      <c r="A183" s="24"/>
      <c r="B183" s="32"/>
      <c r="C183" s="36"/>
      <c r="D183" s="34"/>
    </row>
    <row r="184" spans="1:4" ht="14.25">
      <c r="A184" s="24"/>
      <c r="B184" s="24"/>
      <c r="C184" s="37"/>
      <c r="D184" s="33"/>
    </row>
    <row r="185" spans="3:4" ht="14.25">
      <c r="C185" s="36"/>
      <c r="D185" s="34"/>
    </row>
    <row r="186" spans="1:4" ht="15">
      <c r="A186" s="24"/>
      <c r="B186" s="25"/>
      <c r="C186" s="35"/>
      <c r="D186" s="26"/>
    </row>
    <row r="187" spans="1:4" ht="15.75" customHeight="1">
      <c r="A187" s="43"/>
      <c r="B187" s="43"/>
      <c r="C187" s="44"/>
      <c r="D187" s="31"/>
    </row>
    <row r="188" spans="1:4" ht="12.75">
      <c r="A188" s="45"/>
      <c r="B188" s="45"/>
      <c r="C188" s="46"/>
      <c r="D188" s="45"/>
    </row>
  </sheetData>
  <mergeCells count="6">
    <mergeCell ref="G1:H1"/>
    <mergeCell ref="A8:G8"/>
    <mergeCell ref="A7:G7"/>
    <mergeCell ref="D2:H2"/>
    <mergeCell ref="D3:H3"/>
    <mergeCell ref="D4:H4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75" r:id="rId1"/>
  <rowBreaks count="3" manualBreakCount="3">
    <brk id="51" max="255" man="1"/>
    <brk id="93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admin</cp:lastModifiedBy>
  <cp:lastPrinted>2006-03-07T13:36:09Z</cp:lastPrinted>
  <dcterms:created xsi:type="dcterms:W3CDTF">2004-03-17T07:57:48Z</dcterms:created>
  <dcterms:modified xsi:type="dcterms:W3CDTF">2006-03-29T09:58:48Z</dcterms:modified>
  <cp:category/>
  <cp:version/>
  <cp:contentType/>
  <cp:contentStatus/>
</cp:coreProperties>
</file>