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<sst xmlns="http://schemas.openxmlformats.org/spreadsheetml/2006/main" count="111" uniqueCount="88">
  <si>
    <t>ROLNICTWO I ŁOWIECTWO</t>
  </si>
  <si>
    <t>Pozostała działalność</t>
  </si>
  <si>
    <t>Dział</t>
  </si>
  <si>
    <t>Nazwa działu, rozdziału, paragrafu</t>
  </si>
  <si>
    <t>Wpływy z różnych opłat</t>
  </si>
  <si>
    <t>GOSPODARKA MIESZKANIOWA</t>
  </si>
  <si>
    <t>Gospodarka gruntami i nieruchomościami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</si>
  <si>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</si>
  <si>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</si>
  <si>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</si>
  <si>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</si>
  <si>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 xml:space="preserve">Wpływy z usług </t>
  </si>
  <si>
    <t>Urzędy naczelnych organów władzy państwowej kontroli   i ochrony prawa</t>
  </si>
  <si>
    <t>Dotacje celowe otrzymane z budżetu państwa na realizację własnych zadań bieżących gmin</t>
  </si>
  <si>
    <t>Podatek od działalności gospodarczej osób fizycznych, opłacany w formie karty podatkowej</t>
  </si>
  <si>
    <t>LEŚNICTWO</t>
  </si>
  <si>
    <t>Rozdział</t>
  </si>
  <si>
    <t>Wpływy z podatku dochodowego od osób fizycznych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</si>
  <si>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</si>
  <si>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</si>
  <si>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</si>
  <si>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</si>
  <si>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</si>
  <si>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 z opłat za koncesje i licencje</t>
  </si>
  <si>
    <t>podatek dochodowy od osób fizycznych</t>
  </si>
  <si>
    <t>RÓŻNE ROZLICZENIA</t>
  </si>
  <si>
    <t>Część oświatowa subwencji ogólnej dla jednostek samorządu terytorialnego</t>
  </si>
  <si>
    <t>OŚWIATA I WYCHOWANIE</t>
  </si>
  <si>
    <t>Zasiłki i pomoc w naturze oraz składki na ubezpieczenia społeczne</t>
  </si>
  <si>
    <t>Ośrodki pomocy społecznej</t>
  </si>
  <si>
    <t>GOSPODARKA KOMUNALNA I OCHRONA ŚRODOWISKA</t>
  </si>
  <si>
    <t>Razem dochody</t>
  </si>
  <si>
    <t>TRASPORT I ŁĄCZNOŚĆ</t>
  </si>
  <si>
    <t>Udziały gmin w podatkach stanowiących dochód budżetu państwa</t>
  </si>
  <si>
    <t>Dotacje celowe otrzymane z budżetu państwa na inwestycje i zakupy inwestycyjne z zakresu administarcji rządowej oraz inncyh zadań zleconych gminom ustawami</t>
  </si>
  <si>
    <t>Szkoły podstawowe</t>
  </si>
  <si>
    <t>Drogi publiczne gminne</t>
  </si>
  <si>
    <t>Środki na dofinansowanie własnych inwestycji gmin pozyskane  z innych źródeł (dotacja SAPARD)</t>
  </si>
  <si>
    <t>Wpływy z innych opłat stanowiących dochody jednostek samorządu terytorialnego na podstawie ustaw</t>
  </si>
  <si>
    <t>Subwencje ogólne z budżetu państwa</t>
  </si>
  <si>
    <t>podatek dochodowy od osób prawnych</t>
  </si>
  <si>
    <t>podatek od posiadania psów</t>
  </si>
  <si>
    <t>wpływy z opłaty targowej</t>
  </si>
  <si>
    <t>podatek od nieruchomości</t>
  </si>
  <si>
    <t>URZĘDY NACZELNYCH ORGANÓW WŁADZY PAŃSTWOWEJ, KONTROLI I OCHRONY PRAWA ORAZ SĄDOWNICTWA</t>
  </si>
  <si>
    <t>§</t>
  </si>
  <si>
    <t>Usługi opiekuńcze i specjalistyczne usługi opiekuńcze</t>
  </si>
  <si>
    <t>Wpływy z opłaty skarbowej</t>
  </si>
  <si>
    <t>BEZPIECZEŃSTWO PUBLICZNE I OCHRONA PRZECIWPOŻAROWA</t>
  </si>
  <si>
    <t>Obrona cywilna</t>
  </si>
  <si>
    <t>DOCHODY OD OSÓB PRAWNYCH, OD OSÓB FIZYCZNYCH I OD INNYCH JEDNOSTEK NIE POSIADAJĄCYCH OSOBOWOŚCI PRAWNEJ ORAZ WYDATKI ZWIĄZANE Z ICH POBOREM</t>
  </si>
  <si>
    <t>POMOC SPOŁECZNA</t>
  </si>
  <si>
    <t>Składki na ubezpieczenia zdrowotne opłacane za osoby pobierające niektóre świadczenia z pomocy społecznej oraz niektóre świadczenia rodzinne</t>
  </si>
  <si>
    <t>Część wyrównawcza subwencji ogólnej dla gmin</t>
  </si>
  <si>
    <t>Świadczenia rodzinne oraz składki na ubezpieczenia emerytalne i rentowe z ubezpieczenia społecznego</t>
  </si>
  <si>
    <t>Gospodarka ściekowa i ochrona wód</t>
  </si>
  <si>
    <t>Dostarczanie wody</t>
  </si>
  <si>
    <t>WYTWARZANIE I ZAOPATRYWANIE W ENERGIĘ ELEKTRYCZNĄ,             GAZ I WODĘ.</t>
  </si>
  <si>
    <t xml:space="preserve">Wpływy z podatku rolnego, podatku leśnego, podatku od spadków i darowizn, podatku od czynności cywilnoprawnych oraz podatków i opłat lokalnych od osób fizycznych </t>
  </si>
  <si>
    <t>Wpływy ze sprzedaży składników majątkowych</t>
  </si>
  <si>
    <t>Wodociąg Długie</t>
  </si>
  <si>
    <t>w tym:</t>
  </si>
  <si>
    <t>Zmiana zagospodarowania placu rynkowego w miejscowości Jaćmierz</t>
  </si>
  <si>
    <t>Kanalizacja Jaćmierz -  Posada Jaćmierska</t>
  </si>
  <si>
    <t>Dochody z najmu i dzierżawy składników majątkowych Skarbu Państwa, jednostek samorządu terytorialnego lub innych jednostek zaliczanych do sektora finansów publicznych oraz innych umów o podobnym charakterze</t>
  </si>
  <si>
    <t>Dochody jednostki samorządu terytorialnego zwiazane z realizacją zadań z zakresu administracji rządowej oraz innych zadań zleconych ustawami</t>
  </si>
  <si>
    <t>Wpływy z podatku rolnego, podatku leśnego, podatku od czynności cywilnoprawnych, podatków i opłat lokalnych od osób prawnych i innych jednostek organizacyjnych</t>
  </si>
  <si>
    <t>Wpływy z opłat za zezwolenia na sprzedaż alkoholu</t>
  </si>
  <si>
    <t>DOCHODY BUDŻETU GMINY ZARSZYN NA 2005 ROK</t>
  </si>
  <si>
    <t>Załącznik Nr 1</t>
  </si>
  <si>
    <t>PLAN FINANSOWY</t>
  </si>
  <si>
    <t xml:space="preserve">Plan na 2005 r. </t>
  </si>
  <si>
    <t xml:space="preserve">Wpływy z różnych dochodów </t>
  </si>
  <si>
    <t>Zwiększenia</t>
  </si>
  <si>
    <t>Zmniejszenia</t>
  </si>
  <si>
    <t>Plan po zmianach na 2005 r.</t>
  </si>
  <si>
    <t>Wpływy z opłat za zarząd, użytkowanie i użytkowanie wieczyste nieruchomości</t>
  </si>
  <si>
    <t>Ochrona zdrowia</t>
  </si>
  <si>
    <t>Lecznictwo ambulatoryjne</t>
  </si>
  <si>
    <t>Dotacje otrzymane z funduszy celowych na finansowanie lub dofinansowanie kosztów realizacji inwestycji i zakupów inwestycyjnych jednostek sektora finansów publicznych</t>
  </si>
  <si>
    <t>Droga Długie - Zarszyn</t>
  </si>
  <si>
    <t>Dotacje celowe otrzymane z budżetu państwa na realizację własnych zadań bieżących gmin(związków gmin) - środki Banku Światowego</t>
  </si>
  <si>
    <t>Gimnazja</t>
  </si>
  <si>
    <t>Edukacyjna opieka wychowawcza</t>
  </si>
  <si>
    <t>Pomoc materialna dla uczniów</t>
  </si>
  <si>
    <t>Rady Gminy Zarszyn</t>
  </si>
  <si>
    <t>z dnia 28.04.2005 r.</t>
  </si>
  <si>
    <t>do Uchwały Nr XXVIII/199/2005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</si>
</sst>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0#0"/>
    <numFmt numFmtId="165" formatCode="000"/>
    <numFmt numFmtId="166" formatCode="00000"/>
    <numFmt numFmtId="167" formatCode="####0"/>
    <numFmt numFmtId="168" formatCode="0####"/>
    <numFmt numFmtId="169" formatCode="000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top" wrapText="1"/>
    </xf>
    <xf numFmtId="164" fontId="6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vertical="top" wrapText="1"/>
    </xf>
    <xf numFmtId="164" fontId="4" fillId="0" borderId="0" xfId="0" applyNumberFormat="1" applyFont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165" fontId="3" fillId="3" borderId="0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8" fontId="8" fillId="2" borderId="1" xfId="0" applyNumberFormat="1" applyFont="1" applyFill="1" applyBorder="1" applyAlignment="1" applyProtection="1">
      <alignment horizontal="center"/>
      <protection locked="0"/>
    </xf>
    <xf numFmtId="165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165" fontId="9" fillId="2" borderId="1" xfId="0" applyNumberFormat="1" applyFont="1" applyFill="1" applyBorder="1" applyAlignment="1" applyProtection="1">
      <alignment horizontal="right" vertical="top" wrapText="1"/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1" fontId="7" fillId="0" borderId="1" xfId="0" applyNumberFormat="1" applyFont="1" applyBorder="1" applyAlignment="1" applyProtection="1">
      <alignment horizontal="center"/>
      <protection locked="0"/>
    </xf>
    <xf numFmtId="166" fontId="3" fillId="2" borderId="1" xfId="0" applyNumberFormat="1" applyFont="1" applyFill="1" applyBorder="1" applyAlignment="1" applyProtection="1">
      <alignment horizontal="center" vertical="top" wrapText="1"/>
      <protection locked="0"/>
    </xf>
    <xf numFmtId="168" fontId="8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64" fontId="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5" fontId="9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1" fontId="7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1" fontId="9" fillId="0" borderId="1" xfId="0" applyNumberFormat="1" applyFont="1" applyBorder="1" applyAlignment="1">
      <alignment horizontal="center" vertical="top"/>
    </xf>
    <xf numFmtId="1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169" fontId="9" fillId="2" borderId="1" xfId="0" applyNumberFormat="1" applyFont="1" applyFill="1" applyBorder="1" applyAlignment="1" applyProtection="1">
      <alignment horizontal="right" vertical="top" wrapText="1"/>
      <protection locked="0"/>
    </xf>
    <xf numFmtId="1" fontId="8" fillId="0" borderId="1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69" fontId="9" fillId="2" borderId="1" xfId="0" applyNumberFormat="1" applyFont="1" applyFill="1" applyBorder="1" applyAlignment="1">
      <alignment horizontal="right" vertical="top" wrapText="1"/>
    </xf>
    <xf numFmtId="169" fontId="8" fillId="2" borderId="1" xfId="0" applyNumberFormat="1" applyFont="1" applyFill="1" applyBorder="1" applyAlignment="1">
      <alignment horizontal="right" vertical="top" wrapText="1"/>
    </xf>
    <xf numFmtId="0" fontId="11" fillId="0" borderId="0" xfId="0" applyFont="1" applyAlignment="1">
      <alignment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0" borderId="1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11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vertical="top" wrapText="1"/>
    </xf>
    <xf numFmtId="164" fontId="9" fillId="2" borderId="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9" fontId="3" fillId="2" borderId="1" xfId="0" applyNumberFormat="1" applyFont="1" applyFill="1" applyBorder="1" applyAlignment="1" applyProtection="1">
      <alignment horizontal="right" vertical="top" wrapText="1"/>
      <protection locked="0"/>
    </xf>
    <xf numFmtId="169" fontId="8" fillId="2" borderId="1" xfId="0" applyNumberFormat="1" applyFont="1" applyFill="1" applyBorder="1" applyAlignment="1" applyProtection="1">
      <alignment horizontal="right" vertical="top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horizontal="right" vertical="top"/>
    </xf>
    <xf numFmtId="4" fontId="9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169" fontId="3" fillId="2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vertical="top"/>
    </xf>
    <xf numFmtId="164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view="pageBreakPreview" zoomScale="75" zoomScaleNormal="75" zoomScaleSheetLayoutView="75" workbookViewId="0" topLeftCell="A1">
      <selection activeCell="D3" sqref="D3:H3"/>
    </sheetView>
  </sheetViews>
  <sheetFormatPr defaultColWidth="9.00390625" defaultRowHeight="12.75"/>
  <cols>
    <col min="1" max="1" width="5.625" style="69" customWidth="1"/>
    <col min="2" max="2" width="10.375" style="69" customWidth="1"/>
    <col min="3" max="3" width="6.625" style="69" customWidth="1"/>
    <col min="4" max="4" width="69.625" style="69" customWidth="1"/>
    <col min="5" max="5" width="19.125" style="58" customWidth="1"/>
    <col min="6" max="6" width="20.00390625" style="69" customWidth="1"/>
    <col min="7" max="7" width="20.25390625" style="69" customWidth="1"/>
    <col min="8" max="8" width="20.875" style="69" customWidth="1"/>
    <col min="9" max="16384" width="9.125" style="69" customWidth="1"/>
  </cols>
  <sheetData>
    <row r="1" spans="4:8" ht="14.25" customHeight="1">
      <c r="D1" s="102" t="s">
        <v>69</v>
      </c>
      <c r="E1" s="102"/>
      <c r="F1" s="102"/>
      <c r="G1" s="102"/>
      <c r="H1" s="102"/>
    </row>
    <row r="2" spans="4:8" ht="14.25" customHeight="1">
      <c r="D2" s="102" t="s">
        <v>87</v>
      </c>
      <c r="E2" s="102"/>
      <c r="F2" s="102"/>
      <c r="G2" s="102"/>
      <c r="H2" s="102"/>
    </row>
    <row r="3" spans="4:8" ht="14.25" customHeight="1">
      <c r="D3" s="102" t="s">
        <v>85</v>
      </c>
      <c r="E3" s="102"/>
      <c r="F3" s="102"/>
      <c r="G3" s="102"/>
      <c r="H3" s="102"/>
    </row>
    <row r="4" spans="4:8" ht="13.5" customHeight="1">
      <c r="D4" s="102" t="s">
        <v>86</v>
      </c>
      <c r="E4" s="102"/>
      <c r="F4" s="102"/>
      <c r="G4" s="102"/>
      <c r="H4" s="102"/>
    </row>
    <row r="5" spans="4:5" ht="10.5" customHeight="1">
      <c r="D5" s="88"/>
      <c r="E5" s="88"/>
    </row>
    <row r="6" spans="1:7" ht="15" customHeight="1">
      <c r="A6" s="100" t="s">
        <v>70</v>
      </c>
      <c r="B6" s="100"/>
      <c r="C6" s="100"/>
      <c r="D6" s="100"/>
      <c r="E6" s="100"/>
      <c r="F6" s="100"/>
      <c r="G6" s="100"/>
    </row>
    <row r="7" spans="1:7" ht="15" customHeight="1">
      <c r="A7" s="101" t="s">
        <v>68</v>
      </c>
      <c r="B7" s="101"/>
      <c r="C7" s="101"/>
      <c r="D7" s="101"/>
      <c r="E7" s="101"/>
      <c r="F7" s="101"/>
      <c r="G7" s="101"/>
    </row>
    <row r="8" spans="1:5" ht="15" customHeight="1">
      <c r="A8" s="89"/>
      <c r="B8" s="89"/>
      <c r="C8" s="89"/>
      <c r="D8" s="89"/>
      <c r="E8" s="89"/>
    </row>
    <row r="9" spans="1:8" ht="43.5" customHeight="1">
      <c r="A9" s="87" t="s">
        <v>2</v>
      </c>
      <c r="B9" s="87" t="s">
        <v>16</v>
      </c>
      <c r="C9" s="86" t="s">
        <v>45</v>
      </c>
      <c r="D9" s="86" t="s">
        <v>3</v>
      </c>
      <c r="E9" s="85" t="s">
        <v>71</v>
      </c>
      <c r="F9" s="90" t="s">
        <v>73</v>
      </c>
      <c r="G9" s="90" t="s">
        <v>74</v>
      </c>
      <c r="H9" s="85" t="s">
        <v>75</v>
      </c>
    </row>
    <row r="10" spans="1:8" ht="14.25">
      <c r="A10" s="70">
        <v>1</v>
      </c>
      <c r="B10" s="70">
        <v>2</v>
      </c>
      <c r="C10" s="71">
        <v>3</v>
      </c>
      <c r="D10" s="71">
        <v>4</v>
      </c>
      <c r="E10" s="59">
        <v>5</v>
      </c>
      <c r="F10" s="91">
        <v>6</v>
      </c>
      <c r="G10" s="91">
        <v>7</v>
      </c>
      <c r="H10" s="91">
        <v>8</v>
      </c>
    </row>
    <row r="11" spans="1:8" s="72" customFormat="1" ht="15">
      <c r="A11" s="17">
        <v>10</v>
      </c>
      <c r="B11" s="18"/>
      <c r="C11" s="19"/>
      <c r="D11" s="20" t="s">
        <v>0</v>
      </c>
      <c r="E11" s="66">
        <f aca="true" t="shared" si="0" ref="E11:G12">E12</f>
        <v>3500</v>
      </c>
      <c r="F11" s="66">
        <f t="shared" si="0"/>
        <v>0</v>
      </c>
      <c r="G11" s="66">
        <f t="shared" si="0"/>
        <v>0</v>
      </c>
      <c r="H11" s="95">
        <f>E11+F11-G11</f>
        <v>3500</v>
      </c>
    </row>
    <row r="12" spans="1:8" ht="15">
      <c r="A12" s="17"/>
      <c r="B12" s="21">
        <v>1095</v>
      </c>
      <c r="C12" s="22"/>
      <c r="D12" s="23" t="s">
        <v>1</v>
      </c>
      <c r="E12" s="67">
        <f t="shared" si="0"/>
        <v>3500</v>
      </c>
      <c r="F12" s="67">
        <f t="shared" si="0"/>
        <v>0</v>
      </c>
      <c r="G12" s="67">
        <f t="shared" si="0"/>
        <v>0</v>
      </c>
      <c r="H12" s="96">
        <f aca="true" t="shared" si="1" ref="H12:H76">E12+F12-G12</f>
        <v>3500</v>
      </c>
    </row>
    <row r="13" spans="1:8" ht="15">
      <c r="A13" s="24"/>
      <c r="B13" s="25"/>
      <c r="C13" s="60">
        <v>690</v>
      </c>
      <c r="D13" s="27" t="s">
        <v>4</v>
      </c>
      <c r="E13" s="68">
        <v>3500</v>
      </c>
      <c r="F13" s="98"/>
      <c r="G13" s="98"/>
      <c r="H13" s="94">
        <f t="shared" si="1"/>
        <v>3500</v>
      </c>
    </row>
    <row r="14" spans="1:8" s="72" customFormat="1" ht="15">
      <c r="A14" s="24">
        <v>20</v>
      </c>
      <c r="B14" s="28"/>
      <c r="C14" s="29"/>
      <c r="D14" s="20" t="s">
        <v>15</v>
      </c>
      <c r="E14" s="66">
        <f aca="true" t="shared" si="2" ref="E14:G15">E15</f>
        <v>66800</v>
      </c>
      <c r="F14" s="66">
        <f t="shared" si="2"/>
        <v>0</v>
      </c>
      <c r="G14" s="66">
        <f t="shared" si="2"/>
        <v>0</v>
      </c>
      <c r="H14" s="95">
        <f t="shared" si="1"/>
        <v>66800</v>
      </c>
    </row>
    <row r="15" spans="1:8" ht="15">
      <c r="A15" s="24"/>
      <c r="B15" s="30">
        <v>2095</v>
      </c>
      <c r="C15" s="22"/>
      <c r="D15" s="23" t="s">
        <v>1</v>
      </c>
      <c r="E15" s="67">
        <f t="shared" si="2"/>
        <v>66800</v>
      </c>
      <c r="F15" s="67">
        <f t="shared" si="2"/>
        <v>0</v>
      </c>
      <c r="G15" s="67">
        <f t="shared" si="2"/>
        <v>0</v>
      </c>
      <c r="H15" s="96">
        <f t="shared" si="1"/>
        <v>66800</v>
      </c>
    </row>
    <row r="16" spans="1:8" ht="15">
      <c r="A16" s="24"/>
      <c r="B16" s="25"/>
      <c r="C16" s="60">
        <v>870</v>
      </c>
      <c r="D16" s="27" t="s">
        <v>59</v>
      </c>
      <c r="E16" s="68">
        <v>66800</v>
      </c>
      <c r="F16" s="98"/>
      <c r="G16" s="98"/>
      <c r="H16" s="94">
        <f t="shared" si="1"/>
        <v>66800</v>
      </c>
    </row>
    <row r="17" spans="1:8" s="73" customFormat="1" ht="30">
      <c r="A17" s="24">
        <v>400</v>
      </c>
      <c r="B17" s="31"/>
      <c r="C17" s="83"/>
      <c r="D17" s="20" t="s">
        <v>57</v>
      </c>
      <c r="E17" s="66">
        <f aca="true" t="shared" si="3" ref="E17:G18">E18</f>
        <v>290650</v>
      </c>
      <c r="F17" s="66">
        <f t="shared" si="3"/>
        <v>0</v>
      </c>
      <c r="G17" s="66">
        <f t="shared" si="3"/>
        <v>0</v>
      </c>
      <c r="H17" s="92">
        <f t="shared" si="1"/>
        <v>290650</v>
      </c>
    </row>
    <row r="18" spans="1:8" s="65" customFormat="1" ht="15">
      <c r="A18" s="24"/>
      <c r="B18" s="33">
        <v>40002</v>
      </c>
      <c r="C18" s="84"/>
      <c r="D18" s="23" t="s">
        <v>56</v>
      </c>
      <c r="E18" s="67">
        <f t="shared" si="3"/>
        <v>290650</v>
      </c>
      <c r="F18" s="67">
        <f t="shared" si="3"/>
        <v>0</v>
      </c>
      <c r="G18" s="67">
        <f t="shared" si="3"/>
        <v>0</v>
      </c>
      <c r="H18" s="96">
        <f t="shared" si="1"/>
        <v>290650</v>
      </c>
    </row>
    <row r="19" spans="1:8" ht="28.5">
      <c r="A19" s="24"/>
      <c r="B19" s="25"/>
      <c r="C19" s="26">
        <v>6292</v>
      </c>
      <c r="D19" s="27" t="s">
        <v>37</v>
      </c>
      <c r="E19" s="68">
        <f>E21</f>
        <v>290650</v>
      </c>
      <c r="F19" s="98"/>
      <c r="G19" s="98"/>
      <c r="H19" s="93">
        <f t="shared" si="1"/>
        <v>290650</v>
      </c>
    </row>
    <row r="20" spans="1:8" ht="15">
      <c r="A20" s="24"/>
      <c r="B20" s="25"/>
      <c r="C20" s="26"/>
      <c r="D20" s="27" t="s">
        <v>61</v>
      </c>
      <c r="E20" s="68"/>
      <c r="F20" s="98"/>
      <c r="G20" s="98"/>
      <c r="H20" s="94"/>
    </row>
    <row r="21" spans="1:8" ht="15">
      <c r="A21" s="24"/>
      <c r="B21" s="25"/>
      <c r="C21" s="26"/>
      <c r="D21" s="27" t="s">
        <v>60</v>
      </c>
      <c r="E21" s="68">
        <v>290650</v>
      </c>
      <c r="F21" s="98"/>
      <c r="G21" s="98"/>
      <c r="H21" s="94">
        <f t="shared" si="1"/>
        <v>290650</v>
      </c>
    </row>
    <row r="22" spans="1:8" s="72" customFormat="1" ht="15">
      <c r="A22" s="24">
        <v>600</v>
      </c>
      <c r="B22" s="31"/>
      <c r="C22" s="32"/>
      <c r="D22" s="20" t="s">
        <v>32</v>
      </c>
      <c r="E22" s="66">
        <f aca="true" t="shared" si="4" ref="E22:G23">E23</f>
        <v>661527</v>
      </c>
      <c r="F22" s="66">
        <f t="shared" si="4"/>
        <v>0</v>
      </c>
      <c r="G22" s="66">
        <f t="shared" si="4"/>
        <v>0</v>
      </c>
      <c r="H22" s="95">
        <f t="shared" si="1"/>
        <v>661527</v>
      </c>
    </row>
    <row r="23" spans="1:8" ht="15">
      <c r="A23" s="24"/>
      <c r="B23" s="33">
        <v>60016</v>
      </c>
      <c r="C23" s="22"/>
      <c r="D23" s="23" t="s">
        <v>36</v>
      </c>
      <c r="E23" s="67">
        <f t="shared" si="4"/>
        <v>661527</v>
      </c>
      <c r="F23" s="67">
        <f t="shared" si="4"/>
        <v>0</v>
      </c>
      <c r="G23" s="67">
        <f t="shared" si="4"/>
        <v>0</v>
      </c>
      <c r="H23" s="96">
        <f t="shared" si="1"/>
        <v>661527</v>
      </c>
    </row>
    <row r="24" spans="1:8" ht="28.5">
      <c r="A24" s="24"/>
      <c r="B24" s="25"/>
      <c r="C24" s="26">
        <v>6292</v>
      </c>
      <c r="D24" s="27" t="s">
        <v>37</v>
      </c>
      <c r="E24" s="68">
        <v>661527</v>
      </c>
      <c r="F24" s="68"/>
      <c r="G24" s="68">
        <f>G26+G27</f>
        <v>0</v>
      </c>
      <c r="H24" s="94">
        <f t="shared" si="1"/>
        <v>661527</v>
      </c>
    </row>
    <row r="25" spans="1:8" ht="15">
      <c r="A25" s="24"/>
      <c r="B25" s="25"/>
      <c r="C25" s="26"/>
      <c r="D25" s="27" t="s">
        <v>61</v>
      </c>
      <c r="E25" s="68"/>
      <c r="F25" s="98"/>
      <c r="G25" s="98"/>
      <c r="H25" s="94"/>
    </row>
    <row r="26" spans="1:8" ht="15">
      <c r="A26" s="24"/>
      <c r="B26" s="25"/>
      <c r="C26" s="26"/>
      <c r="D26" s="27" t="s">
        <v>62</v>
      </c>
      <c r="E26" s="68">
        <v>43200</v>
      </c>
      <c r="F26" s="98"/>
      <c r="G26" s="98"/>
      <c r="H26" s="94">
        <f t="shared" si="1"/>
        <v>43200</v>
      </c>
    </row>
    <row r="27" spans="1:8" ht="15">
      <c r="A27" s="24"/>
      <c r="B27" s="25"/>
      <c r="C27" s="26"/>
      <c r="D27" s="27" t="s">
        <v>80</v>
      </c>
      <c r="E27" s="68">
        <v>618327</v>
      </c>
      <c r="F27" s="98"/>
      <c r="G27" s="98"/>
      <c r="H27" s="94">
        <f t="shared" si="1"/>
        <v>618327</v>
      </c>
    </row>
    <row r="28" spans="1:8" s="72" customFormat="1" ht="15">
      <c r="A28" s="34">
        <v>700</v>
      </c>
      <c r="B28" s="35"/>
      <c r="C28" s="36"/>
      <c r="D28" s="37" t="s">
        <v>5</v>
      </c>
      <c r="E28" s="66">
        <f>E29</f>
        <v>76000</v>
      </c>
      <c r="F28" s="66">
        <f>F29</f>
        <v>0</v>
      </c>
      <c r="G28" s="66">
        <f>G29</f>
        <v>0</v>
      </c>
      <c r="H28" s="95">
        <f t="shared" si="1"/>
        <v>76000</v>
      </c>
    </row>
    <row r="29" spans="1:8" ht="15">
      <c r="A29" s="34"/>
      <c r="B29" s="38">
        <v>70005</v>
      </c>
      <c r="C29" s="39"/>
      <c r="D29" s="40" t="s">
        <v>6</v>
      </c>
      <c r="E29" s="67">
        <f>SUM(E30:E32)</f>
        <v>76000</v>
      </c>
      <c r="F29" s="67">
        <f>SUM(F30:F32)</f>
        <v>0</v>
      </c>
      <c r="G29" s="67">
        <f>SUM(G30:G32)</f>
        <v>0</v>
      </c>
      <c r="H29" s="96">
        <f t="shared" si="1"/>
        <v>76000</v>
      </c>
    </row>
    <row r="30" spans="1:8" ht="28.5">
      <c r="A30" s="41"/>
      <c r="B30" s="42"/>
      <c r="C30" s="63">
        <v>470</v>
      </c>
      <c r="D30" s="44" t="s">
        <v>76</v>
      </c>
      <c r="E30" s="68">
        <v>6000</v>
      </c>
      <c r="F30" s="98"/>
      <c r="G30" s="98"/>
      <c r="H30" s="94">
        <f t="shared" si="1"/>
        <v>6000</v>
      </c>
    </row>
    <row r="31" spans="1:8" ht="57">
      <c r="A31" s="41"/>
      <c r="B31" s="42"/>
      <c r="C31" s="63">
        <v>750</v>
      </c>
      <c r="D31" s="44" t="s">
        <v>64</v>
      </c>
      <c r="E31" s="68">
        <v>60000</v>
      </c>
      <c r="F31" s="98"/>
      <c r="G31" s="98"/>
      <c r="H31" s="94">
        <f t="shared" si="1"/>
        <v>60000</v>
      </c>
    </row>
    <row r="32" spans="1:8" ht="15">
      <c r="A32" s="41"/>
      <c r="B32" s="42"/>
      <c r="C32" s="63">
        <v>870</v>
      </c>
      <c r="D32" s="44" t="s">
        <v>59</v>
      </c>
      <c r="E32" s="68">
        <v>10000</v>
      </c>
      <c r="F32" s="98"/>
      <c r="G32" s="98"/>
      <c r="H32" s="94">
        <f t="shared" si="1"/>
        <v>10000</v>
      </c>
    </row>
    <row r="33" spans="1:8" s="72" customFormat="1" ht="15">
      <c r="A33" s="34">
        <v>750</v>
      </c>
      <c r="B33" s="45"/>
      <c r="C33" s="36"/>
      <c r="D33" s="37" t="s">
        <v>7</v>
      </c>
      <c r="E33" s="66">
        <f>E34+E37</f>
        <v>80887</v>
      </c>
      <c r="F33" s="66">
        <f>F34+F37</f>
        <v>0</v>
      </c>
      <c r="G33" s="66">
        <f>G34+G37</f>
        <v>0</v>
      </c>
      <c r="H33" s="95">
        <f t="shared" si="1"/>
        <v>80887</v>
      </c>
    </row>
    <row r="34" spans="1:8" ht="15">
      <c r="A34" s="34"/>
      <c r="B34" s="38">
        <v>75011</v>
      </c>
      <c r="C34" s="39"/>
      <c r="D34" s="40" t="s">
        <v>8</v>
      </c>
      <c r="E34" s="67">
        <f>E35+E36</f>
        <v>79887</v>
      </c>
      <c r="F34" s="67">
        <f>F35+F36</f>
        <v>0</v>
      </c>
      <c r="G34" s="67">
        <f>G35+G36</f>
        <v>0</v>
      </c>
      <c r="H34" s="96">
        <f t="shared" si="1"/>
        <v>79887</v>
      </c>
    </row>
    <row r="35" spans="1:8" ht="42.75">
      <c r="A35" s="34"/>
      <c r="B35" s="46"/>
      <c r="C35" s="43">
        <v>2010</v>
      </c>
      <c r="D35" s="44" t="s">
        <v>9</v>
      </c>
      <c r="E35" s="68">
        <v>79387</v>
      </c>
      <c r="F35" s="98"/>
      <c r="G35" s="98"/>
      <c r="H35" s="94">
        <f t="shared" si="1"/>
        <v>79387</v>
      </c>
    </row>
    <row r="36" spans="1:8" ht="31.5" customHeight="1">
      <c r="A36" s="34"/>
      <c r="B36" s="46"/>
      <c r="C36" s="63">
        <v>2360</v>
      </c>
      <c r="D36" s="44" t="s">
        <v>65</v>
      </c>
      <c r="E36" s="68">
        <v>500</v>
      </c>
      <c r="F36" s="98"/>
      <c r="G36" s="98"/>
      <c r="H36" s="94">
        <f t="shared" si="1"/>
        <v>500</v>
      </c>
    </row>
    <row r="37" spans="1:8" ht="15">
      <c r="A37" s="34"/>
      <c r="B37" s="38">
        <v>75023</v>
      </c>
      <c r="C37" s="39"/>
      <c r="D37" s="40" t="s">
        <v>10</v>
      </c>
      <c r="E37" s="67">
        <f>E38</f>
        <v>1000</v>
      </c>
      <c r="F37" s="67">
        <f>F38</f>
        <v>0</v>
      </c>
      <c r="G37" s="67">
        <f>G38</f>
        <v>0</v>
      </c>
      <c r="H37" s="96">
        <f t="shared" si="1"/>
        <v>1000</v>
      </c>
    </row>
    <row r="38" spans="1:8" ht="15">
      <c r="A38" s="41"/>
      <c r="B38" s="47"/>
      <c r="C38" s="63">
        <v>970</v>
      </c>
      <c r="D38" s="44" t="s">
        <v>72</v>
      </c>
      <c r="E38" s="68">
        <v>1000</v>
      </c>
      <c r="F38" s="98"/>
      <c r="G38" s="98"/>
      <c r="H38" s="94">
        <f t="shared" si="1"/>
        <v>1000</v>
      </c>
    </row>
    <row r="39" spans="1:8" s="72" customFormat="1" ht="30">
      <c r="A39" s="41">
        <v>751</v>
      </c>
      <c r="B39" s="48"/>
      <c r="C39" s="49"/>
      <c r="D39" s="37" t="s">
        <v>44</v>
      </c>
      <c r="E39" s="66">
        <f aca="true" t="shared" si="5" ref="E39:G40">E40</f>
        <v>1405</v>
      </c>
      <c r="F39" s="66">
        <f t="shared" si="5"/>
        <v>0</v>
      </c>
      <c r="G39" s="66">
        <f t="shared" si="5"/>
        <v>0</v>
      </c>
      <c r="H39" s="95">
        <f t="shared" si="1"/>
        <v>1405</v>
      </c>
    </row>
    <row r="40" spans="1:8" ht="30">
      <c r="A40" s="50"/>
      <c r="B40" s="51">
        <v>75101</v>
      </c>
      <c r="C40" s="39"/>
      <c r="D40" s="40" t="s">
        <v>12</v>
      </c>
      <c r="E40" s="67">
        <f t="shared" si="5"/>
        <v>1405</v>
      </c>
      <c r="F40" s="67">
        <f t="shared" si="5"/>
        <v>0</v>
      </c>
      <c r="G40" s="67">
        <f t="shared" si="5"/>
        <v>0</v>
      </c>
      <c r="H40" s="96">
        <f t="shared" si="1"/>
        <v>1405</v>
      </c>
    </row>
    <row r="41" spans="1:8" ht="42.75">
      <c r="A41" s="52"/>
      <c r="B41" s="53"/>
      <c r="C41" s="43">
        <v>2010</v>
      </c>
      <c r="D41" s="44" t="s">
        <v>9</v>
      </c>
      <c r="E41" s="68">
        <v>1405</v>
      </c>
      <c r="F41" s="98"/>
      <c r="G41" s="98"/>
      <c r="H41" s="94">
        <f t="shared" si="1"/>
        <v>1405</v>
      </c>
    </row>
    <row r="42" spans="1:8" s="73" customFormat="1" ht="15.75" customHeight="1">
      <c r="A42" s="52">
        <v>754</v>
      </c>
      <c r="B42" s="62"/>
      <c r="C42" s="49"/>
      <c r="D42" s="37" t="s">
        <v>48</v>
      </c>
      <c r="E42" s="66">
        <f aca="true" t="shared" si="6" ref="E42:G43">E43</f>
        <v>7000</v>
      </c>
      <c r="F42" s="66">
        <f t="shared" si="6"/>
        <v>0</v>
      </c>
      <c r="G42" s="66">
        <f t="shared" si="6"/>
        <v>0</v>
      </c>
      <c r="H42" s="95">
        <f t="shared" si="1"/>
        <v>7000</v>
      </c>
    </row>
    <row r="43" spans="1:8" ht="15">
      <c r="A43" s="52"/>
      <c r="B43" s="61">
        <v>75414</v>
      </c>
      <c r="C43" s="43"/>
      <c r="D43" s="40" t="s">
        <v>49</v>
      </c>
      <c r="E43" s="67">
        <f t="shared" si="6"/>
        <v>7000</v>
      </c>
      <c r="F43" s="67">
        <f t="shared" si="6"/>
        <v>0</v>
      </c>
      <c r="G43" s="67">
        <f t="shared" si="6"/>
        <v>0</v>
      </c>
      <c r="H43" s="96">
        <f t="shared" si="1"/>
        <v>7000</v>
      </c>
    </row>
    <row r="44" spans="1:8" ht="42.75">
      <c r="A44" s="52"/>
      <c r="B44" s="53"/>
      <c r="C44" s="43">
        <v>6310</v>
      </c>
      <c r="D44" s="44" t="s">
        <v>34</v>
      </c>
      <c r="E44" s="68">
        <v>7000</v>
      </c>
      <c r="F44" s="98"/>
      <c r="G44" s="98"/>
      <c r="H44" s="94">
        <f t="shared" si="1"/>
        <v>7000</v>
      </c>
    </row>
    <row r="45" spans="1:8" s="72" customFormat="1" ht="45.75" customHeight="1">
      <c r="A45" s="50">
        <v>756</v>
      </c>
      <c r="B45" s="54"/>
      <c r="C45" s="55"/>
      <c r="D45" s="37" t="s">
        <v>50</v>
      </c>
      <c r="E45" s="66">
        <f>E46+E48+E54+E63+E67</f>
        <v>2651200</v>
      </c>
      <c r="F45" s="66">
        <f>F46+F48+F54+F63+F67</f>
        <v>0</v>
      </c>
      <c r="G45" s="66">
        <f>G46+G48+G54+G63+G67</f>
        <v>0</v>
      </c>
      <c r="H45" s="95">
        <f t="shared" si="1"/>
        <v>2651200</v>
      </c>
    </row>
    <row r="46" spans="1:8" ht="15.75" customHeight="1">
      <c r="A46" s="34"/>
      <c r="B46" s="38">
        <v>75601</v>
      </c>
      <c r="C46" s="56"/>
      <c r="D46" s="40" t="s">
        <v>17</v>
      </c>
      <c r="E46" s="67">
        <f>E47</f>
        <v>4000</v>
      </c>
      <c r="F46" s="67">
        <f>F47</f>
        <v>0</v>
      </c>
      <c r="G46" s="67">
        <f>G47</f>
        <v>0</v>
      </c>
      <c r="H46" s="96">
        <f t="shared" si="1"/>
        <v>4000</v>
      </c>
    </row>
    <row r="47" spans="1:8" ht="28.5">
      <c r="A47" s="41"/>
      <c r="B47" s="47"/>
      <c r="C47" s="63">
        <v>350</v>
      </c>
      <c r="D47" s="44" t="s">
        <v>14</v>
      </c>
      <c r="E47" s="68">
        <v>4000</v>
      </c>
      <c r="F47" s="98"/>
      <c r="G47" s="98"/>
      <c r="H47" s="94">
        <f t="shared" si="1"/>
        <v>4000</v>
      </c>
    </row>
    <row r="48" spans="1:8" ht="45.75" customHeight="1">
      <c r="A48" s="34"/>
      <c r="B48" s="51">
        <v>75615</v>
      </c>
      <c r="C48" s="39"/>
      <c r="D48" s="40" t="s">
        <v>66</v>
      </c>
      <c r="E48" s="67">
        <f>E49+E50+E51+E52+E53</f>
        <v>541500</v>
      </c>
      <c r="F48" s="67">
        <f>F49+F50+F51+F52+F53</f>
        <v>0</v>
      </c>
      <c r="G48" s="67">
        <f>G49+G50+G51+G52+G53</f>
        <v>0</v>
      </c>
      <c r="H48" s="96">
        <f t="shared" si="1"/>
        <v>541500</v>
      </c>
    </row>
    <row r="49" spans="1:8" ht="15" customHeight="1">
      <c r="A49" s="41"/>
      <c r="B49" s="53"/>
      <c r="C49" s="63">
        <v>310</v>
      </c>
      <c r="D49" s="44" t="s">
        <v>43</v>
      </c>
      <c r="E49" s="68">
        <v>460000</v>
      </c>
      <c r="F49" s="98"/>
      <c r="G49" s="98"/>
      <c r="H49" s="94">
        <f t="shared" si="1"/>
        <v>460000</v>
      </c>
    </row>
    <row r="50" spans="1:8" ht="15" customHeight="1">
      <c r="A50" s="41"/>
      <c r="B50" s="53"/>
      <c r="C50" s="63">
        <v>320</v>
      </c>
      <c r="D50" s="44" t="s">
        <v>18</v>
      </c>
      <c r="E50" s="68">
        <v>50000</v>
      </c>
      <c r="F50" s="98"/>
      <c r="G50" s="98"/>
      <c r="H50" s="94">
        <f t="shared" si="1"/>
        <v>50000</v>
      </c>
    </row>
    <row r="51" spans="1:8" ht="15" customHeight="1">
      <c r="A51" s="41"/>
      <c r="B51" s="53"/>
      <c r="C51" s="63">
        <v>330</v>
      </c>
      <c r="D51" s="44" t="s">
        <v>19</v>
      </c>
      <c r="E51" s="68">
        <v>25000</v>
      </c>
      <c r="F51" s="98"/>
      <c r="G51" s="98"/>
      <c r="H51" s="94">
        <f t="shared" si="1"/>
        <v>25000</v>
      </c>
    </row>
    <row r="52" spans="1:8" ht="15" customHeight="1">
      <c r="A52" s="41"/>
      <c r="B52" s="53"/>
      <c r="C52" s="63">
        <v>340</v>
      </c>
      <c r="D52" s="44" t="s">
        <v>20</v>
      </c>
      <c r="E52" s="68">
        <v>1500</v>
      </c>
      <c r="F52" s="98"/>
      <c r="G52" s="98"/>
      <c r="H52" s="94">
        <f t="shared" si="1"/>
        <v>1500</v>
      </c>
    </row>
    <row r="53" spans="1:8" ht="15">
      <c r="A53" s="41"/>
      <c r="B53" s="47"/>
      <c r="C53" s="63">
        <v>500</v>
      </c>
      <c r="D53" s="44" t="s">
        <v>21</v>
      </c>
      <c r="E53" s="68">
        <v>5000</v>
      </c>
      <c r="F53" s="98"/>
      <c r="G53" s="98"/>
      <c r="H53" s="94">
        <f t="shared" si="1"/>
        <v>5000</v>
      </c>
    </row>
    <row r="54" spans="1:8" s="65" customFormat="1" ht="45">
      <c r="A54" s="41"/>
      <c r="B54" s="61">
        <v>75616</v>
      </c>
      <c r="C54" s="64"/>
      <c r="D54" s="40" t="s">
        <v>58</v>
      </c>
      <c r="E54" s="67">
        <f>SUM(E55:E62)</f>
        <v>688000</v>
      </c>
      <c r="F54" s="67">
        <f>SUM(F55:F62)</f>
        <v>0</v>
      </c>
      <c r="G54" s="67">
        <f>SUM(G55:G62)</f>
        <v>0</v>
      </c>
      <c r="H54" s="96">
        <f t="shared" si="1"/>
        <v>688000</v>
      </c>
    </row>
    <row r="55" spans="1:8" ht="15">
      <c r="A55" s="41"/>
      <c r="B55" s="47"/>
      <c r="C55" s="63">
        <v>310</v>
      </c>
      <c r="D55" s="44" t="s">
        <v>43</v>
      </c>
      <c r="E55" s="68">
        <v>280000</v>
      </c>
      <c r="F55" s="98"/>
      <c r="G55" s="98"/>
      <c r="H55" s="94">
        <f t="shared" si="1"/>
        <v>280000</v>
      </c>
    </row>
    <row r="56" spans="1:8" ht="15">
      <c r="A56" s="41"/>
      <c r="B56" s="47"/>
      <c r="C56" s="63">
        <v>320</v>
      </c>
      <c r="D56" s="44" t="s">
        <v>18</v>
      </c>
      <c r="E56" s="68">
        <v>320000</v>
      </c>
      <c r="F56" s="98"/>
      <c r="G56" s="98"/>
      <c r="H56" s="94">
        <f t="shared" si="1"/>
        <v>320000</v>
      </c>
    </row>
    <row r="57" spans="1:8" ht="15">
      <c r="A57" s="41"/>
      <c r="B57" s="47"/>
      <c r="C57" s="63">
        <v>330</v>
      </c>
      <c r="D57" s="44" t="s">
        <v>19</v>
      </c>
      <c r="E57" s="68">
        <v>6500</v>
      </c>
      <c r="F57" s="98"/>
      <c r="G57" s="98"/>
      <c r="H57" s="94">
        <f t="shared" si="1"/>
        <v>6500</v>
      </c>
    </row>
    <row r="58" spans="1:8" ht="15">
      <c r="A58" s="41"/>
      <c r="B58" s="47"/>
      <c r="C58" s="63">
        <v>340</v>
      </c>
      <c r="D58" s="44" t="s">
        <v>20</v>
      </c>
      <c r="E58" s="68">
        <v>60000</v>
      </c>
      <c r="F58" s="98"/>
      <c r="G58" s="98"/>
      <c r="H58" s="94">
        <f t="shared" si="1"/>
        <v>60000</v>
      </c>
    </row>
    <row r="59" spans="1:8" ht="15">
      <c r="A59" s="41"/>
      <c r="B59" s="47"/>
      <c r="C59" s="63">
        <v>360</v>
      </c>
      <c r="D59" s="44" t="s">
        <v>22</v>
      </c>
      <c r="E59" s="68">
        <v>5000</v>
      </c>
      <c r="F59" s="98"/>
      <c r="G59" s="98"/>
      <c r="H59" s="94">
        <f t="shared" si="1"/>
        <v>5000</v>
      </c>
    </row>
    <row r="60" spans="1:8" ht="15">
      <c r="A60" s="41"/>
      <c r="B60" s="47"/>
      <c r="C60" s="63">
        <v>370</v>
      </c>
      <c r="D60" s="44" t="s">
        <v>41</v>
      </c>
      <c r="E60" s="68">
        <v>500</v>
      </c>
      <c r="F60" s="98"/>
      <c r="G60" s="98"/>
      <c r="H60" s="94">
        <f t="shared" si="1"/>
        <v>500</v>
      </c>
    </row>
    <row r="61" spans="1:8" ht="15">
      <c r="A61" s="41"/>
      <c r="B61" s="47"/>
      <c r="C61" s="63">
        <v>430</v>
      </c>
      <c r="D61" s="44" t="s">
        <v>42</v>
      </c>
      <c r="E61" s="68">
        <v>1000</v>
      </c>
      <c r="F61" s="98"/>
      <c r="G61" s="98"/>
      <c r="H61" s="94">
        <f t="shared" si="1"/>
        <v>1000</v>
      </c>
    </row>
    <row r="62" spans="1:8" ht="15">
      <c r="A62" s="41"/>
      <c r="B62" s="47"/>
      <c r="C62" s="63">
        <v>500</v>
      </c>
      <c r="D62" s="44" t="s">
        <v>21</v>
      </c>
      <c r="E62" s="68">
        <v>15000</v>
      </c>
      <c r="F62" s="98"/>
      <c r="G62" s="98"/>
      <c r="H62" s="94">
        <f t="shared" si="1"/>
        <v>15000</v>
      </c>
    </row>
    <row r="63" spans="1:8" ht="28.5" customHeight="1">
      <c r="A63" s="34"/>
      <c r="B63" s="51">
        <v>75618</v>
      </c>
      <c r="C63" s="39"/>
      <c r="D63" s="40" t="s">
        <v>38</v>
      </c>
      <c r="E63" s="67">
        <f>SUM(E64:E66)</f>
        <v>96000</v>
      </c>
      <c r="F63" s="67">
        <f>SUM(F64:F66)</f>
        <v>0</v>
      </c>
      <c r="G63" s="67">
        <f>SUM(G64:G66)</f>
        <v>0</v>
      </c>
      <c r="H63" s="96">
        <f t="shared" si="1"/>
        <v>96000</v>
      </c>
    </row>
    <row r="64" spans="1:8" ht="15.75" customHeight="1">
      <c r="A64" s="34"/>
      <c r="B64" s="38"/>
      <c r="C64" s="63">
        <v>410</v>
      </c>
      <c r="D64" s="44" t="s">
        <v>47</v>
      </c>
      <c r="E64" s="68">
        <v>20000</v>
      </c>
      <c r="F64" s="98"/>
      <c r="G64" s="98"/>
      <c r="H64" s="94">
        <f t="shared" si="1"/>
        <v>20000</v>
      </c>
    </row>
    <row r="65" spans="1:8" ht="15" customHeight="1">
      <c r="A65" s="41"/>
      <c r="B65" s="47"/>
      <c r="C65" s="63">
        <v>480</v>
      </c>
      <c r="D65" s="44" t="s">
        <v>67</v>
      </c>
      <c r="E65" s="68">
        <v>75000</v>
      </c>
      <c r="F65" s="98"/>
      <c r="G65" s="98"/>
      <c r="H65" s="94">
        <f t="shared" si="1"/>
        <v>75000</v>
      </c>
    </row>
    <row r="66" spans="1:8" ht="15.75" customHeight="1">
      <c r="A66" s="34"/>
      <c r="B66" s="38"/>
      <c r="C66" s="63">
        <v>590</v>
      </c>
      <c r="D66" s="44" t="s">
        <v>23</v>
      </c>
      <c r="E66" s="68">
        <v>1000</v>
      </c>
      <c r="F66" s="98"/>
      <c r="G66" s="98"/>
      <c r="H66" s="94">
        <f t="shared" si="1"/>
        <v>1000</v>
      </c>
    </row>
    <row r="67" spans="1:8" ht="29.25" customHeight="1">
      <c r="A67" s="41"/>
      <c r="B67" s="57">
        <v>75621</v>
      </c>
      <c r="C67" s="64"/>
      <c r="D67" s="40" t="s">
        <v>33</v>
      </c>
      <c r="E67" s="67">
        <f>SUM(E68:E69)</f>
        <v>1321700</v>
      </c>
      <c r="F67" s="67">
        <f>SUM(F68:F69)</f>
        <v>0</v>
      </c>
      <c r="G67" s="67">
        <f>SUM(G68:G69)</f>
        <v>0</v>
      </c>
      <c r="H67" s="96">
        <f t="shared" si="1"/>
        <v>1321700</v>
      </c>
    </row>
    <row r="68" spans="1:8" ht="15.75" customHeight="1">
      <c r="A68" s="34"/>
      <c r="B68" s="38"/>
      <c r="C68" s="63">
        <v>10</v>
      </c>
      <c r="D68" s="44" t="s">
        <v>24</v>
      </c>
      <c r="E68" s="68">
        <v>1286700</v>
      </c>
      <c r="F68" s="98"/>
      <c r="G68" s="98"/>
      <c r="H68" s="94">
        <f t="shared" si="1"/>
        <v>1286700</v>
      </c>
    </row>
    <row r="69" spans="1:8" ht="15" customHeight="1">
      <c r="A69" s="41"/>
      <c r="B69" s="47"/>
      <c r="C69" s="63">
        <v>20</v>
      </c>
      <c r="D69" s="44" t="s">
        <v>40</v>
      </c>
      <c r="E69" s="68">
        <v>35000</v>
      </c>
      <c r="F69" s="98"/>
      <c r="G69" s="98"/>
      <c r="H69" s="94">
        <f t="shared" si="1"/>
        <v>35000</v>
      </c>
    </row>
    <row r="70" spans="1:8" s="72" customFormat="1" ht="15.75" customHeight="1">
      <c r="A70" s="34">
        <v>758</v>
      </c>
      <c r="B70" s="35"/>
      <c r="C70" s="49"/>
      <c r="D70" s="37" t="s">
        <v>25</v>
      </c>
      <c r="E70" s="66">
        <f>E71+E73</f>
        <v>8146104</v>
      </c>
      <c r="F70" s="66">
        <f>F71+F73</f>
        <v>0</v>
      </c>
      <c r="G70" s="66">
        <f>G71+G73</f>
        <v>0</v>
      </c>
      <c r="H70" s="95">
        <f t="shared" si="1"/>
        <v>8146104</v>
      </c>
    </row>
    <row r="71" spans="1:8" ht="30">
      <c r="A71" s="34"/>
      <c r="B71" s="51">
        <v>75801</v>
      </c>
      <c r="C71" s="39"/>
      <c r="D71" s="40" t="s">
        <v>26</v>
      </c>
      <c r="E71" s="67">
        <f>E72</f>
        <v>5040049</v>
      </c>
      <c r="F71" s="67">
        <f>F72</f>
        <v>0</v>
      </c>
      <c r="G71" s="67">
        <f>G72</f>
        <v>0</v>
      </c>
      <c r="H71" s="96">
        <f t="shared" si="1"/>
        <v>5040049</v>
      </c>
    </row>
    <row r="72" spans="1:8" ht="15">
      <c r="A72" s="34"/>
      <c r="B72" s="38"/>
      <c r="C72" s="43">
        <v>2920</v>
      </c>
      <c r="D72" s="44" t="s">
        <v>39</v>
      </c>
      <c r="E72" s="68">
        <v>5040049</v>
      </c>
      <c r="F72" s="98"/>
      <c r="G72" s="98"/>
      <c r="H72" s="94">
        <f t="shared" si="1"/>
        <v>5040049</v>
      </c>
    </row>
    <row r="73" spans="1:8" ht="15">
      <c r="A73" s="34"/>
      <c r="B73" s="38">
        <v>75807</v>
      </c>
      <c r="C73" s="39"/>
      <c r="D73" s="40" t="s">
        <v>53</v>
      </c>
      <c r="E73" s="67">
        <f>E74</f>
        <v>3106055</v>
      </c>
      <c r="F73" s="67">
        <f>F74</f>
        <v>0</v>
      </c>
      <c r="G73" s="67">
        <f>G74</f>
        <v>0</v>
      </c>
      <c r="H73" s="96">
        <f t="shared" si="1"/>
        <v>3106055</v>
      </c>
    </row>
    <row r="74" spans="1:8" ht="15">
      <c r="A74" s="34"/>
      <c r="B74" s="38"/>
      <c r="C74" s="43">
        <v>2920</v>
      </c>
      <c r="D74" s="44" t="s">
        <v>39</v>
      </c>
      <c r="E74" s="68">
        <v>3106055</v>
      </c>
      <c r="F74" s="98"/>
      <c r="G74" s="98"/>
      <c r="H74" s="94">
        <f t="shared" si="1"/>
        <v>3106055</v>
      </c>
    </row>
    <row r="75" spans="1:8" s="72" customFormat="1" ht="15">
      <c r="A75" s="34">
        <v>801</v>
      </c>
      <c r="B75" s="35"/>
      <c r="C75" s="49"/>
      <c r="D75" s="37" t="s">
        <v>27</v>
      </c>
      <c r="E75" s="66">
        <f>E76+E79</f>
        <v>21081</v>
      </c>
      <c r="F75" s="66">
        <f>F76+F79</f>
        <v>50090</v>
      </c>
      <c r="G75" s="66">
        <f>G76+G79</f>
        <v>0</v>
      </c>
      <c r="H75" s="95">
        <f t="shared" si="1"/>
        <v>71171</v>
      </c>
    </row>
    <row r="76" spans="1:8" ht="15.75" customHeight="1">
      <c r="A76" s="34"/>
      <c r="B76" s="38">
        <v>80101</v>
      </c>
      <c r="C76" s="39"/>
      <c r="D76" s="40" t="s">
        <v>35</v>
      </c>
      <c r="E76" s="67">
        <f>E77+E78</f>
        <v>11383</v>
      </c>
      <c r="F76" s="67">
        <f>F77+F78</f>
        <v>50090</v>
      </c>
      <c r="G76" s="67">
        <f>G77+G78</f>
        <v>0</v>
      </c>
      <c r="H76" s="96">
        <f t="shared" si="1"/>
        <v>61473</v>
      </c>
    </row>
    <row r="77" spans="1:8" ht="15.75" customHeight="1">
      <c r="A77" s="34"/>
      <c r="B77" s="38"/>
      <c r="C77" s="63">
        <v>830</v>
      </c>
      <c r="D77" s="44" t="s">
        <v>11</v>
      </c>
      <c r="E77" s="68">
        <v>7700</v>
      </c>
      <c r="F77" s="98"/>
      <c r="G77" s="98"/>
      <c r="H77" s="94">
        <f aca="true" t="shared" si="7" ref="H77:H107">E77+F77-G77</f>
        <v>7700</v>
      </c>
    </row>
    <row r="78" spans="1:8" ht="30" customHeight="1">
      <c r="A78" s="34"/>
      <c r="B78" s="38"/>
      <c r="C78" s="63">
        <v>2033</v>
      </c>
      <c r="D78" s="44" t="s">
        <v>81</v>
      </c>
      <c r="E78" s="68">
        <v>3683</v>
      </c>
      <c r="F78" s="98">
        <v>50090</v>
      </c>
      <c r="G78" s="98"/>
      <c r="H78" s="94">
        <f t="shared" si="7"/>
        <v>53773</v>
      </c>
    </row>
    <row r="79" spans="1:8" s="65" customFormat="1" ht="15" customHeight="1">
      <c r="A79" s="34"/>
      <c r="B79" s="38">
        <v>80110</v>
      </c>
      <c r="C79" s="64"/>
      <c r="D79" s="40" t="s">
        <v>82</v>
      </c>
      <c r="E79" s="67">
        <f>E80</f>
        <v>9698</v>
      </c>
      <c r="F79" s="67">
        <f>F80</f>
        <v>0</v>
      </c>
      <c r="G79" s="67">
        <f>G80</f>
        <v>0</v>
      </c>
      <c r="H79" s="96">
        <f t="shared" si="7"/>
        <v>9698</v>
      </c>
    </row>
    <row r="80" spans="1:8" ht="30" customHeight="1">
      <c r="A80" s="34"/>
      <c r="B80" s="38"/>
      <c r="C80" s="63">
        <v>2033</v>
      </c>
      <c r="D80" s="44" t="s">
        <v>81</v>
      </c>
      <c r="E80" s="68">
        <v>9698</v>
      </c>
      <c r="F80" s="98"/>
      <c r="G80" s="98"/>
      <c r="H80" s="94">
        <f t="shared" si="7"/>
        <v>9698</v>
      </c>
    </row>
    <row r="81" spans="1:8" s="73" customFormat="1" ht="15.75" customHeight="1">
      <c r="A81" s="34">
        <v>851</v>
      </c>
      <c r="B81" s="35"/>
      <c r="C81" s="97"/>
      <c r="D81" s="37" t="s">
        <v>77</v>
      </c>
      <c r="E81" s="66">
        <f aca="true" t="shared" si="8" ref="E81:G82">E82</f>
        <v>131100</v>
      </c>
      <c r="F81" s="66">
        <f t="shared" si="8"/>
        <v>0</v>
      </c>
      <c r="G81" s="66">
        <f t="shared" si="8"/>
        <v>0</v>
      </c>
      <c r="H81" s="95">
        <f t="shared" si="7"/>
        <v>131100</v>
      </c>
    </row>
    <row r="82" spans="1:8" ht="15.75" customHeight="1">
      <c r="A82" s="34"/>
      <c r="B82" s="38">
        <v>85121</v>
      </c>
      <c r="C82" s="63"/>
      <c r="D82" s="40" t="s">
        <v>78</v>
      </c>
      <c r="E82" s="67">
        <f t="shared" si="8"/>
        <v>131100</v>
      </c>
      <c r="F82" s="67">
        <f t="shared" si="8"/>
        <v>0</v>
      </c>
      <c r="G82" s="67">
        <f t="shared" si="8"/>
        <v>0</v>
      </c>
      <c r="H82" s="96">
        <f t="shared" si="7"/>
        <v>131100</v>
      </c>
    </row>
    <row r="83" spans="1:8" ht="44.25" customHeight="1">
      <c r="A83" s="34"/>
      <c r="B83" s="38"/>
      <c r="C83" s="63">
        <v>6260</v>
      </c>
      <c r="D83" s="44" t="s">
        <v>79</v>
      </c>
      <c r="E83" s="68">
        <v>131100</v>
      </c>
      <c r="F83" s="98"/>
      <c r="G83" s="98"/>
      <c r="H83" s="94">
        <f t="shared" si="7"/>
        <v>131100</v>
      </c>
    </row>
    <row r="84" spans="1:8" s="72" customFormat="1" ht="15">
      <c r="A84" s="34">
        <v>852</v>
      </c>
      <c r="B84" s="35"/>
      <c r="C84" s="49"/>
      <c r="D84" s="37" t="s">
        <v>51</v>
      </c>
      <c r="E84" s="66">
        <f>E85+E87+E89+E92+E94+E97</f>
        <v>1875597</v>
      </c>
      <c r="F84" s="66">
        <f>F85+F87+F89+F92+F94+F97</f>
        <v>0</v>
      </c>
      <c r="G84" s="66">
        <f>G85+G87+G89+G92+G94+G97</f>
        <v>0</v>
      </c>
      <c r="H84" s="95">
        <f t="shared" si="7"/>
        <v>1875597</v>
      </c>
    </row>
    <row r="85" spans="1:8" s="78" customFormat="1" ht="30">
      <c r="A85" s="76"/>
      <c r="B85" s="38">
        <v>85212</v>
      </c>
      <c r="C85" s="39"/>
      <c r="D85" s="79" t="s">
        <v>54</v>
      </c>
      <c r="E85" s="77">
        <f>E86</f>
        <v>1383300</v>
      </c>
      <c r="F85" s="77">
        <f>F86</f>
        <v>0</v>
      </c>
      <c r="G85" s="77">
        <f>G86</f>
        <v>0</v>
      </c>
      <c r="H85" s="96">
        <f t="shared" si="7"/>
        <v>1383300</v>
      </c>
    </row>
    <row r="86" spans="1:8" s="78" customFormat="1" ht="42.75">
      <c r="A86" s="81"/>
      <c r="B86" s="46"/>
      <c r="C86" s="43">
        <v>2010</v>
      </c>
      <c r="D86" s="44" t="s">
        <v>9</v>
      </c>
      <c r="E86" s="80">
        <v>1383300</v>
      </c>
      <c r="F86" s="94"/>
      <c r="G86" s="94"/>
      <c r="H86" s="94">
        <f t="shared" si="7"/>
        <v>1383300</v>
      </c>
    </row>
    <row r="87" spans="1:8" ht="45">
      <c r="A87" s="34"/>
      <c r="B87" s="38">
        <v>85213</v>
      </c>
      <c r="C87" s="39"/>
      <c r="D87" s="40" t="s">
        <v>52</v>
      </c>
      <c r="E87" s="67">
        <f>E88</f>
        <v>11700</v>
      </c>
      <c r="F87" s="67">
        <f>F88</f>
        <v>0</v>
      </c>
      <c r="G87" s="67">
        <f>G88</f>
        <v>0</v>
      </c>
      <c r="H87" s="96">
        <f t="shared" si="7"/>
        <v>11700</v>
      </c>
    </row>
    <row r="88" spans="1:8" ht="42.75">
      <c r="A88" s="34"/>
      <c r="B88" s="38"/>
      <c r="C88" s="43">
        <v>2010</v>
      </c>
      <c r="D88" s="44" t="s">
        <v>9</v>
      </c>
      <c r="E88" s="68">
        <v>11700</v>
      </c>
      <c r="F88" s="98"/>
      <c r="G88" s="98"/>
      <c r="H88" s="94">
        <f t="shared" si="7"/>
        <v>11700</v>
      </c>
    </row>
    <row r="89" spans="1:8" ht="15.75" customHeight="1">
      <c r="A89" s="34"/>
      <c r="B89" s="38">
        <v>85214</v>
      </c>
      <c r="C89" s="39"/>
      <c r="D89" s="40" t="s">
        <v>28</v>
      </c>
      <c r="E89" s="67">
        <f>E90+E91</f>
        <v>235200</v>
      </c>
      <c r="F89" s="67">
        <f>F90+F91</f>
        <v>0</v>
      </c>
      <c r="G89" s="67">
        <f>G90+G91</f>
        <v>0</v>
      </c>
      <c r="H89" s="96">
        <f t="shared" si="7"/>
        <v>235200</v>
      </c>
    </row>
    <row r="90" spans="1:8" ht="42.75">
      <c r="A90" s="34"/>
      <c r="B90" s="38"/>
      <c r="C90" s="43">
        <v>2010</v>
      </c>
      <c r="D90" s="44" t="s">
        <v>9</v>
      </c>
      <c r="E90" s="68">
        <v>36200</v>
      </c>
      <c r="F90" s="98"/>
      <c r="G90" s="98"/>
      <c r="H90" s="94">
        <f t="shared" si="7"/>
        <v>36200</v>
      </c>
    </row>
    <row r="91" spans="1:8" ht="28.5">
      <c r="A91" s="34"/>
      <c r="B91" s="38"/>
      <c r="C91" s="43">
        <v>2030</v>
      </c>
      <c r="D91" s="44" t="s">
        <v>13</v>
      </c>
      <c r="E91" s="68">
        <v>199000</v>
      </c>
      <c r="F91" s="98"/>
      <c r="G91" s="98"/>
      <c r="H91" s="94">
        <f t="shared" si="7"/>
        <v>199000</v>
      </c>
    </row>
    <row r="92" spans="1:8" ht="15">
      <c r="A92" s="41"/>
      <c r="B92" s="57">
        <v>85219</v>
      </c>
      <c r="C92" s="39"/>
      <c r="D92" s="40" t="s">
        <v>29</v>
      </c>
      <c r="E92" s="67">
        <f>E93</f>
        <v>121500</v>
      </c>
      <c r="F92" s="67">
        <f>F93</f>
        <v>0</v>
      </c>
      <c r="G92" s="67">
        <f>G93</f>
        <v>0</v>
      </c>
      <c r="H92" s="96">
        <f t="shared" si="7"/>
        <v>121500</v>
      </c>
    </row>
    <row r="93" spans="1:8" ht="28.5">
      <c r="A93" s="41"/>
      <c r="B93" s="47"/>
      <c r="C93" s="43">
        <v>2030</v>
      </c>
      <c r="D93" s="44" t="s">
        <v>13</v>
      </c>
      <c r="E93" s="68">
        <v>121500</v>
      </c>
      <c r="F93" s="98"/>
      <c r="G93" s="98"/>
      <c r="H93" s="94">
        <f t="shared" si="7"/>
        <v>121500</v>
      </c>
    </row>
    <row r="94" spans="1:8" ht="15">
      <c r="A94" s="41"/>
      <c r="B94" s="57">
        <v>85228</v>
      </c>
      <c r="C94" s="39"/>
      <c r="D94" s="40" t="s">
        <v>46</v>
      </c>
      <c r="E94" s="67">
        <f>E95+E96</f>
        <v>40800</v>
      </c>
      <c r="F94" s="67">
        <f>F95+F96</f>
        <v>0</v>
      </c>
      <c r="G94" s="67">
        <f>G95+G96</f>
        <v>0</v>
      </c>
      <c r="H94" s="96">
        <f t="shared" si="7"/>
        <v>40800</v>
      </c>
    </row>
    <row r="95" spans="1:8" ht="42.75">
      <c r="A95" s="41"/>
      <c r="B95" s="47"/>
      <c r="C95" s="43">
        <v>2010</v>
      </c>
      <c r="D95" s="44" t="s">
        <v>9</v>
      </c>
      <c r="E95" s="68">
        <v>28800</v>
      </c>
      <c r="F95" s="98"/>
      <c r="G95" s="98"/>
      <c r="H95" s="94">
        <f t="shared" si="7"/>
        <v>28800</v>
      </c>
    </row>
    <row r="96" spans="1:8" ht="15">
      <c r="A96" s="41"/>
      <c r="B96" s="47"/>
      <c r="C96" s="63">
        <v>830</v>
      </c>
      <c r="D96" s="44" t="s">
        <v>11</v>
      </c>
      <c r="E96" s="68">
        <v>12000</v>
      </c>
      <c r="F96" s="98"/>
      <c r="G96" s="98"/>
      <c r="H96" s="94">
        <f t="shared" si="7"/>
        <v>12000</v>
      </c>
    </row>
    <row r="97" spans="1:8" s="65" customFormat="1" ht="15">
      <c r="A97" s="41"/>
      <c r="B97" s="57">
        <v>85295</v>
      </c>
      <c r="C97" s="64"/>
      <c r="D97" s="40" t="s">
        <v>1</v>
      </c>
      <c r="E97" s="67">
        <f>E98</f>
        <v>83097</v>
      </c>
      <c r="F97" s="67">
        <f>F98</f>
        <v>0</v>
      </c>
      <c r="G97" s="67">
        <f>G98</f>
        <v>0</v>
      </c>
      <c r="H97" s="96">
        <f t="shared" si="7"/>
        <v>83097</v>
      </c>
    </row>
    <row r="98" spans="1:8" ht="28.5">
      <c r="A98" s="41"/>
      <c r="B98" s="47"/>
      <c r="C98" s="63">
        <v>2030</v>
      </c>
      <c r="D98" s="44" t="s">
        <v>13</v>
      </c>
      <c r="E98" s="68">
        <v>83097</v>
      </c>
      <c r="F98" s="98"/>
      <c r="G98" s="98"/>
      <c r="H98" s="94">
        <f t="shared" si="7"/>
        <v>83097</v>
      </c>
    </row>
    <row r="99" spans="1:8" s="73" customFormat="1" ht="15">
      <c r="A99" s="41">
        <v>854</v>
      </c>
      <c r="B99" s="48"/>
      <c r="C99" s="97"/>
      <c r="D99" s="37" t="s">
        <v>83</v>
      </c>
      <c r="E99" s="66">
        <f aca="true" t="shared" si="9" ref="E99:G100">E100</f>
        <v>123308</v>
      </c>
      <c r="F99" s="66">
        <f t="shared" si="9"/>
        <v>0</v>
      </c>
      <c r="G99" s="66">
        <f t="shared" si="9"/>
        <v>0</v>
      </c>
      <c r="H99" s="95">
        <f t="shared" si="7"/>
        <v>123308</v>
      </c>
    </row>
    <row r="100" spans="1:8" s="82" customFormat="1" ht="15">
      <c r="A100" s="99"/>
      <c r="B100" s="57">
        <v>85415</v>
      </c>
      <c r="C100" s="64"/>
      <c r="D100" s="40" t="s">
        <v>84</v>
      </c>
      <c r="E100" s="77">
        <f t="shared" si="9"/>
        <v>123308</v>
      </c>
      <c r="F100" s="77">
        <f t="shared" si="9"/>
        <v>0</v>
      </c>
      <c r="G100" s="77">
        <f t="shared" si="9"/>
        <v>0</v>
      </c>
      <c r="H100" s="96">
        <f t="shared" si="7"/>
        <v>123308</v>
      </c>
    </row>
    <row r="101" spans="1:8" ht="28.5">
      <c r="A101" s="41"/>
      <c r="B101" s="47"/>
      <c r="C101" s="63">
        <v>2030</v>
      </c>
      <c r="D101" s="44" t="s">
        <v>13</v>
      </c>
      <c r="E101" s="68">
        <v>123308</v>
      </c>
      <c r="F101" s="98"/>
      <c r="G101" s="98"/>
      <c r="H101" s="94">
        <f t="shared" si="7"/>
        <v>123308</v>
      </c>
    </row>
    <row r="102" spans="1:8" s="72" customFormat="1" ht="15.75" customHeight="1">
      <c r="A102" s="34">
        <v>900</v>
      </c>
      <c r="B102" s="35"/>
      <c r="C102" s="49"/>
      <c r="D102" s="37" t="s">
        <v>30</v>
      </c>
      <c r="E102" s="66">
        <f aca="true" t="shared" si="10" ref="E102:G103">E103</f>
        <v>703650</v>
      </c>
      <c r="F102" s="66">
        <f t="shared" si="10"/>
        <v>0</v>
      </c>
      <c r="G102" s="66">
        <f t="shared" si="10"/>
        <v>0</v>
      </c>
      <c r="H102" s="95">
        <f t="shared" si="7"/>
        <v>703650</v>
      </c>
    </row>
    <row r="103" spans="1:8" s="82" customFormat="1" ht="15.75" customHeight="1">
      <c r="A103" s="76"/>
      <c r="B103" s="38">
        <v>90001</v>
      </c>
      <c r="C103" s="39"/>
      <c r="D103" s="40" t="s">
        <v>55</v>
      </c>
      <c r="E103" s="77">
        <f t="shared" si="10"/>
        <v>703650</v>
      </c>
      <c r="F103" s="77">
        <f t="shared" si="10"/>
        <v>0</v>
      </c>
      <c r="G103" s="77">
        <f t="shared" si="10"/>
        <v>0</v>
      </c>
      <c r="H103" s="96">
        <f t="shared" si="7"/>
        <v>703650</v>
      </c>
    </row>
    <row r="104" spans="1:8" s="78" customFormat="1" ht="30" customHeight="1">
      <c r="A104" s="81"/>
      <c r="B104" s="46"/>
      <c r="C104" s="26">
        <v>6292</v>
      </c>
      <c r="D104" s="27" t="s">
        <v>37</v>
      </c>
      <c r="E104" s="80">
        <f>E106</f>
        <v>703650</v>
      </c>
      <c r="F104" s="94"/>
      <c r="G104" s="94"/>
      <c r="H104" s="94">
        <f t="shared" si="7"/>
        <v>703650</v>
      </c>
    </row>
    <row r="105" spans="1:8" s="78" customFormat="1" ht="15.75" customHeight="1">
      <c r="A105" s="81"/>
      <c r="B105" s="46"/>
      <c r="C105" s="26"/>
      <c r="D105" s="27" t="s">
        <v>61</v>
      </c>
      <c r="E105" s="80"/>
      <c r="F105" s="94"/>
      <c r="G105" s="94"/>
      <c r="H105" s="94"/>
    </row>
    <row r="106" spans="1:8" s="78" customFormat="1" ht="15.75" customHeight="1">
      <c r="A106" s="81"/>
      <c r="B106" s="46"/>
      <c r="C106" s="26"/>
      <c r="D106" s="27" t="s">
        <v>63</v>
      </c>
      <c r="E106" s="80">
        <v>703650</v>
      </c>
      <c r="F106" s="94"/>
      <c r="G106" s="94"/>
      <c r="H106" s="94">
        <f t="shared" si="7"/>
        <v>703650</v>
      </c>
    </row>
    <row r="107" spans="1:8" s="72" customFormat="1" ht="15.75" customHeight="1">
      <c r="A107" s="34"/>
      <c r="B107" s="34"/>
      <c r="C107" s="49"/>
      <c r="D107" s="37" t="s">
        <v>31</v>
      </c>
      <c r="E107" s="66">
        <f>E11+E14+E17+E22+E28+E33+E39+E42+E45+E70+E75+E81+E84+E99+E102</f>
        <v>14839809</v>
      </c>
      <c r="F107" s="66">
        <f>F11+F14+F17+F22+F28+F33+F39+F42+F45+F70+F75+F81+F84+F99+F102</f>
        <v>50090</v>
      </c>
      <c r="G107" s="66">
        <f>G11+G14+G17+G22+G28+G33+G39+G42+G45+G70+G75+G81+G84+G99+G102</f>
        <v>0</v>
      </c>
      <c r="H107" s="95">
        <f t="shared" si="7"/>
        <v>14889899</v>
      </c>
    </row>
    <row r="108" spans="1:4" ht="15">
      <c r="A108" s="1"/>
      <c r="B108" s="2"/>
      <c r="C108" s="3"/>
      <c r="D108" s="4"/>
    </row>
    <row r="109" spans="1:4" ht="15.75" customHeight="1">
      <c r="A109" s="5"/>
      <c r="B109" s="6"/>
      <c r="C109" s="7"/>
      <c r="D109" s="8"/>
    </row>
    <row r="110" spans="1:4" ht="15" customHeight="1">
      <c r="A110" s="1"/>
      <c r="B110" s="2"/>
      <c r="C110" s="3"/>
      <c r="D110" s="4"/>
    </row>
    <row r="111" spans="1:4" ht="15.75" customHeight="1">
      <c r="A111" s="5"/>
      <c r="B111" s="6"/>
      <c r="C111" s="7"/>
      <c r="D111" s="8"/>
    </row>
    <row r="112" spans="1:4" ht="15" customHeight="1">
      <c r="A112" s="1"/>
      <c r="B112" s="2"/>
      <c r="C112" s="3"/>
      <c r="D112" s="4"/>
    </row>
    <row r="113" spans="1:4" ht="15.75" customHeight="1">
      <c r="A113" s="5"/>
      <c r="B113" s="6"/>
      <c r="C113" s="7"/>
      <c r="D113" s="8"/>
    </row>
    <row r="114" spans="1:4" ht="15">
      <c r="A114" s="1"/>
      <c r="B114" s="2"/>
      <c r="C114" s="3"/>
      <c r="D114" s="9"/>
    </row>
    <row r="115" spans="1:4" ht="15.75" customHeight="1">
      <c r="A115" s="5"/>
      <c r="B115" s="6"/>
      <c r="C115" s="7"/>
      <c r="D115" s="8"/>
    </row>
    <row r="116" spans="1:4" ht="15">
      <c r="A116" s="1"/>
      <c r="B116" s="2"/>
      <c r="C116" s="3"/>
      <c r="D116" s="9"/>
    </row>
    <row r="117" spans="1:4" ht="15" customHeight="1">
      <c r="A117" s="1"/>
      <c r="B117" s="2"/>
      <c r="C117" s="3"/>
      <c r="D117" s="4"/>
    </row>
    <row r="118" spans="1:4" ht="15.75" customHeight="1">
      <c r="A118" s="5"/>
      <c r="B118" s="6"/>
      <c r="C118" s="7"/>
      <c r="D118" s="8"/>
    </row>
    <row r="119" spans="1:4" ht="15">
      <c r="A119" s="5"/>
      <c r="B119" s="6"/>
      <c r="C119" s="3"/>
      <c r="D119" s="4"/>
    </row>
    <row r="120" spans="1:4" ht="15">
      <c r="A120" s="1"/>
      <c r="B120" s="2"/>
      <c r="C120" s="3"/>
      <c r="D120" s="4"/>
    </row>
    <row r="121" spans="1:4" ht="14.25">
      <c r="A121" s="1"/>
      <c r="B121" s="1"/>
      <c r="C121" s="10"/>
      <c r="D121" s="11"/>
    </row>
    <row r="122" spans="1:4" ht="15">
      <c r="A122" s="1"/>
      <c r="B122" s="2"/>
      <c r="C122" s="3"/>
      <c r="D122" s="4"/>
    </row>
    <row r="123" spans="1:4" ht="15">
      <c r="A123" s="1"/>
      <c r="B123" s="2"/>
      <c r="C123" s="3"/>
      <c r="D123" s="4"/>
    </row>
    <row r="124" spans="1:4" ht="15.75" customHeight="1">
      <c r="A124" s="5"/>
      <c r="B124" s="5"/>
      <c r="C124" s="10"/>
      <c r="D124" s="11"/>
    </row>
    <row r="125" spans="1:4" ht="15.75" customHeight="1">
      <c r="A125" s="5"/>
      <c r="B125" s="6"/>
      <c r="C125" s="7"/>
      <c r="D125" s="8"/>
    </row>
    <row r="126" spans="1:4" ht="15" customHeight="1">
      <c r="A126" s="1"/>
      <c r="B126" s="2"/>
      <c r="C126" s="3"/>
      <c r="D126" s="4"/>
    </row>
    <row r="127" spans="1:4" ht="14.25">
      <c r="A127" s="1"/>
      <c r="B127" s="12"/>
      <c r="C127" s="7"/>
      <c r="D127" s="8"/>
    </row>
    <row r="128" spans="1:4" ht="15">
      <c r="A128" s="1"/>
      <c r="B128" s="2"/>
      <c r="C128" s="3"/>
      <c r="D128" s="4"/>
    </row>
    <row r="129" spans="1:4" ht="15.75" customHeight="1">
      <c r="A129" s="5"/>
      <c r="B129" s="6"/>
      <c r="C129" s="7"/>
      <c r="D129" s="8"/>
    </row>
    <row r="130" spans="1:4" ht="15">
      <c r="A130" s="1"/>
      <c r="B130" s="2"/>
      <c r="C130" s="3"/>
      <c r="D130" s="9"/>
    </row>
    <row r="131" spans="1:4" ht="14.25">
      <c r="A131" s="1"/>
      <c r="B131" s="1"/>
      <c r="C131" s="10"/>
      <c r="D131" s="13"/>
    </row>
    <row r="132" spans="1:4" ht="14.25">
      <c r="A132" s="1"/>
      <c r="B132" s="12"/>
      <c r="C132" s="7"/>
      <c r="D132" s="14"/>
    </row>
    <row r="133" spans="1:4" ht="14.25">
      <c r="A133" s="1"/>
      <c r="B133" s="12"/>
      <c r="C133" s="7"/>
      <c r="D133" s="14"/>
    </row>
    <row r="134" spans="1:4" ht="14.25">
      <c r="A134" s="1"/>
      <c r="B134" s="1"/>
      <c r="C134" s="10"/>
      <c r="D134" s="13"/>
    </row>
    <row r="135" spans="1:4" ht="14.25">
      <c r="A135" s="1"/>
      <c r="B135" s="12"/>
      <c r="C135" s="7"/>
      <c r="D135" s="14"/>
    </row>
    <row r="136" spans="1:4" ht="15">
      <c r="A136" s="1"/>
      <c r="B136" s="2"/>
      <c r="C136" s="3"/>
      <c r="D136" s="4"/>
    </row>
    <row r="137" spans="1:4" ht="15.75" customHeight="1">
      <c r="A137" s="74"/>
      <c r="B137" s="74"/>
      <c r="C137" s="15"/>
      <c r="D137" s="16"/>
    </row>
    <row r="138" spans="1:4" ht="14.25">
      <c r="A138" s="75"/>
      <c r="B138" s="75"/>
      <c r="C138" s="75"/>
      <c r="D138" s="75"/>
    </row>
  </sheetData>
  <mergeCells count="6">
    <mergeCell ref="A6:G6"/>
    <mergeCell ref="A7:G7"/>
    <mergeCell ref="D1:H1"/>
    <mergeCell ref="D2:H2"/>
    <mergeCell ref="D3:H3"/>
    <mergeCell ref="D4:H4"/>
  </mergeCells>
  <printOptions horizontalCentered="1"/>
  <pageMargins left="0.1968503937007874" right="0.1968503937007874" top="0.3937007874015748" bottom="0.1968503937007874" header="0" footer="0.1968503937007874"/>
  <pageSetup horizontalDpi="240" verticalDpi="240" orientation="landscape" paperSize="9" scale="80" r:id="rId1"/>
  <headerFooter alignWithMargins="0">
    <oddHeader>&amp;CStrona &amp;P</oddHeader>
  </headerFooter>
  <rowBreaks count="4" manualBreakCount="4">
    <brk id="36" max="255" man="1"/>
    <brk id="66" max="255" man="1"/>
    <brk id="93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2005-04-06T06:53:16Z</cp:lastPrinted>
  <dcterms:created xsi:type="dcterms:W3CDTF">2002-11-06T11:39:12Z</dcterms:created>
  <dcterms:modified xsi:type="dcterms:W3CDTF">2005-05-12T07:46:31Z</dcterms:modified>
  <cp:category/>
  <cp:version/>
  <cp:contentType/>
  <cp:contentStatus/>
</cp:coreProperties>
</file>