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<sst xmlns="http://schemas.openxmlformats.org/spreadsheetml/2006/main" count="147" uniqueCount="109">
  <si>
    <t>Dział</t>
  </si>
  <si>
    <t>Rozdział</t>
  </si>
  <si>
    <t>ROLNICTWO I ŁOWIECTWO</t>
  </si>
  <si>
    <t>Pozostała działalność</t>
  </si>
  <si>
    <t>LEŚNICTWO</t>
  </si>
  <si>
    <t>Dostarczanie wody</t>
  </si>
  <si>
    <t>GOSPODARKA MIESZKANIOWA</t>
  </si>
  <si>
    <t>Gospodarka gruntami i nieruchomościami</t>
  </si>
  <si>
    <t>DZIAŁALNOŚĆ USŁUGOWA</t>
  </si>
  <si>
    <t>ADMINISTRACJA PUBLICZNA</t>
  </si>
  <si>
    <t>Urzędy wojewódzkie</t>
  </si>
  <si>
    <t>Urzędy gmin</t>
  </si>
  <si>
    <t>RÓŻNE ROZLICZENIA</t>
  </si>
  <si>
    <t>Gimnazja</t>
  </si>
  <si>
    <t>Ośrodki pomocy społecznej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</si>
  <si>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</si>
  <si>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</si>
  <si>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</si>
  <si>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</si>
  <si>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Cmentarze</t>
  </si>
  <si>
    <t>BEZPIECZEŃSTWO PUBLICZNE I OCHRONA PRZECIWPOŻAROWA</t>
  </si>
  <si>
    <t>§</t>
  </si>
  <si>
    <t>Nazwa działu, rozdziału, paragrafu</t>
  </si>
  <si>
    <t>Wpływy z różnych opłat</t>
  </si>
  <si>
    <t>Wpływy ze sprzedaży wyrobów i składników majątkowych</t>
  </si>
  <si>
    <t>TRASPORT I ŁĄCZNOŚĆ</t>
  </si>
  <si>
    <t>Drogi publiczne gminne</t>
  </si>
  <si>
    <t>Środki na dofinansowanie własnych inwestycji gmin pozyskane  z innych źródeł (dotacja SAPARD)</t>
  </si>
  <si>
    <t>Wpływy z opłat za zarząd i użytkowanie wieczyste nieruchomości</t>
  </si>
  <si>
    <t>Dotacje celowe otrzymane z budżetu państwa na realizację zadań bieżących z zakresu administracji rządowej oraz innych zadań zleconych gminie ustawami</t>
  </si>
  <si>
    <t xml:space="preserve">Wpływy z usług </t>
  </si>
  <si>
    <t>URZĘDY NACZELNYCH ORGANÓW WŁADZY PAŃSTWOWEJ, KONTROLI I OCHRONY PRAWA ORAZ SĄDOWNICTWA</t>
  </si>
  <si>
    <t>Urzędy naczelnych organów władzy państwowej kontroli   i ochrony prawa</t>
  </si>
  <si>
    <t>Wpływy z podatku dochodowego od osób fizycznych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</si>
  <si>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</si>
  <si>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</si>
  <si>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</si>
  <si>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</si>
  <si>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</si>
  <si>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</si>
  <si>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</si>
  <si>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</si>
  <si>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</si>
  <si>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innych opłat stanowiących dochody jednostek samorządu terytorialnego na podstawie ustaw</t>
  </si>
  <si>
    <t>Wpływy z opłaty za zezwolenia na sprzedaż alkoholu</t>
  </si>
  <si>
    <t>Wpływ z opłat za koncesje i licencje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</si>
  <si>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</si>
  <si>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</si>
  <si>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</si>
  <si>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</si>
  <si>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</si>
  <si>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Część rekompensująca subwencji ogólnej dla gmin</t>
  </si>
  <si>
    <t>OŚWIATA I WYCHOWANIE</t>
  </si>
  <si>
    <t>Szkoły podstawowe</t>
  </si>
  <si>
    <t>Dotacje celowe otrzymane z budżetu państwa na realizację własnych zadań bieżących gmin</t>
  </si>
  <si>
    <t>Dokształcanie i doszkonalenie nauczycieli</t>
  </si>
  <si>
    <t>Zasiłki rodzinne, pielęgnacyjne i wychowawcze</t>
  </si>
  <si>
    <t>Dotacje celowe otrzymane z budżetu państwa na inwestycje i zakupy inwestycyjne z zakresu administarcji rządowej oraz inncyh zadań zleconych gminom ustawami</t>
  </si>
  <si>
    <t>Razem dochody</t>
  </si>
  <si>
    <t>SPRAWOZDANIE Z WYKONANIA</t>
  </si>
  <si>
    <t>%</t>
  </si>
  <si>
    <t>Otrzymane spadki, zapisy i darowizny w postaci pieniężnej</t>
  </si>
  <si>
    <t>Usuwanie skutków klęsk żywiołowych</t>
  </si>
  <si>
    <t>Odsetki od nieterminowych wpłat z tytułu podatków i opłat</t>
  </si>
  <si>
    <t>Plany zagospodarowaniw przestrzennego</t>
  </si>
  <si>
    <t>Dotacje otrzymane z funduszy celowych na realizację zadań bieżących jednostek sektora finansów publicznych</t>
  </si>
  <si>
    <t>Oświetlenie ulic, placów i dróg (drogi krajowe)</t>
  </si>
  <si>
    <t>Pozostałe działania w zakresie kultury</t>
  </si>
  <si>
    <t xml:space="preserve">Wpływy z tytułu pomocy finansowej udzielanej między jednostkami samorządu terytorialnego na dofinansowanie własnych zadań bieżących </t>
  </si>
  <si>
    <t>Różne rozliczenia finansowe</t>
  </si>
  <si>
    <t>Podatek od czynności cywilnoprawnych</t>
  </si>
  <si>
    <t>Podatek od spadków i darowizn</t>
  </si>
  <si>
    <t>Wójta Gminy Zarszyn</t>
  </si>
  <si>
    <t>DOCHODÓW BUDŻETU GMINY ZARSZYN ZA 2004 r.</t>
  </si>
  <si>
    <t>Plan na 2004 r.    Uchwała budżetowa</t>
  </si>
  <si>
    <t xml:space="preserve">Plan 2004 r.    po zmianach </t>
  </si>
  <si>
    <t>Wykonanie 2004 r.</t>
  </si>
  <si>
    <t>Dotacje celowe otrzymane z budżetu państwa na zadania bieżące realizowane przez gminę na podstawie porozumień z organami administracji rządowej</t>
  </si>
  <si>
    <t>Dochody jednostki samorządu terytorialnego związane z realizacją zadań z zakresu administracji</t>
  </si>
  <si>
    <t>wpływy z opłaty administracyjnej za czynności urzędowe</t>
  </si>
  <si>
    <t>Wpływy z opłaty skarbowej</t>
  </si>
  <si>
    <t>Część wyrównawcza subwencji oglnej dla gmin</t>
  </si>
  <si>
    <t>Pomoc społeczna</t>
  </si>
  <si>
    <t>Obrona cywilna</t>
  </si>
  <si>
    <t>WYTWARZANIE I ZAOPATRYWANIE W ENERGIĘ ELEKTRYCZNĄ, GAZ I WODE</t>
  </si>
  <si>
    <t>Dotacje celowe otrzymane z budżetu państwa na realizację inwestycji i zakupów inwestyyjnych własnych gmin (związków gmin)</t>
  </si>
  <si>
    <t>Wybory do Parlamentu Europejskiego</t>
  </si>
  <si>
    <t>Odsetki za nieterminowe rozliczenia, płacone przez Urząd Skarbowy</t>
  </si>
  <si>
    <t>Dowożenie uczniów do szkół</t>
  </si>
  <si>
    <t>Świadczenia rodzinne oraz składki na ubezpieczenia emerytalne i rentowe z ubezpieczenia społecznego</t>
  </si>
  <si>
    <t>Środki na dofinsnowananie własnych zadań bieżących gmin (związków gmin), powiatów (związków powiatów), samorządów województw, pozyskane z innych źródeł</t>
  </si>
  <si>
    <t>Biblioteki</t>
  </si>
  <si>
    <t>Dotacje cekowe otrzymane z budżetu państwa na zadania bieżące realizowane przez gminę na podstawie porozumień z organami administracji rządowej</t>
  </si>
  <si>
    <t>Ochrona i konserwacja zabytków</t>
  </si>
  <si>
    <t>KULTURA FIZYCZNA I SPORT</t>
  </si>
  <si>
    <t>Zadania w zakresie kultury fizycznej i sportu</t>
  </si>
  <si>
    <t>Wpływy z podatku rolnego, podatku leśnego, podatku od czynności cywilnoprawnych, podatku od spadków i darowizn oraz podatków i opłat lokalnych</t>
  </si>
  <si>
    <t>Dochody z najmu i dzierżawy składników majątkowych Skarbu Państwa, jednostek samorządu terytorialnego lub  innych  jednostek zaliczanych do sektora finansów publicznych oraz innych umów o podobnym charakterze</t>
  </si>
  <si>
    <t>Dochody jednostki samorządu terytorialnego związane z realizacją zadań z zakresu administracji rządowej oraz innych zadań zleconych ustawami</t>
  </si>
  <si>
    <t>Pozostałe odsetki</t>
  </si>
  <si>
    <t>Dotacje otrzymane z funduszy celowych na finansowanie lub dofinansowanie kosztów realizacji inwestycji zakupów inwestycyjnych jednostek sektora finansów publicznych</t>
  </si>
  <si>
    <t>Składki na ubezpieczenia zdrowotne opłacane za osoby pobierające niektóre świadczenia z pomocy społecznej oraz niektóre świadczenia rodzinne</t>
  </si>
  <si>
    <t>Usługi opiekuńcze i specjalistyczne usługi opiekuńcze</t>
  </si>
  <si>
    <t xml:space="preserve">Zasiłki i pomoc w naturze oraz składki na ubezpieczenia społeczne </t>
  </si>
  <si>
    <t>Uzupełnienie subwencji ogólnej dla jednostek samorządu terytorilanego</t>
  </si>
  <si>
    <t>DOCHODY OD OSÓB PRAWNYCH, OD OSÓB FIZYCZNYCH I OD INNYCH JEDNOSTEK NIEPOSIADAJĄCYCH OSOBOWOŚCI PRAWNEJ ORAZ WYDATKI ZWIĄZANE Z ICH POBOREM</t>
  </si>
  <si>
    <t>Środki na dofinansowanie własnych inwestycji gmin pozyskane z innych źródeł</t>
  </si>
  <si>
    <t>Załącznik do Zarządzenia nr 168/2005</t>
  </si>
  <si>
    <t>z dnia 31.03.2005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</si>
</sst>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####0"/>
    <numFmt numFmtId="166" formatCode="0###0"/>
    <numFmt numFmtId="167" formatCode="#,0#0"/>
    <numFmt numFmtId="168" formatCode="0####"/>
    <numFmt numFmtId="169" formatCode="00000"/>
    <numFmt numFmtId="170" formatCode="0###"/>
    <numFmt numFmtId="171" formatCode="####"/>
    <numFmt numFmtId="172" formatCode="00#0"/>
  </numFmts>
  <fonts count="1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7" fontId="3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167" fontId="3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167" fontId="3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7" fontId="5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/>
    </xf>
    <xf numFmtId="0" fontId="10" fillId="2" borderId="0" xfId="0" applyFont="1" applyFill="1" applyBorder="1" applyAlignment="1">
      <alignment/>
    </xf>
    <xf numFmtId="164" fontId="3" fillId="3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67" fontId="12" fillId="2" borderId="1" xfId="0" applyNumberFormat="1" applyFont="1" applyFill="1" applyBorder="1" applyAlignment="1" applyProtection="1">
      <alignment horizontal="center"/>
      <protection locked="0"/>
    </xf>
    <xf numFmtId="168" fontId="12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3" fillId="0" borderId="0" xfId="0" applyFont="1" applyAlignment="1">
      <alignment/>
    </xf>
    <xf numFmtId="167" fontId="12" fillId="0" borderId="1" xfId="0" applyNumberFormat="1" applyFont="1" applyBorder="1" applyAlignment="1" applyProtection="1">
      <alignment horizontal="center"/>
      <protection locked="0"/>
    </xf>
    <xf numFmtId="168" fontId="12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167" fontId="12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167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167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167" fontId="6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7" fontId="6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/>
    </xf>
    <xf numFmtId="170" fontId="4" fillId="2" borderId="1" xfId="0" applyNumberFormat="1" applyFont="1" applyFill="1" applyBorder="1" applyAlignment="1" applyProtection="1">
      <alignment horizontal="center" vertical="top" wrapText="1"/>
      <protection locked="0"/>
    </xf>
    <xf numFmtId="170" fontId="12" fillId="2" borderId="1" xfId="0" applyNumberFormat="1" applyFont="1" applyFill="1" applyBorder="1" applyAlignment="1" applyProtection="1">
      <alignment horizontal="center" vertical="top" wrapText="1"/>
      <protection locked="0"/>
    </xf>
    <xf numFmtId="170" fontId="6" fillId="2" borderId="1" xfId="0" applyNumberFormat="1" applyFont="1" applyFill="1" applyBorder="1" applyAlignment="1" applyProtection="1">
      <alignment horizontal="center" vertical="top" wrapText="1"/>
      <protection locked="0"/>
    </xf>
    <xf numFmtId="170" fontId="3" fillId="2" borderId="1" xfId="0" applyNumberFormat="1" applyFont="1" applyFill="1" applyBorder="1" applyAlignment="1" applyProtection="1">
      <alignment horizontal="center" vertical="top" wrapText="1"/>
      <protection locked="0"/>
    </xf>
    <xf numFmtId="170" fontId="3" fillId="2" borderId="1" xfId="0" applyNumberFormat="1" applyFont="1" applyFill="1" applyBorder="1" applyAlignment="1">
      <alignment horizontal="center" vertical="top" wrapText="1"/>
    </xf>
    <xf numFmtId="170" fontId="12" fillId="2" borderId="1" xfId="0" applyNumberFormat="1" applyFont="1" applyFill="1" applyBorder="1" applyAlignment="1">
      <alignment horizontal="center" vertical="top" wrapText="1"/>
    </xf>
    <xf numFmtId="170" fontId="6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172" fontId="6" fillId="2" borderId="1" xfId="0" applyNumberFormat="1" applyFont="1" applyFill="1" applyBorder="1" applyAlignment="1">
      <alignment horizontal="center" vertical="top" wrapText="1"/>
    </xf>
    <xf numFmtId="167" fontId="5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SheetLayoutView="100" workbookViewId="0" topLeftCell="C1">
      <selection activeCell="D4" sqref="D4"/>
    </sheetView>
  </sheetViews>
  <sheetFormatPr defaultColWidth="9.00390625" defaultRowHeight="12.75"/>
  <cols>
    <col min="1" max="1" width="5.00390625" style="38" customWidth="1"/>
    <col min="2" max="2" width="8.375" style="38" customWidth="1"/>
    <col min="3" max="3" width="5.625" style="1" customWidth="1"/>
    <col min="4" max="4" width="53.875" style="38" customWidth="1"/>
    <col min="5" max="5" width="12.25390625" style="38" customWidth="1"/>
    <col min="6" max="6" width="13.25390625" style="38" customWidth="1"/>
    <col min="7" max="7" width="10.375" style="38" customWidth="1"/>
    <col min="8" max="16384" width="9.125" style="38" customWidth="1"/>
  </cols>
  <sheetData>
    <row r="1" spans="4:8" ht="15">
      <c r="D1" s="92" t="s">
        <v>107</v>
      </c>
      <c r="E1" s="92"/>
      <c r="F1" s="92"/>
      <c r="G1" s="92"/>
      <c r="H1" s="92"/>
    </row>
    <row r="2" spans="4:8" ht="15">
      <c r="D2" s="93" t="s">
        <v>72</v>
      </c>
      <c r="E2" s="93"/>
      <c r="F2" s="93"/>
      <c r="G2" s="93"/>
      <c r="H2" s="93"/>
    </row>
    <row r="3" spans="4:8" ht="15">
      <c r="D3" s="93" t="s">
        <v>108</v>
      </c>
      <c r="E3" s="93"/>
      <c r="F3" s="93"/>
      <c r="G3" s="93"/>
      <c r="H3" s="93"/>
    </row>
    <row r="6" spans="1:7" ht="15.75">
      <c r="A6" s="91" t="s">
        <v>59</v>
      </c>
      <c r="B6" s="91"/>
      <c r="C6" s="91"/>
      <c r="D6" s="91"/>
      <c r="E6" s="91"/>
      <c r="F6" s="91"/>
      <c r="G6" s="91"/>
    </row>
    <row r="7" spans="1:7" ht="15.75">
      <c r="A7" s="91" t="s">
        <v>73</v>
      </c>
      <c r="B7" s="91"/>
      <c r="C7" s="91"/>
      <c r="D7" s="91"/>
      <c r="E7" s="91"/>
      <c r="F7" s="91"/>
      <c r="G7" s="91"/>
    </row>
    <row r="10" spans="1:8" s="47" customFormat="1" ht="35.25" customHeight="1">
      <c r="A10" s="48" t="s">
        <v>0</v>
      </c>
      <c r="B10" s="48" t="s">
        <v>1</v>
      </c>
      <c r="C10" s="49" t="s">
        <v>21</v>
      </c>
      <c r="D10" s="49" t="s">
        <v>22</v>
      </c>
      <c r="E10" s="78" t="s">
        <v>74</v>
      </c>
      <c r="F10" s="50" t="s">
        <v>75</v>
      </c>
      <c r="G10" s="50" t="s">
        <v>76</v>
      </c>
      <c r="H10" s="50" t="s">
        <v>60</v>
      </c>
    </row>
    <row r="11" spans="1:8" s="39" customFormat="1" ht="12.75">
      <c r="A11" s="40">
        <v>1</v>
      </c>
      <c r="B11" s="40">
        <v>2</v>
      </c>
      <c r="C11" s="41">
        <v>3</v>
      </c>
      <c r="D11" s="41">
        <v>4</v>
      </c>
      <c r="E11" s="42">
        <v>5</v>
      </c>
      <c r="F11" s="51">
        <v>6</v>
      </c>
      <c r="G11" s="51">
        <v>7</v>
      </c>
      <c r="H11" s="51">
        <v>8</v>
      </c>
    </row>
    <row r="12" spans="1:8" s="52" customFormat="1" ht="15">
      <c r="A12" s="2">
        <v>10</v>
      </c>
      <c r="B12" s="3"/>
      <c r="C12" s="80"/>
      <c r="D12" s="4" t="s">
        <v>2</v>
      </c>
      <c r="E12" s="68">
        <f aca="true" t="shared" si="0" ref="E12:G13">E13</f>
        <v>5000</v>
      </c>
      <c r="F12" s="68">
        <f t="shared" si="0"/>
        <v>3530</v>
      </c>
      <c r="G12" s="68">
        <f t="shared" si="0"/>
        <v>3529</v>
      </c>
      <c r="H12" s="79">
        <f>G12/F12*100</f>
        <v>99.97167138810198</v>
      </c>
    </row>
    <row r="13" spans="1:8" s="57" customFormat="1" ht="14.25">
      <c r="A13" s="54"/>
      <c r="B13" s="55">
        <v>1095</v>
      </c>
      <c r="C13" s="81"/>
      <c r="D13" s="56" t="s">
        <v>3</v>
      </c>
      <c r="E13" s="69">
        <f t="shared" si="0"/>
        <v>5000</v>
      </c>
      <c r="F13" s="69">
        <f t="shared" si="0"/>
        <v>3530</v>
      </c>
      <c r="G13" s="69">
        <f t="shared" si="0"/>
        <v>3529</v>
      </c>
      <c r="H13" s="79">
        <f aca="true" t="shared" si="1" ref="H13:H76">G13/F13*100</f>
        <v>99.97167138810198</v>
      </c>
    </row>
    <row r="14" spans="1:8" ht="15">
      <c r="A14" s="5"/>
      <c r="B14" s="6"/>
      <c r="C14" s="82">
        <v>690</v>
      </c>
      <c r="D14" s="7" t="s">
        <v>23</v>
      </c>
      <c r="E14" s="76">
        <v>5000</v>
      </c>
      <c r="F14" s="76">
        <v>3530</v>
      </c>
      <c r="G14" s="76">
        <v>3529</v>
      </c>
      <c r="H14" s="79">
        <f t="shared" si="1"/>
        <v>99.97167138810198</v>
      </c>
    </row>
    <row r="15" spans="1:8" s="52" customFormat="1" ht="13.5" customHeight="1">
      <c r="A15" s="5">
        <v>20</v>
      </c>
      <c r="B15" s="8"/>
      <c r="C15" s="83"/>
      <c r="D15" s="4" t="s">
        <v>4</v>
      </c>
      <c r="E15" s="68">
        <f aca="true" t="shared" si="2" ref="E15:G16">E16</f>
        <v>65000</v>
      </c>
      <c r="F15" s="68">
        <f t="shared" si="2"/>
        <v>102000</v>
      </c>
      <c r="G15" s="68">
        <f t="shared" si="2"/>
        <v>107997</v>
      </c>
      <c r="H15" s="79">
        <f t="shared" si="1"/>
        <v>105.87941176470588</v>
      </c>
    </row>
    <row r="16" spans="1:8" s="57" customFormat="1" ht="14.25">
      <c r="A16" s="58"/>
      <c r="B16" s="59">
        <v>2095</v>
      </c>
      <c r="C16" s="81"/>
      <c r="D16" s="56" t="s">
        <v>3</v>
      </c>
      <c r="E16" s="69">
        <f t="shared" si="2"/>
        <v>65000</v>
      </c>
      <c r="F16" s="69">
        <f t="shared" si="2"/>
        <v>102000</v>
      </c>
      <c r="G16" s="69">
        <f t="shared" si="2"/>
        <v>107997</v>
      </c>
      <c r="H16" s="79">
        <f t="shared" si="1"/>
        <v>105.87941176470588</v>
      </c>
    </row>
    <row r="17" spans="1:8" ht="15">
      <c r="A17" s="5"/>
      <c r="B17" s="6"/>
      <c r="C17" s="82">
        <v>840</v>
      </c>
      <c r="D17" s="7" t="s">
        <v>24</v>
      </c>
      <c r="E17" s="76">
        <v>65000</v>
      </c>
      <c r="F17" s="76">
        <v>102000</v>
      </c>
      <c r="G17" s="76">
        <v>107997</v>
      </c>
      <c r="H17" s="79">
        <f t="shared" si="1"/>
        <v>105.87941176470588</v>
      </c>
    </row>
    <row r="18" spans="1:8" s="53" customFormat="1" ht="28.5">
      <c r="A18" s="5">
        <v>400</v>
      </c>
      <c r="B18" s="9"/>
      <c r="C18" s="83"/>
      <c r="D18" s="4" t="s">
        <v>84</v>
      </c>
      <c r="E18" s="68">
        <f aca="true" t="shared" si="3" ref="E18:G19">E19</f>
        <v>0</v>
      </c>
      <c r="F18" s="68">
        <f t="shared" si="3"/>
        <v>25500</v>
      </c>
      <c r="G18" s="68">
        <f t="shared" si="3"/>
        <v>46630</v>
      </c>
      <c r="H18" s="79">
        <f t="shared" si="1"/>
        <v>182.86274509803923</v>
      </c>
    </row>
    <row r="19" spans="1:8" s="57" customFormat="1" ht="14.25">
      <c r="A19" s="58"/>
      <c r="B19" s="60">
        <v>40002</v>
      </c>
      <c r="C19" s="81"/>
      <c r="D19" s="56" t="s">
        <v>5</v>
      </c>
      <c r="E19" s="69">
        <f t="shared" si="3"/>
        <v>0</v>
      </c>
      <c r="F19" s="69">
        <f t="shared" si="3"/>
        <v>25500</v>
      </c>
      <c r="G19" s="69">
        <f t="shared" si="3"/>
        <v>46630</v>
      </c>
      <c r="H19" s="79">
        <f t="shared" si="1"/>
        <v>182.86274509803923</v>
      </c>
    </row>
    <row r="20" spans="1:8" ht="15">
      <c r="A20" s="5"/>
      <c r="B20" s="6"/>
      <c r="C20" s="82">
        <v>960</v>
      </c>
      <c r="D20" s="7" t="s">
        <v>61</v>
      </c>
      <c r="E20" s="76">
        <v>0</v>
      </c>
      <c r="F20" s="76">
        <v>25500</v>
      </c>
      <c r="G20" s="76">
        <v>46630</v>
      </c>
      <c r="H20" s="79">
        <f t="shared" si="1"/>
        <v>182.86274509803923</v>
      </c>
    </row>
    <row r="21" spans="1:8" s="53" customFormat="1" ht="14.25">
      <c r="A21" s="5">
        <v>600</v>
      </c>
      <c r="B21" s="9"/>
      <c r="C21" s="83"/>
      <c r="D21" s="4" t="s">
        <v>25</v>
      </c>
      <c r="E21" s="68">
        <f>E22+E24</f>
        <v>1338163</v>
      </c>
      <c r="F21" s="68">
        <f>F22+F24</f>
        <v>1400046</v>
      </c>
      <c r="G21" s="68">
        <f>G22+G24</f>
        <v>759212</v>
      </c>
      <c r="H21" s="79">
        <f t="shared" si="1"/>
        <v>54.227646805890664</v>
      </c>
    </row>
    <row r="22" spans="1:8" s="57" customFormat="1" ht="18" customHeight="1">
      <c r="A22" s="58"/>
      <c r="B22" s="60">
        <v>60016</v>
      </c>
      <c r="C22" s="81"/>
      <c r="D22" s="56" t="s">
        <v>26</v>
      </c>
      <c r="E22" s="69">
        <f>E23</f>
        <v>1338163</v>
      </c>
      <c r="F22" s="69">
        <f>F23</f>
        <v>1300046</v>
      </c>
      <c r="G22" s="69">
        <f>G23</f>
        <v>659212</v>
      </c>
      <c r="H22" s="79">
        <f t="shared" si="1"/>
        <v>50.70682114325186</v>
      </c>
    </row>
    <row r="23" spans="1:8" ht="30">
      <c r="A23" s="5"/>
      <c r="B23" s="6"/>
      <c r="C23" s="82">
        <v>6292</v>
      </c>
      <c r="D23" s="7" t="s">
        <v>27</v>
      </c>
      <c r="E23" s="76">
        <v>1338163</v>
      </c>
      <c r="F23" s="76">
        <v>1300046</v>
      </c>
      <c r="G23" s="76">
        <v>659212</v>
      </c>
      <c r="H23" s="79">
        <f t="shared" si="1"/>
        <v>50.70682114325186</v>
      </c>
    </row>
    <row r="24" spans="1:8" s="57" customFormat="1" ht="14.25">
      <c r="A24" s="58"/>
      <c r="B24" s="60">
        <v>60078</v>
      </c>
      <c r="C24" s="81"/>
      <c r="D24" s="56" t="s">
        <v>62</v>
      </c>
      <c r="E24" s="69">
        <f>E25</f>
        <v>0</v>
      </c>
      <c r="F24" s="69">
        <f>F25</f>
        <v>100000</v>
      </c>
      <c r="G24" s="69">
        <f>G25</f>
        <v>100000</v>
      </c>
      <c r="H24" s="79">
        <f t="shared" si="1"/>
        <v>100</v>
      </c>
    </row>
    <row r="25" spans="1:8" ht="45">
      <c r="A25" s="5"/>
      <c r="B25" s="6"/>
      <c r="C25" s="82">
        <v>6330</v>
      </c>
      <c r="D25" s="16" t="s">
        <v>85</v>
      </c>
      <c r="E25" s="76">
        <v>0</v>
      </c>
      <c r="F25" s="76">
        <v>100000</v>
      </c>
      <c r="G25" s="76">
        <v>100000</v>
      </c>
      <c r="H25" s="79">
        <f t="shared" si="1"/>
        <v>100</v>
      </c>
    </row>
    <row r="26" spans="1:8" s="53" customFormat="1" ht="14.25">
      <c r="A26" s="10">
        <v>700</v>
      </c>
      <c r="B26" s="11"/>
      <c r="C26" s="84"/>
      <c r="D26" s="12" t="s">
        <v>6</v>
      </c>
      <c r="E26" s="68">
        <f>E27</f>
        <v>71000</v>
      </c>
      <c r="F26" s="68">
        <f>F27</f>
        <v>100794</v>
      </c>
      <c r="G26" s="68">
        <f>G27</f>
        <v>108085</v>
      </c>
      <c r="H26" s="79">
        <f t="shared" si="1"/>
        <v>107.23356549000933</v>
      </c>
    </row>
    <row r="27" spans="1:8" s="57" customFormat="1" ht="14.25">
      <c r="A27" s="61"/>
      <c r="B27" s="62">
        <v>70005</v>
      </c>
      <c r="C27" s="85"/>
      <c r="D27" s="63" t="s">
        <v>7</v>
      </c>
      <c r="E27" s="69">
        <f>SUM(E28:E31)</f>
        <v>71000</v>
      </c>
      <c r="F27" s="69">
        <f>SUM(F28:F31)</f>
        <v>100794</v>
      </c>
      <c r="G27" s="69">
        <f>SUM(G28:G31)</f>
        <v>108085</v>
      </c>
      <c r="H27" s="79">
        <f t="shared" si="1"/>
        <v>107.23356549000933</v>
      </c>
    </row>
    <row r="28" spans="1:8" ht="30">
      <c r="A28" s="14"/>
      <c r="B28" s="15"/>
      <c r="C28" s="86">
        <v>470</v>
      </c>
      <c r="D28" s="16" t="s">
        <v>28</v>
      </c>
      <c r="E28" s="76">
        <v>6000</v>
      </c>
      <c r="F28" s="76">
        <v>8430</v>
      </c>
      <c r="G28" s="76">
        <v>8433</v>
      </c>
      <c r="H28" s="79">
        <f t="shared" si="1"/>
        <v>100.0355871886121</v>
      </c>
    </row>
    <row r="29" spans="1:8" ht="60">
      <c r="A29" s="14"/>
      <c r="B29" s="15"/>
      <c r="C29" s="86">
        <v>750</v>
      </c>
      <c r="D29" s="16" t="s">
        <v>97</v>
      </c>
      <c r="E29" s="76">
        <v>55000</v>
      </c>
      <c r="F29" s="76">
        <v>75594</v>
      </c>
      <c r="G29" s="76">
        <v>82676</v>
      </c>
      <c r="H29" s="79">
        <f t="shared" si="1"/>
        <v>109.36846839696273</v>
      </c>
    </row>
    <row r="30" spans="1:8" ht="15">
      <c r="A30" s="14"/>
      <c r="B30" s="15"/>
      <c r="C30" s="86">
        <v>840</v>
      </c>
      <c r="D30" s="16" t="s">
        <v>24</v>
      </c>
      <c r="E30" s="76">
        <v>10000</v>
      </c>
      <c r="F30" s="76">
        <v>16770</v>
      </c>
      <c r="G30" s="76">
        <v>16770</v>
      </c>
      <c r="H30" s="79">
        <f t="shared" si="1"/>
        <v>100</v>
      </c>
    </row>
    <row r="31" spans="1:8" ht="15">
      <c r="A31" s="14"/>
      <c r="B31" s="15"/>
      <c r="C31" s="86">
        <v>910</v>
      </c>
      <c r="D31" s="87" t="s">
        <v>63</v>
      </c>
      <c r="E31" s="76">
        <v>0</v>
      </c>
      <c r="F31" s="76">
        <v>0</v>
      </c>
      <c r="G31" s="76">
        <v>206</v>
      </c>
      <c r="H31" s="79">
        <v>0</v>
      </c>
    </row>
    <row r="32" spans="1:8" s="53" customFormat="1" ht="14.25">
      <c r="A32" s="14">
        <v>710</v>
      </c>
      <c r="B32" s="19"/>
      <c r="C32" s="84"/>
      <c r="D32" s="12" t="s">
        <v>8</v>
      </c>
      <c r="E32" s="68">
        <f>E33+E35</f>
        <v>15000</v>
      </c>
      <c r="F32" s="68">
        <f>F33+F35</f>
        <v>60550</v>
      </c>
      <c r="G32" s="68">
        <f>G33+G35</f>
        <v>61000</v>
      </c>
      <c r="H32" s="79">
        <f t="shared" si="1"/>
        <v>100.74318744838978</v>
      </c>
    </row>
    <row r="33" spans="1:8" s="57" customFormat="1" ht="14.25">
      <c r="A33" s="66"/>
      <c r="B33" s="67">
        <v>71004</v>
      </c>
      <c r="C33" s="85"/>
      <c r="D33" s="63" t="s">
        <v>64</v>
      </c>
      <c r="E33" s="69">
        <f>E34</f>
        <v>0</v>
      </c>
      <c r="F33" s="69">
        <f>F34</f>
        <v>8550</v>
      </c>
      <c r="G33" s="69">
        <f>G34</f>
        <v>9000</v>
      </c>
      <c r="H33" s="79">
        <f t="shared" si="1"/>
        <v>105.26315789473684</v>
      </c>
    </row>
    <row r="34" spans="1:8" s="70" customFormat="1" ht="15">
      <c r="A34" s="71"/>
      <c r="B34" s="18"/>
      <c r="C34" s="86">
        <v>960</v>
      </c>
      <c r="D34" s="7" t="s">
        <v>61</v>
      </c>
      <c r="E34" s="77">
        <v>0</v>
      </c>
      <c r="F34" s="77">
        <v>8550</v>
      </c>
      <c r="G34" s="77">
        <v>9000</v>
      </c>
      <c r="H34" s="79">
        <f t="shared" si="1"/>
        <v>105.26315789473684</v>
      </c>
    </row>
    <row r="35" spans="1:8" s="57" customFormat="1" ht="14.25">
      <c r="A35" s="66"/>
      <c r="B35" s="67">
        <v>71035</v>
      </c>
      <c r="C35" s="85"/>
      <c r="D35" s="63" t="s">
        <v>19</v>
      </c>
      <c r="E35" s="69">
        <f>E36+E37</f>
        <v>15000</v>
      </c>
      <c r="F35" s="69">
        <f>F36+F37</f>
        <v>52000</v>
      </c>
      <c r="G35" s="69">
        <f>G36+G37</f>
        <v>52000</v>
      </c>
      <c r="H35" s="79">
        <f t="shared" si="1"/>
        <v>100</v>
      </c>
    </row>
    <row r="36" spans="1:8" s="70" customFormat="1" ht="45">
      <c r="A36" s="71"/>
      <c r="B36" s="18"/>
      <c r="C36" s="86">
        <v>2020</v>
      </c>
      <c r="D36" s="7" t="s">
        <v>77</v>
      </c>
      <c r="E36" s="77">
        <v>15000</v>
      </c>
      <c r="F36" s="77">
        <v>22000</v>
      </c>
      <c r="G36" s="77">
        <v>22000</v>
      </c>
      <c r="H36" s="79">
        <f t="shared" si="1"/>
        <v>100</v>
      </c>
    </row>
    <row r="37" spans="1:8" s="70" customFormat="1" ht="45">
      <c r="A37" s="71"/>
      <c r="B37" s="18"/>
      <c r="C37" s="86">
        <v>2710</v>
      </c>
      <c r="D37" s="7" t="s">
        <v>68</v>
      </c>
      <c r="E37" s="77">
        <v>0</v>
      </c>
      <c r="F37" s="77">
        <v>30000</v>
      </c>
      <c r="G37" s="77">
        <v>30000</v>
      </c>
      <c r="H37" s="79">
        <f t="shared" si="1"/>
        <v>100</v>
      </c>
    </row>
    <row r="38" spans="1:8" s="53" customFormat="1" ht="14.25">
      <c r="A38" s="10">
        <v>750</v>
      </c>
      <c r="B38" s="11"/>
      <c r="C38" s="84"/>
      <c r="D38" s="12" t="s">
        <v>9</v>
      </c>
      <c r="E38" s="68">
        <f>E39+E42</f>
        <v>91500</v>
      </c>
      <c r="F38" s="68">
        <f>F39+F42</f>
        <v>94500</v>
      </c>
      <c r="G38" s="68">
        <f>G39+G42</f>
        <v>101958</v>
      </c>
      <c r="H38" s="79">
        <f t="shared" si="1"/>
        <v>107.89206349206349</v>
      </c>
    </row>
    <row r="39" spans="1:8" s="57" customFormat="1" ht="14.25">
      <c r="A39" s="61"/>
      <c r="B39" s="62">
        <v>75011</v>
      </c>
      <c r="C39" s="85"/>
      <c r="D39" s="63" t="s">
        <v>10</v>
      </c>
      <c r="E39" s="69">
        <f>E40+E41</f>
        <v>77500</v>
      </c>
      <c r="F39" s="69">
        <f>F40+F41</f>
        <v>78300</v>
      </c>
      <c r="G39" s="69">
        <f>G40+G41</f>
        <v>78394</v>
      </c>
      <c r="H39" s="79">
        <f t="shared" si="1"/>
        <v>100.12005108556832</v>
      </c>
    </row>
    <row r="40" spans="1:8" ht="45">
      <c r="A40" s="10"/>
      <c r="B40" s="17"/>
      <c r="C40" s="86">
        <v>2010</v>
      </c>
      <c r="D40" s="16" t="s">
        <v>29</v>
      </c>
      <c r="E40" s="76">
        <v>77000</v>
      </c>
      <c r="F40" s="76">
        <v>77000</v>
      </c>
      <c r="G40" s="76">
        <v>77000</v>
      </c>
      <c r="H40" s="79">
        <f t="shared" si="1"/>
        <v>100</v>
      </c>
    </row>
    <row r="41" spans="1:8" ht="45">
      <c r="A41" s="10"/>
      <c r="B41" s="17"/>
      <c r="C41" s="86">
        <v>2360</v>
      </c>
      <c r="D41" s="16" t="s">
        <v>98</v>
      </c>
      <c r="E41" s="76">
        <v>500</v>
      </c>
      <c r="F41" s="76">
        <v>1300</v>
      </c>
      <c r="G41" s="76">
        <v>1394</v>
      </c>
      <c r="H41" s="79">
        <f t="shared" si="1"/>
        <v>107.23076923076924</v>
      </c>
    </row>
    <row r="42" spans="1:8" s="57" customFormat="1" ht="14.25">
      <c r="A42" s="61"/>
      <c r="B42" s="62">
        <v>75023</v>
      </c>
      <c r="C42" s="85"/>
      <c r="D42" s="63" t="s">
        <v>11</v>
      </c>
      <c r="E42" s="69">
        <f>E43+E44</f>
        <v>14000</v>
      </c>
      <c r="F42" s="69">
        <f>F43+F44</f>
        <v>16200</v>
      </c>
      <c r="G42" s="69">
        <f>G43+G44</f>
        <v>23564</v>
      </c>
      <c r="H42" s="79">
        <f t="shared" si="1"/>
        <v>145.45679012345678</v>
      </c>
    </row>
    <row r="43" spans="1:8" ht="15">
      <c r="A43" s="14"/>
      <c r="B43" s="18"/>
      <c r="C43" s="86">
        <v>830</v>
      </c>
      <c r="D43" s="16" t="s">
        <v>30</v>
      </c>
      <c r="E43" s="76">
        <v>4000</v>
      </c>
      <c r="F43" s="76">
        <v>1200</v>
      </c>
      <c r="G43" s="76">
        <v>1214</v>
      </c>
      <c r="H43" s="79">
        <f t="shared" si="1"/>
        <v>101.16666666666667</v>
      </c>
    </row>
    <row r="44" spans="1:8" ht="15">
      <c r="A44" s="14"/>
      <c r="B44" s="18"/>
      <c r="C44" s="86">
        <v>920</v>
      </c>
      <c r="D44" s="16" t="s">
        <v>99</v>
      </c>
      <c r="E44" s="76">
        <v>10000</v>
      </c>
      <c r="F44" s="76">
        <v>15000</v>
      </c>
      <c r="G44" s="76">
        <v>22350</v>
      </c>
      <c r="H44" s="79">
        <f t="shared" si="1"/>
        <v>149</v>
      </c>
    </row>
    <row r="45" spans="1:8" s="53" customFormat="1" ht="42.75">
      <c r="A45" s="14">
        <v>751</v>
      </c>
      <c r="B45" s="19"/>
      <c r="C45" s="84"/>
      <c r="D45" s="12" t="s">
        <v>31</v>
      </c>
      <c r="E45" s="68">
        <f>E46+E48</f>
        <v>1412</v>
      </c>
      <c r="F45" s="68">
        <f>F46+F48</f>
        <v>14830</v>
      </c>
      <c r="G45" s="68">
        <f>G46+G48</f>
        <v>14830</v>
      </c>
      <c r="H45" s="79">
        <f t="shared" si="1"/>
        <v>100</v>
      </c>
    </row>
    <row r="46" spans="1:8" s="57" customFormat="1" ht="28.5">
      <c r="A46" s="64"/>
      <c r="B46" s="65">
        <v>75101</v>
      </c>
      <c r="C46" s="85"/>
      <c r="D46" s="63" t="s">
        <v>32</v>
      </c>
      <c r="E46" s="69">
        <f>E47</f>
        <v>1412</v>
      </c>
      <c r="F46" s="69">
        <f>F47</f>
        <v>1412</v>
      </c>
      <c r="G46" s="69">
        <f>G47</f>
        <v>1412</v>
      </c>
      <c r="H46" s="79">
        <f t="shared" si="1"/>
        <v>100</v>
      </c>
    </row>
    <row r="47" spans="1:8" ht="45">
      <c r="A47" s="21"/>
      <c r="B47" s="22"/>
      <c r="C47" s="86">
        <v>2010</v>
      </c>
      <c r="D47" s="16" t="s">
        <v>29</v>
      </c>
      <c r="E47" s="76">
        <v>1412</v>
      </c>
      <c r="F47" s="76">
        <v>1412</v>
      </c>
      <c r="G47" s="76">
        <v>1412</v>
      </c>
      <c r="H47" s="79">
        <f t="shared" si="1"/>
        <v>100</v>
      </c>
    </row>
    <row r="48" spans="1:8" s="57" customFormat="1" ht="14.25">
      <c r="A48" s="72"/>
      <c r="B48" s="73">
        <v>75113</v>
      </c>
      <c r="C48" s="85"/>
      <c r="D48" s="63" t="s">
        <v>86</v>
      </c>
      <c r="E48" s="69">
        <f>E49</f>
        <v>0</v>
      </c>
      <c r="F48" s="69">
        <f>F49</f>
        <v>13418</v>
      </c>
      <c r="G48" s="69">
        <f>G49</f>
        <v>13418</v>
      </c>
      <c r="H48" s="79">
        <f t="shared" si="1"/>
        <v>100</v>
      </c>
    </row>
    <row r="49" spans="1:8" ht="45">
      <c r="A49" s="21"/>
      <c r="B49" s="22"/>
      <c r="C49" s="86">
        <v>2010</v>
      </c>
      <c r="D49" s="16" t="s">
        <v>29</v>
      </c>
      <c r="E49" s="76">
        <v>0</v>
      </c>
      <c r="F49" s="76">
        <v>13418</v>
      </c>
      <c r="G49" s="76">
        <v>13418</v>
      </c>
      <c r="H49" s="79">
        <f t="shared" si="1"/>
        <v>100</v>
      </c>
    </row>
    <row r="50" spans="1:8" s="53" customFormat="1" ht="28.5">
      <c r="A50" s="21">
        <v>754</v>
      </c>
      <c r="B50" s="74"/>
      <c r="C50" s="84"/>
      <c r="D50" s="12" t="s">
        <v>20</v>
      </c>
      <c r="E50" s="68">
        <f aca="true" t="shared" si="4" ref="E50:G51">E51</f>
        <v>10000</v>
      </c>
      <c r="F50" s="68">
        <f t="shared" si="4"/>
        <v>9682</v>
      </c>
      <c r="G50" s="68">
        <f t="shared" si="4"/>
        <v>9682</v>
      </c>
      <c r="H50" s="79">
        <f t="shared" si="1"/>
        <v>100</v>
      </c>
    </row>
    <row r="51" spans="1:8" s="57" customFormat="1" ht="14.25">
      <c r="A51" s="72"/>
      <c r="B51" s="73">
        <v>75414</v>
      </c>
      <c r="C51" s="85"/>
      <c r="D51" s="63" t="s">
        <v>83</v>
      </c>
      <c r="E51" s="69">
        <f t="shared" si="4"/>
        <v>10000</v>
      </c>
      <c r="F51" s="69">
        <f t="shared" si="4"/>
        <v>9682</v>
      </c>
      <c r="G51" s="69">
        <f t="shared" si="4"/>
        <v>9682</v>
      </c>
      <c r="H51" s="79">
        <f t="shared" si="1"/>
        <v>100</v>
      </c>
    </row>
    <row r="52" spans="1:8" ht="45">
      <c r="A52" s="21"/>
      <c r="B52" s="22"/>
      <c r="C52" s="86">
        <v>6310</v>
      </c>
      <c r="D52" s="16" t="s">
        <v>57</v>
      </c>
      <c r="E52" s="76">
        <v>10000</v>
      </c>
      <c r="F52" s="76">
        <v>9682</v>
      </c>
      <c r="G52" s="76">
        <v>9682</v>
      </c>
      <c r="H52" s="79">
        <f t="shared" si="1"/>
        <v>100</v>
      </c>
    </row>
    <row r="53" spans="1:8" s="53" customFormat="1" ht="59.25" customHeight="1">
      <c r="A53" s="20">
        <v>756</v>
      </c>
      <c r="B53" s="23"/>
      <c r="C53" s="84"/>
      <c r="D53" s="12" t="s">
        <v>105</v>
      </c>
      <c r="E53" s="68">
        <f>E54+E57+E70+E75</f>
        <v>2651450</v>
      </c>
      <c r="F53" s="68">
        <f>F54+F57+F70+F75</f>
        <v>2589693</v>
      </c>
      <c r="G53" s="68">
        <f>G54+G57+G70+G75</f>
        <v>2671047</v>
      </c>
      <c r="H53" s="79">
        <f t="shared" si="1"/>
        <v>103.14145344641237</v>
      </c>
    </row>
    <row r="54" spans="1:8" s="57" customFormat="1" ht="15.75" customHeight="1">
      <c r="A54" s="61"/>
      <c r="B54" s="62">
        <v>75601</v>
      </c>
      <c r="C54" s="85"/>
      <c r="D54" s="63" t="s">
        <v>33</v>
      </c>
      <c r="E54" s="69">
        <f>E55+E56</f>
        <v>3000</v>
      </c>
      <c r="F54" s="69">
        <f>F55+F56</f>
        <v>4960</v>
      </c>
      <c r="G54" s="69">
        <f>G55+G56</f>
        <v>5182</v>
      </c>
      <c r="H54" s="79">
        <f t="shared" si="1"/>
        <v>104.4758064516129</v>
      </c>
    </row>
    <row r="55" spans="1:8" ht="30">
      <c r="A55" s="14"/>
      <c r="B55" s="18"/>
      <c r="C55" s="86">
        <v>350</v>
      </c>
      <c r="D55" s="16" t="s">
        <v>34</v>
      </c>
      <c r="E55" s="76">
        <v>3000</v>
      </c>
      <c r="F55" s="76">
        <v>4960</v>
      </c>
      <c r="G55" s="76">
        <v>5178</v>
      </c>
      <c r="H55" s="79">
        <f t="shared" si="1"/>
        <v>104.39516129032258</v>
      </c>
    </row>
    <row r="56" spans="1:8" ht="15">
      <c r="A56" s="14"/>
      <c r="B56" s="18"/>
      <c r="C56" s="86">
        <v>910</v>
      </c>
      <c r="D56" s="87" t="s">
        <v>63</v>
      </c>
      <c r="E56" s="76">
        <v>0</v>
      </c>
      <c r="F56" s="76">
        <v>0</v>
      </c>
      <c r="G56" s="76">
        <v>4</v>
      </c>
      <c r="H56" s="79">
        <v>0</v>
      </c>
    </row>
    <row r="57" spans="1:8" s="57" customFormat="1" ht="45" customHeight="1">
      <c r="A57" s="61"/>
      <c r="B57" s="65">
        <v>75615</v>
      </c>
      <c r="C57" s="85"/>
      <c r="D57" s="63" t="s">
        <v>96</v>
      </c>
      <c r="E57" s="69">
        <f>SUM(E58:E69)</f>
        <v>1387450</v>
      </c>
      <c r="F57" s="69">
        <f>SUM(F58:F69)</f>
        <v>1350527</v>
      </c>
      <c r="G57" s="69">
        <f>SUM(G58:G69)</f>
        <v>1357363</v>
      </c>
      <c r="H57" s="79">
        <f t="shared" si="1"/>
        <v>100.50617277551652</v>
      </c>
    </row>
    <row r="58" spans="1:8" ht="15" customHeight="1">
      <c r="A58" s="14"/>
      <c r="B58" s="22"/>
      <c r="C58" s="86">
        <v>310</v>
      </c>
      <c r="D58" s="16" t="s">
        <v>35</v>
      </c>
      <c r="E58" s="76">
        <v>820000</v>
      </c>
      <c r="F58" s="76">
        <v>763488</v>
      </c>
      <c r="G58" s="76">
        <v>764069</v>
      </c>
      <c r="H58" s="79">
        <f t="shared" si="1"/>
        <v>100.07609811811055</v>
      </c>
    </row>
    <row r="59" spans="1:8" ht="15" customHeight="1">
      <c r="A59" s="14"/>
      <c r="B59" s="22"/>
      <c r="C59" s="86">
        <v>320</v>
      </c>
      <c r="D59" s="16" t="s">
        <v>36</v>
      </c>
      <c r="E59" s="76">
        <v>402000</v>
      </c>
      <c r="F59" s="76">
        <v>412000</v>
      </c>
      <c r="G59" s="76">
        <v>413746</v>
      </c>
      <c r="H59" s="79">
        <f t="shared" si="1"/>
        <v>100.423786407767</v>
      </c>
    </row>
    <row r="60" spans="1:8" ht="15" customHeight="1">
      <c r="A60" s="14"/>
      <c r="B60" s="22"/>
      <c r="C60" s="86">
        <v>330</v>
      </c>
      <c r="D60" s="16" t="s">
        <v>37</v>
      </c>
      <c r="E60" s="76">
        <v>31900</v>
      </c>
      <c r="F60" s="76">
        <v>32370</v>
      </c>
      <c r="G60" s="76">
        <v>32694</v>
      </c>
      <c r="H60" s="79">
        <f t="shared" si="1"/>
        <v>101.00092678405932</v>
      </c>
    </row>
    <row r="61" spans="1:8" ht="15" customHeight="1">
      <c r="A61" s="14"/>
      <c r="B61" s="22"/>
      <c r="C61" s="86">
        <v>340</v>
      </c>
      <c r="D61" s="16" t="s">
        <v>38</v>
      </c>
      <c r="E61" s="76">
        <v>81550</v>
      </c>
      <c r="F61" s="76">
        <v>89160</v>
      </c>
      <c r="G61" s="76">
        <v>88561</v>
      </c>
      <c r="H61" s="79">
        <f t="shared" si="1"/>
        <v>99.32817406908929</v>
      </c>
    </row>
    <row r="62" spans="1:8" ht="15" customHeight="1">
      <c r="A62" s="14"/>
      <c r="B62" s="22"/>
      <c r="C62" s="86">
        <v>360</v>
      </c>
      <c r="D62" s="16" t="s">
        <v>40</v>
      </c>
      <c r="E62" s="76">
        <v>5000</v>
      </c>
      <c r="F62" s="76">
        <v>6820</v>
      </c>
      <c r="G62" s="76">
        <v>9849</v>
      </c>
      <c r="H62" s="79">
        <f t="shared" si="1"/>
        <v>144.41348973607037</v>
      </c>
    </row>
    <row r="63" spans="1:8" ht="15" customHeight="1">
      <c r="A63" s="14"/>
      <c r="B63" s="22"/>
      <c r="C63" s="86">
        <v>370</v>
      </c>
      <c r="D63" s="16" t="s">
        <v>41</v>
      </c>
      <c r="E63" s="76">
        <v>300</v>
      </c>
      <c r="F63" s="76">
        <v>420</v>
      </c>
      <c r="G63" s="76">
        <v>420</v>
      </c>
      <c r="H63" s="79">
        <f t="shared" si="1"/>
        <v>100</v>
      </c>
    </row>
    <row r="64" spans="1:8" ht="15" customHeight="1">
      <c r="A64" s="14"/>
      <c r="B64" s="22"/>
      <c r="C64" s="86">
        <v>430</v>
      </c>
      <c r="D64" s="16" t="s">
        <v>42</v>
      </c>
      <c r="E64" s="76">
        <v>2000</v>
      </c>
      <c r="F64" s="76">
        <v>2000</v>
      </c>
      <c r="G64" s="76">
        <v>1255</v>
      </c>
      <c r="H64" s="79">
        <f t="shared" si="1"/>
        <v>62.74999999999999</v>
      </c>
    </row>
    <row r="65" spans="1:8" ht="15" customHeight="1">
      <c r="A65" s="14"/>
      <c r="B65" s="22"/>
      <c r="C65" s="86">
        <v>450</v>
      </c>
      <c r="D65" s="16" t="s">
        <v>79</v>
      </c>
      <c r="E65" s="76">
        <v>200</v>
      </c>
      <c r="F65" s="76">
        <v>0</v>
      </c>
      <c r="G65" s="76">
        <v>0</v>
      </c>
      <c r="H65" s="79">
        <v>0</v>
      </c>
    </row>
    <row r="66" spans="1:8" ht="15" customHeight="1">
      <c r="A66" s="14"/>
      <c r="B66" s="22"/>
      <c r="C66" s="86">
        <v>500</v>
      </c>
      <c r="D66" s="16" t="s">
        <v>39</v>
      </c>
      <c r="E66" s="76">
        <v>34500</v>
      </c>
      <c r="F66" s="76">
        <v>33640</v>
      </c>
      <c r="G66" s="76">
        <v>34087</v>
      </c>
      <c r="H66" s="79">
        <f t="shared" si="1"/>
        <v>101.32877526753865</v>
      </c>
    </row>
    <row r="67" spans="1:8" ht="30.75" customHeight="1">
      <c r="A67" s="14"/>
      <c r="B67" s="22"/>
      <c r="C67" s="86">
        <v>890</v>
      </c>
      <c r="D67" s="16" t="s">
        <v>87</v>
      </c>
      <c r="E67" s="76">
        <v>0</v>
      </c>
      <c r="F67" s="76">
        <v>0</v>
      </c>
      <c r="G67" s="76">
        <v>-25</v>
      </c>
      <c r="H67" s="79">
        <v>0</v>
      </c>
    </row>
    <row r="68" spans="1:8" ht="15" customHeight="1">
      <c r="A68" s="14"/>
      <c r="B68" s="22"/>
      <c r="C68" s="86">
        <v>910</v>
      </c>
      <c r="D68" s="87" t="s">
        <v>63</v>
      </c>
      <c r="E68" s="76">
        <v>10000</v>
      </c>
      <c r="F68" s="76">
        <v>6330</v>
      </c>
      <c r="G68" s="76">
        <v>8404</v>
      </c>
      <c r="H68" s="79">
        <f t="shared" si="1"/>
        <v>132.76461295418642</v>
      </c>
    </row>
    <row r="69" spans="1:8" ht="29.25" customHeight="1">
      <c r="A69" s="14"/>
      <c r="B69" s="22"/>
      <c r="C69" s="86">
        <v>2440</v>
      </c>
      <c r="D69" s="16" t="s">
        <v>65</v>
      </c>
      <c r="E69" s="76">
        <v>0</v>
      </c>
      <c r="F69" s="76">
        <v>4299</v>
      </c>
      <c r="G69" s="76">
        <v>4303</v>
      </c>
      <c r="H69" s="79">
        <f t="shared" si="1"/>
        <v>100.09304489416144</v>
      </c>
    </row>
    <row r="70" spans="1:8" s="57" customFormat="1" ht="28.5" customHeight="1">
      <c r="A70" s="61"/>
      <c r="B70" s="65">
        <v>75618</v>
      </c>
      <c r="C70" s="85"/>
      <c r="D70" s="63" t="s">
        <v>43</v>
      </c>
      <c r="E70" s="69">
        <f>SUM(E71:E74)</f>
        <v>99000</v>
      </c>
      <c r="F70" s="69">
        <f>SUM(F71:F74)</f>
        <v>104060</v>
      </c>
      <c r="G70" s="69">
        <f>SUM(G71:G74)</f>
        <v>147806</v>
      </c>
      <c r="H70" s="79">
        <f t="shared" si="1"/>
        <v>142.0392081491447</v>
      </c>
    </row>
    <row r="71" spans="1:8" ht="15.75" customHeight="1">
      <c r="A71" s="10"/>
      <c r="B71" s="13"/>
      <c r="C71" s="86">
        <v>410</v>
      </c>
      <c r="D71" s="16" t="s">
        <v>80</v>
      </c>
      <c r="E71" s="76">
        <v>23000</v>
      </c>
      <c r="F71" s="76">
        <v>28030</v>
      </c>
      <c r="G71" s="76">
        <v>30060</v>
      </c>
      <c r="H71" s="79">
        <f t="shared" si="1"/>
        <v>107.24224045665358</v>
      </c>
    </row>
    <row r="72" spans="1:8" ht="15" customHeight="1">
      <c r="A72" s="14"/>
      <c r="B72" s="18"/>
      <c r="C72" s="86">
        <v>480</v>
      </c>
      <c r="D72" s="16" t="s">
        <v>44</v>
      </c>
      <c r="E72" s="76">
        <v>75000</v>
      </c>
      <c r="F72" s="76">
        <v>75000</v>
      </c>
      <c r="G72" s="76">
        <v>116709</v>
      </c>
      <c r="H72" s="79">
        <f t="shared" si="1"/>
        <v>155.612</v>
      </c>
    </row>
    <row r="73" spans="1:8" ht="15.75" customHeight="1">
      <c r="A73" s="10"/>
      <c r="B73" s="13"/>
      <c r="C73" s="86">
        <v>590</v>
      </c>
      <c r="D73" s="16" t="s">
        <v>45</v>
      </c>
      <c r="E73" s="76">
        <v>1000</v>
      </c>
      <c r="F73" s="76">
        <v>870</v>
      </c>
      <c r="G73" s="76">
        <v>870</v>
      </c>
      <c r="H73" s="79">
        <f t="shared" si="1"/>
        <v>100</v>
      </c>
    </row>
    <row r="74" spans="1:8" ht="15.75" customHeight="1">
      <c r="A74" s="10"/>
      <c r="B74" s="13"/>
      <c r="C74" s="86">
        <v>910</v>
      </c>
      <c r="D74" s="87" t="s">
        <v>63</v>
      </c>
      <c r="E74" s="76">
        <v>0</v>
      </c>
      <c r="F74" s="76">
        <v>160</v>
      </c>
      <c r="G74" s="76">
        <v>167</v>
      </c>
      <c r="H74" s="79">
        <f t="shared" si="1"/>
        <v>104.375</v>
      </c>
    </row>
    <row r="75" spans="1:8" s="57" customFormat="1" ht="28.5" customHeight="1">
      <c r="A75" s="66"/>
      <c r="B75" s="67">
        <v>75621</v>
      </c>
      <c r="C75" s="85"/>
      <c r="D75" s="63" t="s">
        <v>46</v>
      </c>
      <c r="E75" s="69">
        <f>SUM(E76:E77)</f>
        <v>1162000</v>
      </c>
      <c r="F75" s="69">
        <f>SUM(F76:F77)</f>
        <v>1130146</v>
      </c>
      <c r="G75" s="69">
        <f>SUM(G76:G77)</f>
        <v>1160696</v>
      </c>
      <c r="H75" s="79">
        <f t="shared" si="1"/>
        <v>102.70319056121953</v>
      </c>
    </row>
    <row r="76" spans="1:8" ht="15.75" customHeight="1">
      <c r="A76" s="10"/>
      <c r="B76" s="13"/>
      <c r="C76" s="88">
        <v>10</v>
      </c>
      <c r="D76" s="16" t="s">
        <v>47</v>
      </c>
      <c r="E76" s="76">
        <v>1152372</v>
      </c>
      <c r="F76" s="76">
        <v>1094518</v>
      </c>
      <c r="G76" s="76">
        <v>1125390</v>
      </c>
      <c r="H76" s="79">
        <f t="shared" si="1"/>
        <v>102.82060231078887</v>
      </c>
    </row>
    <row r="77" spans="1:8" ht="15" customHeight="1">
      <c r="A77" s="14"/>
      <c r="B77" s="18"/>
      <c r="C77" s="88">
        <v>20</v>
      </c>
      <c r="D77" s="16" t="s">
        <v>48</v>
      </c>
      <c r="E77" s="76">
        <v>9628</v>
      </c>
      <c r="F77" s="76">
        <v>35628</v>
      </c>
      <c r="G77" s="76">
        <v>35306</v>
      </c>
      <c r="H77" s="79">
        <f aca="true" t="shared" si="5" ref="H77:H140">G77/F77*100</f>
        <v>99.09621645896486</v>
      </c>
    </row>
    <row r="78" spans="1:8" s="53" customFormat="1" ht="15.75" customHeight="1">
      <c r="A78" s="10">
        <v>758</v>
      </c>
      <c r="B78" s="11"/>
      <c r="C78" s="84"/>
      <c r="D78" s="12" t="s">
        <v>12</v>
      </c>
      <c r="E78" s="68">
        <f>E79+E81+E83+E85+E87</f>
        <v>7674296</v>
      </c>
      <c r="F78" s="68">
        <f>F79+F81+F83+F85+F87</f>
        <v>7916652</v>
      </c>
      <c r="G78" s="68">
        <f>G79+G81+G83+G85+G87</f>
        <v>7916422</v>
      </c>
      <c r="H78" s="79">
        <f t="shared" si="5"/>
        <v>99.99709473145971</v>
      </c>
    </row>
    <row r="79" spans="1:8" s="57" customFormat="1" ht="28.5">
      <c r="A79" s="61"/>
      <c r="B79" s="65">
        <v>75801</v>
      </c>
      <c r="C79" s="85"/>
      <c r="D79" s="63" t="s">
        <v>49</v>
      </c>
      <c r="E79" s="69">
        <f>E80</f>
        <v>5098946</v>
      </c>
      <c r="F79" s="69">
        <f>F80</f>
        <v>5229419</v>
      </c>
      <c r="G79" s="69">
        <f>G80</f>
        <v>5229419</v>
      </c>
      <c r="H79" s="79">
        <f t="shared" si="5"/>
        <v>100</v>
      </c>
    </row>
    <row r="80" spans="1:8" ht="15.75" customHeight="1">
      <c r="A80" s="10"/>
      <c r="B80" s="13"/>
      <c r="C80" s="86">
        <v>2920</v>
      </c>
      <c r="D80" s="16" t="s">
        <v>50</v>
      </c>
      <c r="E80" s="76">
        <v>5098946</v>
      </c>
      <c r="F80" s="76">
        <v>5229419</v>
      </c>
      <c r="G80" s="76">
        <v>5229419</v>
      </c>
      <c r="H80" s="79">
        <f t="shared" si="5"/>
        <v>100</v>
      </c>
    </row>
    <row r="81" spans="1:8" s="57" customFormat="1" ht="28.5" customHeight="1">
      <c r="A81" s="61"/>
      <c r="B81" s="62">
        <v>75802</v>
      </c>
      <c r="C81" s="85"/>
      <c r="D81" s="63" t="s">
        <v>104</v>
      </c>
      <c r="E81" s="69">
        <f>E82</f>
        <v>0</v>
      </c>
      <c r="F81" s="69">
        <f>F82</f>
        <v>60778</v>
      </c>
      <c r="G81" s="69">
        <f>G82</f>
        <v>60778</v>
      </c>
      <c r="H81" s="79">
        <f t="shared" si="5"/>
        <v>100</v>
      </c>
    </row>
    <row r="82" spans="1:8" ht="15.75" customHeight="1">
      <c r="A82" s="10"/>
      <c r="B82" s="13"/>
      <c r="C82" s="86">
        <v>2920</v>
      </c>
      <c r="D82" s="16" t="s">
        <v>50</v>
      </c>
      <c r="E82" s="76">
        <v>0</v>
      </c>
      <c r="F82" s="76">
        <v>60778</v>
      </c>
      <c r="G82" s="76">
        <v>60778</v>
      </c>
      <c r="H82" s="79">
        <f t="shared" si="5"/>
        <v>100</v>
      </c>
    </row>
    <row r="83" spans="1:8" s="57" customFormat="1" ht="15.75" customHeight="1">
      <c r="A83" s="61"/>
      <c r="B83" s="62">
        <v>75805</v>
      </c>
      <c r="C83" s="85"/>
      <c r="D83" s="63" t="s">
        <v>51</v>
      </c>
      <c r="E83" s="69">
        <f>E84</f>
        <v>0</v>
      </c>
      <c r="F83" s="69">
        <f>F84</f>
        <v>51105</v>
      </c>
      <c r="G83" s="69">
        <f>G84</f>
        <v>51105</v>
      </c>
      <c r="H83" s="79">
        <f t="shared" si="5"/>
        <v>100</v>
      </c>
    </row>
    <row r="84" spans="1:8" ht="15.75" customHeight="1">
      <c r="A84" s="10"/>
      <c r="B84" s="13"/>
      <c r="C84" s="86">
        <v>2920</v>
      </c>
      <c r="D84" s="16" t="s">
        <v>50</v>
      </c>
      <c r="E84" s="76">
        <v>0</v>
      </c>
      <c r="F84" s="76">
        <v>51105</v>
      </c>
      <c r="G84" s="76">
        <v>51105</v>
      </c>
      <c r="H84" s="79">
        <f t="shared" si="5"/>
        <v>100</v>
      </c>
    </row>
    <row r="85" spans="1:8" s="57" customFormat="1" ht="15.75" customHeight="1">
      <c r="A85" s="61"/>
      <c r="B85" s="62">
        <v>75807</v>
      </c>
      <c r="C85" s="85"/>
      <c r="D85" s="63" t="s">
        <v>81</v>
      </c>
      <c r="E85" s="69">
        <f>E86</f>
        <v>2575350</v>
      </c>
      <c r="F85" s="69">
        <f>F86</f>
        <v>2575350</v>
      </c>
      <c r="G85" s="69">
        <f>G86</f>
        <v>2575350</v>
      </c>
      <c r="H85" s="79">
        <f t="shared" si="5"/>
        <v>100</v>
      </c>
    </row>
    <row r="86" spans="1:8" ht="15.75" customHeight="1">
      <c r="A86" s="10"/>
      <c r="B86" s="13"/>
      <c r="C86" s="86">
        <v>2920</v>
      </c>
      <c r="D86" s="16" t="s">
        <v>50</v>
      </c>
      <c r="E86" s="76">
        <v>2575350</v>
      </c>
      <c r="F86" s="76">
        <v>2575350</v>
      </c>
      <c r="G86" s="76">
        <v>2575350</v>
      </c>
      <c r="H86" s="79">
        <f t="shared" si="5"/>
        <v>100</v>
      </c>
    </row>
    <row r="87" spans="1:8" s="57" customFormat="1" ht="15.75" customHeight="1">
      <c r="A87" s="61"/>
      <c r="B87" s="62">
        <v>75814</v>
      </c>
      <c r="C87" s="85"/>
      <c r="D87" s="63" t="s">
        <v>69</v>
      </c>
      <c r="E87" s="69">
        <f>E88+E89+E90+E91</f>
        <v>0</v>
      </c>
      <c r="F87" s="69">
        <f>F88+F89+F90+F91</f>
        <v>0</v>
      </c>
      <c r="G87" s="69">
        <f>G88+G89+G90+G91</f>
        <v>-230</v>
      </c>
      <c r="H87" s="79">
        <v>0</v>
      </c>
    </row>
    <row r="88" spans="1:8" s="70" customFormat="1" ht="32.25" customHeight="1">
      <c r="A88" s="75"/>
      <c r="B88" s="17"/>
      <c r="C88" s="86">
        <v>350</v>
      </c>
      <c r="D88" s="16" t="s">
        <v>34</v>
      </c>
      <c r="E88" s="77">
        <v>0</v>
      </c>
      <c r="F88" s="77">
        <v>0</v>
      </c>
      <c r="G88" s="77">
        <v>-2</v>
      </c>
      <c r="H88" s="79">
        <v>0</v>
      </c>
    </row>
    <row r="89" spans="1:8" s="70" customFormat="1" ht="15.75" customHeight="1">
      <c r="A89" s="75"/>
      <c r="B89" s="17"/>
      <c r="C89" s="86">
        <v>360</v>
      </c>
      <c r="D89" s="16" t="s">
        <v>71</v>
      </c>
      <c r="E89" s="77">
        <v>0</v>
      </c>
      <c r="F89" s="77">
        <v>0</v>
      </c>
      <c r="G89" s="77">
        <v>-125</v>
      </c>
      <c r="H89" s="79">
        <v>0</v>
      </c>
    </row>
    <row r="90" spans="1:8" s="70" customFormat="1" ht="15.75" customHeight="1">
      <c r="A90" s="75"/>
      <c r="B90" s="17"/>
      <c r="C90" s="86">
        <v>500</v>
      </c>
      <c r="D90" s="16" t="s">
        <v>70</v>
      </c>
      <c r="E90" s="77">
        <v>0</v>
      </c>
      <c r="F90" s="77">
        <v>0</v>
      </c>
      <c r="G90" s="77">
        <v>-65</v>
      </c>
      <c r="H90" s="79">
        <v>0</v>
      </c>
    </row>
    <row r="91" spans="1:8" s="70" customFormat="1" ht="15.75" customHeight="1">
      <c r="A91" s="75"/>
      <c r="B91" s="17"/>
      <c r="C91" s="86">
        <v>910</v>
      </c>
      <c r="D91" s="87" t="s">
        <v>63</v>
      </c>
      <c r="E91" s="77">
        <v>0</v>
      </c>
      <c r="F91" s="77">
        <v>0</v>
      </c>
      <c r="G91" s="77">
        <v>-38</v>
      </c>
      <c r="H91" s="79">
        <v>0</v>
      </c>
    </row>
    <row r="92" spans="1:8" s="53" customFormat="1" ht="15.75" customHeight="1">
      <c r="A92" s="10">
        <v>801</v>
      </c>
      <c r="B92" s="11"/>
      <c r="C92" s="84"/>
      <c r="D92" s="12" t="s">
        <v>52</v>
      </c>
      <c r="E92" s="68">
        <f>E93+E101+E98+E103+E105</f>
        <v>257836</v>
      </c>
      <c r="F92" s="68">
        <f>F93+F101+F98+F103+F105</f>
        <v>502995</v>
      </c>
      <c r="G92" s="68">
        <f>G93+G101+G98+G103+G105</f>
        <v>491802</v>
      </c>
      <c r="H92" s="79">
        <f t="shared" si="5"/>
        <v>97.77472937106731</v>
      </c>
    </row>
    <row r="93" spans="1:8" s="57" customFormat="1" ht="15.75" customHeight="1">
      <c r="A93" s="61"/>
      <c r="B93" s="62">
        <v>80101</v>
      </c>
      <c r="C93" s="85"/>
      <c r="D93" s="63" t="s">
        <v>53</v>
      </c>
      <c r="E93" s="69">
        <f>SUM(E94:E97)</f>
        <v>18741</v>
      </c>
      <c r="F93" s="69">
        <f>SUM(F94:F97)</f>
        <v>227042</v>
      </c>
      <c r="G93" s="69">
        <f>SUM(G94:G97)</f>
        <v>225546</v>
      </c>
      <c r="H93" s="79">
        <f t="shared" si="5"/>
        <v>99.34109107566002</v>
      </c>
    </row>
    <row r="94" spans="1:8" ht="15.75" customHeight="1">
      <c r="A94" s="10"/>
      <c r="B94" s="13"/>
      <c r="C94" s="86">
        <v>830</v>
      </c>
      <c r="D94" s="16" t="s">
        <v>30</v>
      </c>
      <c r="E94" s="76">
        <v>6000</v>
      </c>
      <c r="F94" s="76">
        <v>8090</v>
      </c>
      <c r="G94" s="76">
        <v>10277</v>
      </c>
      <c r="H94" s="79">
        <f t="shared" si="5"/>
        <v>127.03337453646478</v>
      </c>
    </row>
    <row r="95" spans="1:8" ht="29.25" customHeight="1">
      <c r="A95" s="10"/>
      <c r="B95" s="13"/>
      <c r="C95" s="86">
        <v>2030</v>
      </c>
      <c r="D95" s="16" t="s">
        <v>54</v>
      </c>
      <c r="E95" s="76">
        <v>0</v>
      </c>
      <c r="F95" s="76">
        <v>4333</v>
      </c>
      <c r="G95" s="76">
        <v>4333</v>
      </c>
      <c r="H95" s="79">
        <f t="shared" si="5"/>
        <v>100</v>
      </c>
    </row>
    <row r="96" spans="1:8" ht="31.5" customHeight="1">
      <c r="A96" s="10"/>
      <c r="B96" s="13"/>
      <c r="C96" s="86">
        <v>2033</v>
      </c>
      <c r="D96" s="16" t="s">
        <v>54</v>
      </c>
      <c r="E96" s="76">
        <v>12741</v>
      </c>
      <c r="F96" s="76">
        <v>14619</v>
      </c>
      <c r="G96" s="76">
        <v>10936</v>
      </c>
      <c r="H96" s="79">
        <f t="shared" si="5"/>
        <v>74.80675832820303</v>
      </c>
    </row>
    <row r="97" spans="1:8" ht="44.25" customHeight="1">
      <c r="A97" s="10"/>
      <c r="B97" s="13"/>
      <c r="C97" s="86">
        <v>6330</v>
      </c>
      <c r="D97" s="16" t="s">
        <v>85</v>
      </c>
      <c r="E97" s="76">
        <v>0</v>
      </c>
      <c r="F97" s="76">
        <v>200000</v>
      </c>
      <c r="G97" s="76">
        <v>200000</v>
      </c>
      <c r="H97" s="79">
        <f t="shared" si="5"/>
        <v>100</v>
      </c>
    </row>
    <row r="98" spans="1:8" s="57" customFormat="1" ht="15.75" customHeight="1">
      <c r="A98" s="61"/>
      <c r="B98" s="62">
        <v>80110</v>
      </c>
      <c r="C98" s="85"/>
      <c r="D98" s="63" t="s">
        <v>13</v>
      </c>
      <c r="E98" s="69">
        <f>E99+E100</f>
        <v>208963</v>
      </c>
      <c r="F98" s="69">
        <f>F99+F100</f>
        <v>247597</v>
      </c>
      <c r="G98" s="69">
        <f>G99+G100</f>
        <v>237899</v>
      </c>
      <c r="H98" s="79">
        <f t="shared" si="5"/>
        <v>96.0831512498132</v>
      </c>
    </row>
    <row r="99" spans="1:8" s="70" customFormat="1" ht="30.75" customHeight="1">
      <c r="A99" s="75"/>
      <c r="B99" s="17"/>
      <c r="C99" s="86">
        <v>2033</v>
      </c>
      <c r="D99" s="16" t="s">
        <v>54</v>
      </c>
      <c r="E99" s="77">
        <v>18963</v>
      </c>
      <c r="F99" s="77">
        <v>57597</v>
      </c>
      <c r="G99" s="77">
        <v>47899</v>
      </c>
      <c r="H99" s="79">
        <f t="shared" si="5"/>
        <v>83.16231748181329</v>
      </c>
    </row>
    <row r="100" spans="1:8" ht="31.5" customHeight="1">
      <c r="A100" s="10"/>
      <c r="B100" s="13"/>
      <c r="C100" s="86">
        <v>6290</v>
      </c>
      <c r="D100" s="16" t="s">
        <v>106</v>
      </c>
      <c r="E100" s="76">
        <v>190000</v>
      </c>
      <c r="F100" s="76">
        <v>190000</v>
      </c>
      <c r="G100" s="76">
        <v>190000</v>
      </c>
      <c r="H100" s="79">
        <f t="shared" si="5"/>
        <v>100</v>
      </c>
    </row>
    <row r="101" spans="1:8" s="57" customFormat="1" ht="17.25" customHeight="1">
      <c r="A101" s="61"/>
      <c r="B101" s="62">
        <v>80113</v>
      </c>
      <c r="C101" s="85"/>
      <c r="D101" s="63" t="s">
        <v>88</v>
      </c>
      <c r="E101" s="69">
        <f>E102</f>
        <v>0</v>
      </c>
      <c r="F101" s="69">
        <f>F102</f>
        <v>989</v>
      </c>
      <c r="G101" s="69">
        <f>G102</f>
        <v>989</v>
      </c>
      <c r="H101" s="79">
        <f t="shared" si="5"/>
        <v>100</v>
      </c>
    </row>
    <row r="102" spans="1:8" ht="31.5" customHeight="1">
      <c r="A102" s="10"/>
      <c r="B102" s="13"/>
      <c r="C102" s="86">
        <v>2030</v>
      </c>
      <c r="D102" s="16" t="s">
        <v>54</v>
      </c>
      <c r="E102" s="76">
        <v>0</v>
      </c>
      <c r="F102" s="76">
        <v>989</v>
      </c>
      <c r="G102" s="76">
        <v>989</v>
      </c>
      <c r="H102" s="79">
        <f t="shared" si="5"/>
        <v>100</v>
      </c>
    </row>
    <row r="103" spans="1:8" s="57" customFormat="1" ht="15.75" customHeight="1">
      <c r="A103" s="61"/>
      <c r="B103" s="62">
        <v>80146</v>
      </c>
      <c r="C103" s="85"/>
      <c r="D103" s="63" t="s">
        <v>55</v>
      </c>
      <c r="E103" s="69">
        <f>E104</f>
        <v>30132</v>
      </c>
      <c r="F103" s="69">
        <f>F104</f>
        <v>27067</v>
      </c>
      <c r="G103" s="69">
        <f>G104</f>
        <v>27068</v>
      </c>
      <c r="H103" s="79">
        <f t="shared" si="5"/>
        <v>100.00369453578158</v>
      </c>
    </row>
    <row r="104" spans="1:8" ht="31.5" customHeight="1">
      <c r="A104" s="10"/>
      <c r="B104" s="13"/>
      <c r="C104" s="86">
        <v>2033</v>
      </c>
      <c r="D104" s="16" t="s">
        <v>54</v>
      </c>
      <c r="E104" s="76">
        <v>30132</v>
      </c>
      <c r="F104" s="76">
        <v>27067</v>
      </c>
      <c r="G104" s="76">
        <v>27068</v>
      </c>
      <c r="H104" s="79">
        <f t="shared" si="5"/>
        <v>100.00369453578158</v>
      </c>
    </row>
    <row r="105" spans="1:8" s="57" customFormat="1" ht="15.75" customHeight="1">
      <c r="A105" s="61"/>
      <c r="B105" s="62">
        <v>80195</v>
      </c>
      <c r="C105" s="85"/>
      <c r="D105" s="63" t="s">
        <v>3</v>
      </c>
      <c r="E105" s="69">
        <f>E106</f>
        <v>0</v>
      </c>
      <c r="F105" s="69">
        <f>F106</f>
        <v>300</v>
      </c>
      <c r="G105" s="69">
        <f>G106</f>
        <v>300</v>
      </c>
      <c r="H105" s="79">
        <f t="shared" si="5"/>
        <v>100</v>
      </c>
    </row>
    <row r="106" spans="1:8" ht="32.25" customHeight="1">
      <c r="A106" s="10"/>
      <c r="B106" s="13"/>
      <c r="C106" s="86">
        <v>2030</v>
      </c>
      <c r="D106" s="16" t="s">
        <v>54</v>
      </c>
      <c r="E106" s="76">
        <v>0</v>
      </c>
      <c r="F106" s="76">
        <v>300</v>
      </c>
      <c r="G106" s="76">
        <v>300</v>
      </c>
      <c r="H106" s="79">
        <f t="shared" si="5"/>
        <v>100</v>
      </c>
    </row>
    <row r="107" spans="1:8" s="53" customFormat="1" ht="15.75" customHeight="1">
      <c r="A107" s="10">
        <v>852</v>
      </c>
      <c r="B107" s="11"/>
      <c r="C107" s="84"/>
      <c r="D107" s="12" t="s">
        <v>82</v>
      </c>
      <c r="E107" s="68">
        <f>E108+E111+E113+E116+E118+E121+E125</f>
        <v>356615</v>
      </c>
      <c r="F107" s="68">
        <f>F108+F111+F113+F116+F118+F121+F125</f>
        <v>1325179</v>
      </c>
      <c r="G107" s="68">
        <f>G108+G111+G113+G116+G118+G121+G125</f>
        <v>1320992</v>
      </c>
      <c r="H107" s="79">
        <f t="shared" si="5"/>
        <v>99.68404268404495</v>
      </c>
    </row>
    <row r="108" spans="1:8" s="57" customFormat="1" ht="30" customHeight="1">
      <c r="A108" s="61"/>
      <c r="B108" s="62">
        <v>85212</v>
      </c>
      <c r="C108" s="85"/>
      <c r="D108" s="63" t="s">
        <v>89</v>
      </c>
      <c r="E108" s="69">
        <f>E109+E110</f>
        <v>0</v>
      </c>
      <c r="F108" s="69">
        <f>F109+F110</f>
        <v>849820</v>
      </c>
      <c r="G108" s="69">
        <f>G109+G110</f>
        <v>849797</v>
      </c>
      <c r="H108" s="79">
        <f t="shared" si="5"/>
        <v>99.99729354451532</v>
      </c>
    </row>
    <row r="109" spans="1:8" s="90" customFormat="1" ht="46.5" customHeight="1">
      <c r="A109" s="89"/>
      <c r="B109" s="13"/>
      <c r="C109" s="86">
        <v>2010</v>
      </c>
      <c r="D109" s="16" t="s">
        <v>29</v>
      </c>
      <c r="E109" s="77">
        <v>0</v>
      </c>
      <c r="F109" s="77">
        <v>842160</v>
      </c>
      <c r="G109" s="77">
        <v>842138</v>
      </c>
      <c r="H109" s="79">
        <f t="shared" si="5"/>
        <v>99.99738766980147</v>
      </c>
    </row>
    <row r="110" spans="1:8" s="90" customFormat="1" ht="44.25" customHeight="1">
      <c r="A110" s="89"/>
      <c r="B110" s="13"/>
      <c r="C110" s="86">
        <v>6310</v>
      </c>
      <c r="D110" s="16" t="s">
        <v>57</v>
      </c>
      <c r="E110" s="77">
        <v>0</v>
      </c>
      <c r="F110" s="77">
        <v>7660</v>
      </c>
      <c r="G110" s="77">
        <v>7659</v>
      </c>
      <c r="H110" s="79">
        <f t="shared" si="5"/>
        <v>99.9869451697128</v>
      </c>
    </row>
    <row r="111" spans="1:8" s="57" customFormat="1" ht="45.75" customHeight="1">
      <c r="A111" s="61"/>
      <c r="B111" s="62">
        <v>85213</v>
      </c>
      <c r="C111" s="85"/>
      <c r="D111" s="63" t="s">
        <v>101</v>
      </c>
      <c r="E111" s="69">
        <f>E112</f>
        <v>4200</v>
      </c>
      <c r="F111" s="69">
        <f>F112</f>
        <v>5690</v>
      </c>
      <c r="G111" s="69">
        <f>G112</f>
        <v>5644</v>
      </c>
      <c r="H111" s="79">
        <f t="shared" si="5"/>
        <v>99.19156414762742</v>
      </c>
    </row>
    <row r="112" spans="1:8" ht="32.25" customHeight="1">
      <c r="A112" s="10"/>
      <c r="B112" s="13"/>
      <c r="C112" s="86">
        <v>2010</v>
      </c>
      <c r="D112" s="16" t="s">
        <v>29</v>
      </c>
      <c r="E112" s="76">
        <v>4200</v>
      </c>
      <c r="F112" s="76">
        <v>5690</v>
      </c>
      <c r="G112" s="76">
        <v>5644</v>
      </c>
      <c r="H112" s="79">
        <f t="shared" si="5"/>
        <v>99.19156414762742</v>
      </c>
    </row>
    <row r="113" spans="1:8" s="57" customFormat="1" ht="15.75" customHeight="1">
      <c r="A113" s="61"/>
      <c r="B113" s="62">
        <v>85214</v>
      </c>
      <c r="C113" s="85"/>
      <c r="D113" s="63" t="s">
        <v>103</v>
      </c>
      <c r="E113" s="69">
        <f>E114+E115</f>
        <v>206000</v>
      </c>
      <c r="F113" s="69">
        <f>F114+F115</f>
        <v>244005</v>
      </c>
      <c r="G113" s="69">
        <f>G114+G115</f>
        <v>240277</v>
      </c>
      <c r="H113" s="79">
        <f t="shared" si="5"/>
        <v>98.47216245568738</v>
      </c>
    </row>
    <row r="114" spans="1:8" ht="42.75" customHeight="1">
      <c r="A114" s="10"/>
      <c r="B114" s="13"/>
      <c r="C114" s="86">
        <v>2010</v>
      </c>
      <c r="D114" s="16" t="s">
        <v>29</v>
      </c>
      <c r="E114" s="76">
        <v>206000</v>
      </c>
      <c r="F114" s="76">
        <v>153980</v>
      </c>
      <c r="G114" s="76">
        <v>150252</v>
      </c>
      <c r="H114" s="79">
        <f t="shared" si="5"/>
        <v>97.57890635147422</v>
      </c>
    </row>
    <row r="115" spans="1:8" ht="30.75" customHeight="1">
      <c r="A115" s="10"/>
      <c r="B115" s="13"/>
      <c r="C115" s="86">
        <v>2030</v>
      </c>
      <c r="D115" s="16" t="s">
        <v>54</v>
      </c>
      <c r="E115" s="76">
        <v>0</v>
      </c>
      <c r="F115" s="76">
        <v>90025</v>
      </c>
      <c r="G115" s="76">
        <v>90025</v>
      </c>
      <c r="H115" s="79">
        <f t="shared" si="5"/>
        <v>100</v>
      </c>
    </row>
    <row r="116" spans="1:8" s="57" customFormat="1" ht="14.25">
      <c r="A116" s="66"/>
      <c r="B116" s="67">
        <v>85216</v>
      </c>
      <c r="C116" s="85"/>
      <c r="D116" s="63" t="s">
        <v>56</v>
      </c>
      <c r="E116" s="69">
        <f>E117</f>
        <v>3800</v>
      </c>
      <c r="F116" s="69">
        <f>F117</f>
        <v>1609</v>
      </c>
      <c r="G116" s="69">
        <f>G117</f>
        <v>1082</v>
      </c>
      <c r="H116" s="79">
        <f t="shared" si="5"/>
        <v>67.24673710379118</v>
      </c>
    </row>
    <row r="117" spans="1:8" ht="45" customHeight="1">
      <c r="A117" s="14"/>
      <c r="B117" s="18"/>
      <c r="C117" s="86">
        <v>2010</v>
      </c>
      <c r="D117" s="16" t="s">
        <v>29</v>
      </c>
      <c r="E117" s="76">
        <v>3800</v>
      </c>
      <c r="F117" s="76">
        <v>1609</v>
      </c>
      <c r="G117" s="76">
        <v>1082</v>
      </c>
      <c r="H117" s="79">
        <f t="shared" si="5"/>
        <v>67.24673710379118</v>
      </c>
    </row>
    <row r="118" spans="1:8" s="57" customFormat="1" ht="14.25">
      <c r="A118" s="66"/>
      <c r="B118" s="67">
        <v>85319</v>
      </c>
      <c r="C118" s="85"/>
      <c r="D118" s="63" t="s">
        <v>14</v>
      </c>
      <c r="E118" s="69">
        <f>E119+E120</f>
        <v>118400</v>
      </c>
      <c r="F118" s="69">
        <f>F119+F120</f>
        <v>127240</v>
      </c>
      <c r="G118" s="69">
        <f>G119+G120</f>
        <v>127240</v>
      </c>
      <c r="H118" s="79">
        <f t="shared" si="5"/>
        <v>100</v>
      </c>
    </row>
    <row r="119" spans="1:8" ht="45.75" customHeight="1">
      <c r="A119" s="14"/>
      <c r="B119" s="18"/>
      <c r="C119" s="86">
        <v>2010</v>
      </c>
      <c r="D119" s="16" t="s">
        <v>29</v>
      </c>
      <c r="E119" s="76">
        <v>118400</v>
      </c>
      <c r="F119" s="76">
        <v>43500</v>
      </c>
      <c r="G119" s="76">
        <v>43500</v>
      </c>
      <c r="H119" s="79">
        <f t="shared" si="5"/>
        <v>100</v>
      </c>
    </row>
    <row r="120" spans="1:8" ht="30.75" customHeight="1">
      <c r="A120" s="14"/>
      <c r="B120" s="18"/>
      <c r="C120" s="86">
        <v>2030</v>
      </c>
      <c r="D120" s="16" t="s">
        <v>54</v>
      </c>
      <c r="E120" s="76">
        <v>0</v>
      </c>
      <c r="F120" s="76">
        <v>83740</v>
      </c>
      <c r="G120" s="76">
        <v>83740</v>
      </c>
      <c r="H120" s="79">
        <f t="shared" si="5"/>
        <v>100</v>
      </c>
    </row>
    <row r="121" spans="1:8" s="57" customFormat="1" ht="14.25">
      <c r="A121" s="66"/>
      <c r="B121" s="67">
        <v>85228</v>
      </c>
      <c r="C121" s="85"/>
      <c r="D121" s="63" t="s">
        <v>102</v>
      </c>
      <c r="E121" s="69">
        <f>E122+E123+E124</f>
        <v>24215</v>
      </c>
      <c r="F121" s="69">
        <f>F122+F123+F124</f>
        <v>35815</v>
      </c>
      <c r="G121" s="69">
        <f>G122+G123+G124</f>
        <v>35952</v>
      </c>
      <c r="H121" s="79">
        <f t="shared" si="5"/>
        <v>100.3825212899623</v>
      </c>
    </row>
    <row r="122" spans="1:8" ht="45">
      <c r="A122" s="14"/>
      <c r="B122" s="18"/>
      <c r="C122" s="86">
        <v>2010</v>
      </c>
      <c r="D122" s="16" t="s">
        <v>29</v>
      </c>
      <c r="E122" s="76">
        <v>12700</v>
      </c>
      <c r="F122" s="76">
        <v>20050</v>
      </c>
      <c r="G122" s="76">
        <v>20049</v>
      </c>
      <c r="H122" s="79">
        <f t="shared" si="5"/>
        <v>99.99501246882792</v>
      </c>
    </row>
    <row r="123" spans="1:8" ht="15">
      <c r="A123" s="14"/>
      <c r="B123" s="18"/>
      <c r="C123" s="86">
        <v>830</v>
      </c>
      <c r="D123" s="16" t="s">
        <v>30</v>
      </c>
      <c r="E123" s="76">
        <v>11500</v>
      </c>
      <c r="F123" s="76">
        <v>15680</v>
      </c>
      <c r="G123" s="76">
        <v>15813</v>
      </c>
      <c r="H123" s="79">
        <f t="shared" si="5"/>
        <v>100.84821428571429</v>
      </c>
    </row>
    <row r="124" spans="1:8" ht="30">
      <c r="A124" s="14"/>
      <c r="B124" s="18"/>
      <c r="C124" s="86">
        <v>2360</v>
      </c>
      <c r="D124" s="16" t="s">
        <v>78</v>
      </c>
      <c r="E124" s="76">
        <v>15</v>
      </c>
      <c r="F124" s="76">
        <v>85</v>
      </c>
      <c r="G124" s="76">
        <v>90</v>
      </c>
      <c r="H124" s="79">
        <f t="shared" si="5"/>
        <v>105.88235294117648</v>
      </c>
    </row>
    <row r="125" spans="1:8" s="57" customFormat="1" ht="14.25">
      <c r="A125" s="66"/>
      <c r="B125" s="67">
        <v>85295</v>
      </c>
      <c r="C125" s="85"/>
      <c r="D125" s="63" t="s">
        <v>3</v>
      </c>
      <c r="E125" s="69">
        <f>E126</f>
        <v>0</v>
      </c>
      <c r="F125" s="69">
        <f>F126</f>
        <v>61000</v>
      </c>
      <c r="G125" s="69">
        <f>G126</f>
        <v>61000</v>
      </c>
      <c r="H125" s="79">
        <f t="shared" si="5"/>
        <v>100</v>
      </c>
    </row>
    <row r="126" spans="1:8" ht="30">
      <c r="A126" s="14"/>
      <c r="B126" s="18"/>
      <c r="C126" s="86">
        <v>2030</v>
      </c>
      <c r="D126" s="16" t="s">
        <v>54</v>
      </c>
      <c r="E126" s="76">
        <v>0</v>
      </c>
      <c r="F126" s="76">
        <v>61000</v>
      </c>
      <c r="G126" s="76">
        <v>61000</v>
      </c>
      <c r="H126" s="79">
        <f t="shared" si="5"/>
        <v>100</v>
      </c>
    </row>
    <row r="127" spans="1:8" s="53" customFormat="1" ht="27" customHeight="1">
      <c r="A127" s="10">
        <v>900</v>
      </c>
      <c r="B127" s="11"/>
      <c r="C127" s="84"/>
      <c r="D127" s="12" t="s">
        <v>15</v>
      </c>
      <c r="E127" s="68">
        <f>E128+E130</f>
        <v>48168</v>
      </c>
      <c r="F127" s="68">
        <f>F128+F130</f>
        <v>64709</v>
      </c>
      <c r="G127" s="68">
        <f>G128+G130</f>
        <v>64708</v>
      </c>
      <c r="H127" s="79">
        <f t="shared" si="5"/>
        <v>99.99845461991377</v>
      </c>
    </row>
    <row r="128" spans="1:8" s="57" customFormat="1" ht="14.25">
      <c r="A128" s="61"/>
      <c r="B128" s="62">
        <v>90001</v>
      </c>
      <c r="C128" s="85"/>
      <c r="D128" s="63" t="s">
        <v>16</v>
      </c>
      <c r="E128" s="69">
        <f>E129</f>
        <v>0</v>
      </c>
      <c r="F128" s="69">
        <f>F129</f>
        <v>1000</v>
      </c>
      <c r="G128" s="69">
        <f>G129</f>
        <v>1000</v>
      </c>
      <c r="H128" s="79">
        <f t="shared" si="5"/>
        <v>100</v>
      </c>
    </row>
    <row r="129" spans="1:8" s="70" customFormat="1" ht="15">
      <c r="A129" s="75"/>
      <c r="B129" s="17"/>
      <c r="C129" s="86">
        <v>960</v>
      </c>
      <c r="D129" s="7" t="s">
        <v>61</v>
      </c>
      <c r="E129" s="77">
        <v>0</v>
      </c>
      <c r="F129" s="77">
        <v>1000</v>
      </c>
      <c r="G129" s="77">
        <v>1000</v>
      </c>
      <c r="H129" s="79">
        <f t="shared" si="5"/>
        <v>100</v>
      </c>
    </row>
    <row r="130" spans="1:8" s="57" customFormat="1" ht="14.25">
      <c r="A130" s="61"/>
      <c r="B130" s="62">
        <v>90015</v>
      </c>
      <c r="C130" s="85"/>
      <c r="D130" s="63" t="s">
        <v>66</v>
      </c>
      <c r="E130" s="69">
        <f>E131+E132</f>
        <v>48168</v>
      </c>
      <c r="F130" s="69">
        <f>F131+F132</f>
        <v>63709</v>
      </c>
      <c r="G130" s="69">
        <f>G131+G132</f>
        <v>63708</v>
      </c>
      <c r="H130" s="79">
        <f t="shared" si="5"/>
        <v>99.99843036305703</v>
      </c>
    </row>
    <row r="131" spans="1:8" ht="48" customHeight="1">
      <c r="A131" s="10"/>
      <c r="B131" s="17"/>
      <c r="C131" s="86">
        <v>2010</v>
      </c>
      <c r="D131" s="16" t="s">
        <v>29</v>
      </c>
      <c r="E131" s="76">
        <v>4320</v>
      </c>
      <c r="F131" s="76">
        <v>19861</v>
      </c>
      <c r="G131" s="76">
        <v>19861</v>
      </c>
      <c r="H131" s="79">
        <f t="shared" si="5"/>
        <v>100</v>
      </c>
    </row>
    <row r="132" spans="1:8" ht="45">
      <c r="A132" s="10"/>
      <c r="B132" s="17"/>
      <c r="C132" s="86">
        <v>6310</v>
      </c>
      <c r="D132" s="16" t="s">
        <v>57</v>
      </c>
      <c r="E132" s="76">
        <v>43848</v>
      </c>
      <c r="F132" s="76">
        <v>43848</v>
      </c>
      <c r="G132" s="76">
        <v>43847</v>
      </c>
      <c r="H132" s="79">
        <f t="shared" si="5"/>
        <v>99.99771939427113</v>
      </c>
    </row>
    <row r="133" spans="1:8" s="53" customFormat="1" ht="28.5">
      <c r="A133" s="10">
        <v>921</v>
      </c>
      <c r="B133" s="11"/>
      <c r="C133" s="84"/>
      <c r="D133" s="12" t="s">
        <v>17</v>
      </c>
      <c r="E133" s="68">
        <f>E134+E136+E138+E140</f>
        <v>8160</v>
      </c>
      <c r="F133" s="68">
        <f>F134+F136+F138+F140</f>
        <v>76942</v>
      </c>
      <c r="G133" s="68">
        <f>G134+G136+G138+G140</f>
        <v>76941</v>
      </c>
      <c r="H133" s="79">
        <f t="shared" si="5"/>
        <v>99.99870031972135</v>
      </c>
    </row>
    <row r="134" spans="1:8" s="57" customFormat="1" ht="14.25">
      <c r="A134" s="61"/>
      <c r="B134" s="62">
        <v>92105</v>
      </c>
      <c r="C134" s="85"/>
      <c r="D134" s="63" t="s">
        <v>67</v>
      </c>
      <c r="E134" s="69">
        <f>E135</f>
        <v>0</v>
      </c>
      <c r="F134" s="69">
        <f>F135</f>
        <v>57282</v>
      </c>
      <c r="G134" s="69">
        <f>G135</f>
        <v>57281</v>
      </c>
      <c r="H134" s="79">
        <f t="shared" si="5"/>
        <v>99.99825425089907</v>
      </c>
    </row>
    <row r="135" spans="1:8" s="70" customFormat="1" ht="45">
      <c r="A135" s="75"/>
      <c r="B135" s="17"/>
      <c r="C135" s="86">
        <v>2702</v>
      </c>
      <c r="D135" s="16" t="s">
        <v>90</v>
      </c>
      <c r="E135" s="77">
        <v>0</v>
      </c>
      <c r="F135" s="77">
        <v>57282</v>
      </c>
      <c r="G135" s="77">
        <v>57281</v>
      </c>
      <c r="H135" s="79">
        <f t="shared" si="5"/>
        <v>99.99825425089907</v>
      </c>
    </row>
    <row r="136" spans="1:8" s="57" customFormat="1" ht="14.25">
      <c r="A136" s="61"/>
      <c r="B136" s="62">
        <v>92109</v>
      </c>
      <c r="C136" s="85"/>
      <c r="D136" s="63" t="s">
        <v>18</v>
      </c>
      <c r="E136" s="69">
        <f>E137</f>
        <v>8160</v>
      </c>
      <c r="F136" s="69">
        <f>F137</f>
        <v>8160</v>
      </c>
      <c r="G136" s="69">
        <f>G137</f>
        <v>8160</v>
      </c>
      <c r="H136" s="79">
        <f t="shared" si="5"/>
        <v>100</v>
      </c>
    </row>
    <row r="137" spans="1:8" ht="45">
      <c r="A137" s="10"/>
      <c r="B137" s="17"/>
      <c r="C137" s="86">
        <v>6260</v>
      </c>
      <c r="D137" s="7" t="s">
        <v>100</v>
      </c>
      <c r="E137" s="76">
        <v>8160</v>
      </c>
      <c r="F137" s="76">
        <v>8160</v>
      </c>
      <c r="G137" s="76">
        <v>8160</v>
      </c>
      <c r="H137" s="79">
        <f t="shared" si="5"/>
        <v>100</v>
      </c>
    </row>
    <row r="138" spans="1:8" s="57" customFormat="1" ht="14.25">
      <c r="A138" s="61"/>
      <c r="B138" s="62">
        <v>92116</v>
      </c>
      <c r="C138" s="85"/>
      <c r="D138" s="56" t="s">
        <v>91</v>
      </c>
      <c r="E138" s="69">
        <f>E139</f>
        <v>0</v>
      </c>
      <c r="F138" s="69">
        <f>F139</f>
        <v>3500</v>
      </c>
      <c r="G138" s="69">
        <f>G139</f>
        <v>3500</v>
      </c>
      <c r="H138" s="79">
        <f t="shared" si="5"/>
        <v>100</v>
      </c>
    </row>
    <row r="139" spans="1:8" ht="45">
      <c r="A139" s="10"/>
      <c r="B139" s="17"/>
      <c r="C139" s="86">
        <v>2020</v>
      </c>
      <c r="D139" s="7" t="s">
        <v>92</v>
      </c>
      <c r="E139" s="76">
        <v>0</v>
      </c>
      <c r="F139" s="76">
        <v>3500</v>
      </c>
      <c r="G139" s="76">
        <v>3500</v>
      </c>
      <c r="H139" s="79">
        <f t="shared" si="5"/>
        <v>100</v>
      </c>
    </row>
    <row r="140" spans="1:8" s="57" customFormat="1" ht="14.25">
      <c r="A140" s="61"/>
      <c r="B140" s="62">
        <v>92120</v>
      </c>
      <c r="C140" s="85"/>
      <c r="D140" s="56" t="s">
        <v>93</v>
      </c>
      <c r="E140" s="69">
        <f>E141</f>
        <v>0</v>
      </c>
      <c r="F140" s="69">
        <f>F141</f>
        <v>8000</v>
      </c>
      <c r="G140" s="69">
        <f>G141</f>
        <v>8000</v>
      </c>
      <c r="H140" s="79">
        <f t="shared" si="5"/>
        <v>100</v>
      </c>
    </row>
    <row r="141" spans="1:8" ht="45">
      <c r="A141" s="10"/>
      <c r="B141" s="17"/>
      <c r="C141" s="86">
        <v>2710</v>
      </c>
      <c r="D141" s="7" t="s">
        <v>68</v>
      </c>
      <c r="E141" s="76">
        <v>0</v>
      </c>
      <c r="F141" s="76">
        <v>8000</v>
      </c>
      <c r="G141" s="76">
        <v>8000</v>
      </c>
      <c r="H141" s="79">
        <f>G141/F141*100</f>
        <v>100</v>
      </c>
    </row>
    <row r="142" spans="1:8" s="53" customFormat="1" ht="14.25">
      <c r="A142" s="10">
        <v>926</v>
      </c>
      <c r="B142" s="11"/>
      <c r="C142" s="84"/>
      <c r="D142" s="4" t="s">
        <v>94</v>
      </c>
      <c r="E142" s="68">
        <f aca="true" t="shared" si="6" ref="E142:G143">E143</f>
        <v>0</v>
      </c>
      <c r="F142" s="68">
        <f t="shared" si="6"/>
        <v>10000</v>
      </c>
      <c r="G142" s="68">
        <f t="shared" si="6"/>
        <v>10000</v>
      </c>
      <c r="H142" s="79">
        <f>G142/F142*100</f>
        <v>100</v>
      </c>
    </row>
    <row r="143" spans="1:8" s="57" customFormat="1" ht="14.25">
      <c r="A143" s="61"/>
      <c r="B143" s="62">
        <v>92605</v>
      </c>
      <c r="C143" s="85"/>
      <c r="D143" s="56" t="s">
        <v>95</v>
      </c>
      <c r="E143" s="69">
        <f t="shared" si="6"/>
        <v>0</v>
      </c>
      <c r="F143" s="69">
        <f t="shared" si="6"/>
        <v>10000</v>
      </c>
      <c r="G143" s="69">
        <f t="shared" si="6"/>
        <v>10000</v>
      </c>
      <c r="H143" s="79">
        <f>G143/F143*100</f>
        <v>100</v>
      </c>
    </row>
    <row r="144" spans="1:8" ht="30">
      <c r="A144" s="10"/>
      <c r="B144" s="17"/>
      <c r="C144" s="86">
        <v>2030</v>
      </c>
      <c r="D144" s="16" t="s">
        <v>54</v>
      </c>
      <c r="E144" s="76">
        <v>0</v>
      </c>
      <c r="F144" s="76">
        <v>10000</v>
      </c>
      <c r="G144" s="76">
        <v>10000</v>
      </c>
      <c r="H144" s="79">
        <f>G144/F144*100</f>
        <v>100</v>
      </c>
    </row>
    <row r="145" spans="1:8" s="53" customFormat="1" ht="15.75" customHeight="1">
      <c r="A145" s="10"/>
      <c r="B145" s="10"/>
      <c r="C145" s="84"/>
      <c r="D145" s="12" t="s">
        <v>58</v>
      </c>
      <c r="E145" s="68">
        <f>E12+E15+E18+E21+E26+E32+E38+E45+E50+E53+E78+E92+E107+E127+E133+E142</f>
        <v>12593600</v>
      </c>
      <c r="F145" s="68">
        <f>F12+F15+F18+F21+F26+F32+F38+F45+F50+F53+F78+F92+F107+F127+F133+F142</f>
        <v>14297602</v>
      </c>
      <c r="G145" s="68">
        <f>G12+G15+G18+G21+G26+G32+G38+G45+G50+G53+G78+G92+G107+G127+G133+G142</f>
        <v>13764835</v>
      </c>
      <c r="H145" s="79">
        <f>G145/F145*100</f>
        <v>96.27373177683923</v>
      </c>
    </row>
    <row r="146" spans="1:4" ht="15">
      <c r="A146" s="24"/>
      <c r="B146" s="25"/>
      <c r="C146" s="35"/>
      <c r="D146" s="26"/>
    </row>
    <row r="147" spans="1:4" ht="15.75" customHeight="1">
      <c r="A147" s="27"/>
      <c r="B147" s="28"/>
      <c r="C147" s="36"/>
      <c r="D147" s="29"/>
    </row>
    <row r="148" spans="1:4" ht="15" customHeight="1">
      <c r="A148" s="24"/>
      <c r="B148" s="25"/>
      <c r="C148" s="35"/>
      <c r="D148" s="26"/>
    </row>
    <row r="149" spans="1:4" ht="15.75" customHeight="1">
      <c r="A149" s="27"/>
      <c r="B149" s="28"/>
      <c r="C149" s="36"/>
      <c r="D149" s="29"/>
    </row>
    <row r="150" spans="1:4" ht="15" customHeight="1">
      <c r="A150" s="24"/>
      <c r="B150" s="25"/>
      <c r="C150" s="35"/>
      <c r="D150" s="26"/>
    </row>
    <row r="151" spans="1:4" ht="15.75" customHeight="1">
      <c r="A151" s="27"/>
      <c r="B151" s="28"/>
      <c r="C151" s="36"/>
      <c r="D151" s="29"/>
    </row>
    <row r="152" spans="1:4" ht="15">
      <c r="A152" s="24"/>
      <c r="B152" s="25"/>
      <c r="C152" s="35"/>
      <c r="D152" s="30"/>
    </row>
    <row r="153" spans="1:4" ht="15.75" customHeight="1">
      <c r="A153" s="27"/>
      <c r="B153" s="28"/>
      <c r="C153" s="36"/>
      <c r="D153" s="29"/>
    </row>
    <row r="154" spans="1:4" ht="15">
      <c r="A154" s="24"/>
      <c r="B154" s="25"/>
      <c r="C154" s="35"/>
      <c r="D154" s="30"/>
    </row>
    <row r="155" spans="1:4" ht="15" customHeight="1">
      <c r="A155" s="24"/>
      <c r="B155" s="25"/>
      <c r="C155" s="35"/>
      <c r="D155" s="26"/>
    </row>
    <row r="156" spans="1:4" ht="15.75" customHeight="1">
      <c r="A156" s="27"/>
      <c r="B156" s="28"/>
      <c r="C156" s="36"/>
      <c r="D156" s="29"/>
    </row>
    <row r="157" spans="1:4" ht="15">
      <c r="A157" s="27"/>
      <c r="B157" s="28"/>
      <c r="C157" s="35"/>
      <c r="D157" s="26"/>
    </row>
    <row r="158" spans="1:4" ht="15">
      <c r="A158" s="24"/>
      <c r="B158" s="25"/>
      <c r="C158" s="35"/>
      <c r="D158" s="26"/>
    </row>
    <row r="159" spans="1:4" ht="14.25">
      <c r="A159" s="24"/>
      <c r="B159" s="24"/>
      <c r="C159" s="37"/>
      <c r="D159" s="31"/>
    </row>
    <row r="160" spans="1:4" ht="15">
      <c r="A160" s="24"/>
      <c r="B160" s="25"/>
      <c r="C160" s="35"/>
      <c r="D160" s="26"/>
    </row>
    <row r="161" spans="1:4" ht="15">
      <c r="A161" s="24"/>
      <c r="B161" s="25"/>
      <c r="C161" s="35"/>
      <c r="D161" s="26"/>
    </row>
    <row r="162" spans="1:4" ht="15.75" customHeight="1">
      <c r="A162" s="27"/>
      <c r="B162" s="27"/>
      <c r="C162" s="37"/>
      <c r="D162" s="31"/>
    </row>
    <row r="163" spans="1:4" ht="15.75" customHeight="1">
      <c r="A163" s="27"/>
      <c r="B163" s="28"/>
      <c r="C163" s="36"/>
      <c r="D163" s="29"/>
    </row>
    <row r="164" spans="1:4" ht="15" customHeight="1">
      <c r="A164" s="24"/>
      <c r="B164" s="25"/>
      <c r="C164" s="35"/>
      <c r="D164" s="26"/>
    </row>
    <row r="165" spans="1:4" ht="14.25">
      <c r="A165" s="24"/>
      <c r="B165" s="32"/>
      <c r="C165" s="36"/>
      <c r="D165" s="29"/>
    </row>
    <row r="166" spans="1:4" ht="15">
      <c r="A166" s="24"/>
      <c r="B166" s="25"/>
      <c r="C166" s="35"/>
      <c r="D166" s="26"/>
    </row>
    <row r="167" spans="1:4" ht="15.75" customHeight="1">
      <c r="A167" s="27"/>
      <c r="B167" s="28"/>
      <c r="C167" s="36"/>
      <c r="D167" s="29"/>
    </row>
    <row r="168" spans="1:4" ht="15">
      <c r="A168" s="24"/>
      <c r="B168" s="25"/>
      <c r="C168" s="35"/>
      <c r="D168" s="30"/>
    </row>
    <row r="169" spans="1:4" ht="14.25">
      <c r="A169" s="24"/>
      <c r="B169" s="24"/>
      <c r="C169" s="37"/>
      <c r="D169" s="33"/>
    </row>
    <row r="170" spans="1:4" ht="14.25">
      <c r="A170" s="24"/>
      <c r="B170" s="32"/>
      <c r="C170" s="36"/>
      <c r="D170" s="34"/>
    </row>
    <row r="171" spans="1:4" ht="14.25">
      <c r="A171" s="24"/>
      <c r="B171" s="32"/>
      <c r="C171" s="36"/>
      <c r="D171" s="34"/>
    </row>
    <row r="172" spans="1:4" ht="14.25">
      <c r="A172" s="24"/>
      <c r="B172" s="24"/>
      <c r="C172" s="37"/>
      <c r="D172" s="33"/>
    </row>
    <row r="173" spans="1:4" ht="14.25">
      <c r="A173" s="24"/>
      <c r="B173" s="32"/>
      <c r="C173" s="36"/>
      <c r="D173" s="34"/>
    </row>
    <row r="174" spans="1:4" ht="15">
      <c r="A174" s="24"/>
      <c r="B174" s="25"/>
      <c r="C174" s="35"/>
      <c r="D174" s="26"/>
    </row>
    <row r="175" spans="1:4" ht="15.75" customHeight="1">
      <c r="A175" s="43"/>
      <c r="B175" s="43"/>
      <c r="C175" s="44"/>
      <c r="D175" s="31"/>
    </row>
    <row r="176" spans="1:4" ht="12.75">
      <c r="A176" s="45"/>
      <c r="B176" s="45"/>
      <c r="C176" s="46"/>
      <c r="D176" s="45"/>
    </row>
  </sheetData>
  <mergeCells count="5">
    <mergeCell ref="A7:G7"/>
    <mergeCell ref="A6:G6"/>
    <mergeCell ref="D1:H1"/>
    <mergeCell ref="D2:H2"/>
    <mergeCell ref="D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3" r:id="rId1"/>
  <rowBreaks count="3" manualBreakCount="3">
    <brk id="47" max="255" man="1"/>
    <brk id="95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Sławomir Kilar</cp:lastModifiedBy>
  <cp:lastPrinted>2005-03-29T10:06:56Z</cp:lastPrinted>
  <dcterms:created xsi:type="dcterms:W3CDTF">2004-03-17T07:57:48Z</dcterms:created>
  <dcterms:modified xsi:type="dcterms:W3CDTF">2005-04-13T12:09:37Z</dcterms:modified>
  <cp:category/>
  <cp:version/>
  <cp:contentType/>
  <cp:contentStatus/>
</cp:coreProperties>
</file>