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<sst xmlns="http://schemas.openxmlformats.org/spreadsheetml/2006/main" count="49" uniqueCount="39">
  <si>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Nazwa jednostki</t>
  </si>
  <si>
    <t>Dział</t>
  </si>
  <si>
    <t>Rozdział</t>
  </si>
  <si>
    <t>wynagrodzenia i składki od nich naliczane</t>
  </si>
  <si>
    <t>2) Dotacje na zadania bieżące</t>
  </si>
  <si>
    <t>3) Świadczenia na rzecz osób fizycznych</t>
  </si>
  <si>
    <t>4) wydatki z udziałem srodków, o których mowa w art.. 5 ust. 1 pkt. 2 i 3</t>
  </si>
  <si>
    <t>5) Wydatki na obsłgę długu</t>
  </si>
  <si>
    <t>I. Wydatki bieżące</t>
  </si>
  <si>
    <t>II. Wydatki majątkowe</t>
  </si>
  <si>
    <t xml:space="preserve">wydatki na programy finansowane z udziałm środków, o których mowa w art..5 ust.1 pkt. 2 i 3 </t>
  </si>
  <si>
    <t>1) Wydatki jednostek budżetowych, w tym na:</t>
  </si>
  <si>
    <t>wydatki związane z realizacją ich statutowych zadań</t>
  </si>
  <si>
    <t>1) Inwestycje i zakupy inwestycyjne, w tym:</t>
  </si>
  <si>
    <t>Gimnazjum Długie</t>
  </si>
  <si>
    <t>Gimnazjum Zarszyn</t>
  </si>
  <si>
    <t>Zespół Ekonomiczno - Administracyjny Szkół</t>
  </si>
  <si>
    <t>6 (7+8)</t>
  </si>
  <si>
    <t>5 (6+9+10+11+12)</t>
  </si>
  <si>
    <t>RAZEM:</t>
  </si>
  <si>
    <t>URZĄD GMINY ZARSZYN</t>
  </si>
  <si>
    <t>RAZEM: UG+ZEAS+GOPS</t>
  </si>
  <si>
    <t>RAZEM: ZEAS+Szkoły</t>
  </si>
  <si>
    <t>GOPS</t>
  </si>
  <si>
    <t>RAZEM UG:</t>
  </si>
  <si>
    <t>Szkoła Podstawowa       w Bażanówka</t>
  </si>
  <si>
    <t>Szkoła Podstawowa        w Długiem</t>
  </si>
  <si>
    <t>Szkoła Podstawowa        w Jaćmierzu</t>
  </si>
  <si>
    <t>Szkoła Podstawowa       w Nowosielcach</t>
  </si>
  <si>
    <t>Szkoła Podstawowa        w Odrzechowej</t>
  </si>
  <si>
    <t>Szkoła Podstawowa    w Pielni</t>
  </si>
  <si>
    <t>Szkoła Podstawowa       w Zarszynie</t>
  </si>
  <si>
    <t>Gminny Ośrodek Pomocy Społecznej        w Zarszynie</t>
  </si>
  <si>
    <t>Razem zmiany</t>
  </si>
  <si>
    <t>do Zarządzenia Nr 455</t>
  </si>
  <si>
    <t>Załącznik Nr 3</t>
  </si>
  <si>
    <t>Wójta Gminy Zarszyn</t>
  </si>
  <si>
    <t>z dnia 26.08.2010 r.</t>
  </si>
  <si>
    <t>Plan wydatków w jednostkach budżetowych za I półrocze 2010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</si>
</sst>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###"/>
    <numFmt numFmtId="169" formatCode="0####"/>
    <numFmt numFmtId="170" formatCode="0##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0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1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36" borderId="10" xfId="0" applyNumberFormat="1" applyFont="1" applyFill="1" applyBorder="1" applyAlignment="1">
      <alignment/>
    </xf>
    <xf numFmtId="168" fontId="1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/>
    </xf>
    <xf numFmtId="169" fontId="0" fillId="0" borderId="10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35" borderId="0" xfId="0" applyFont="1" applyFill="1" applyBorder="1" applyAlignment="1">
      <alignment horizontal="center" vertical="center"/>
    </xf>
    <xf numFmtId="4" fontId="1" fillId="37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35" borderId="13" xfId="0" applyFont="1" applyFill="1" applyBorder="1" applyAlignment="1">
      <alignment horizontal="center" vertical="center"/>
    </xf>
    <xf numFmtId="4" fontId="1" fillId="35" borderId="13" xfId="0" applyNumberFormat="1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/>
    </xf>
    <xf numFmtId="4" fontId="1" fillId="37" borderId="11" xfId="0" applyNumberFormat="1" applyFont="1" applyFill="1" applyBorder="1" applyAlignment="1">
      <alignment vertical="center"/>
    </xf>
    <xf numFmtId="0" fontId="1" fillId="35" borderId="0" xfId="0" applyFont="1" applyFill="1" applyAlignment="1">
      <alignment vertical="center"/>
    </xf>
    <xf numFmtId="4" fontId="7" fillId="36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 vertical="center"/>
    </xf>
    <xf numFmtId="4" fontId="7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4" fontId="11" fillId="0" borderId="10" xfId="0" applyNumberFormat="1" applyFont="1" applyBorder="1" applyAlignment="1">
      <alignment/>
    </xf>
    <xf numFmtId="4" fontId="11" fillId="35" borderId="10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4" fontId="0" fillId="36" borderId="10" xfId="0" applyNumberFormat="1" applyFont="1" applyFill="1" applyBorder="1" applyAlignment="1">
      <alignment/>
    </xf>
    <xf numFmtId="4" fontId="11" fillId="36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5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4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6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view="pageBreakPreview" zoomScaleSheetLayoutView="100" zoomScalePageLayoutView="0" workbookViewId="0" topLeftCell="D1">
      <selection activeCell="H165" sqref="H165"/>
    </sheetView>
  </sheetViews>
  <sheetFormatPr defaultColWidth="9.140625" defaultRowHeight="12.75"/>
  <cols>
    <col min="1" max="1" width="15.57421875" style="4" customWidth="1"/>
    <col min="2" max="2" width="8.421875" style="6" customWidth="1"/>
    <col min="3" max="3" width="9.140625" style="6" customWidth="1"/>
    <col min="4" max="4" width="14.00390625" style="4" customWidth="1"/>
    <col min="5" max="5" width="15.7109375" style="4" customWidth="1"/>
    <col min="6" max="6" width="19.140625" style="4" customWidth="1"/>
    <col min="7" max="7" width="17.28125" style="4" customWidth="1"/>
    <col min="8" max="8" width="17.421875" style="4" customWidth="1"/>
    <col min="9" max="11" width="14.57421875" style="4" customWidth="1"/>
    <col min="12" max="12" width="12.8515625" style="4" customWidth="1"/>
    <col min="13" max="13" width="14.8515625" style="4" customWidth="1"/>
    <col min="14" max="14" width="15.8515625" style="4" customWidth="1"/>
    <col min="15" max="15" width="16.140625" style="4" customWidth="1"/>
    <col min="16" max="16384" width="9.140625" style="4" customWidth="1"/>
  </cols>
  <sheetData>
    <row r="1" spans="14:15" ht="15">
      <c r="N1" s="71"/>
      <c r="O1" s="71" t="s">
        <v>35</v>
      </c>
    </row>
    <row r="2" spans="14:15" ht="15">
      <c r="N2" s="86" t="s">
        <v>34</v>
      </c>
      <c r="O2" s="86"/>
    </row>
    <row r="3" spans="14:15" ht="15">
      <c r="N3" s="86" t="s">
        <v>36</v>
      </c>
      <c r="O3" s="86"/>
    </row>
    <row r="4" spans="5:15" ht="15.75" customHeight="1">
      <c r="E4" s="87" t="s">
        <v>38</v>
      </c>
      <c r="F4" s="87"/>
      <c r="G4" s="87"/>
      <c r="H4" s="87"/>
      <c r="I4" s="87"/>
      <c r="J4" s="87"/>
      <c r="K4" s="87"/>
      <c r="L4" s="87"/>
      <c r="N4" s="86" t="s">
        <v>37</v>
      </c>
      <c r="O4" s="86"/>
    </row>
    <row r="5" spans="5:15" ht="15">
      <c r="E5" s="38"/>
      <c r="F5" s="38"/>
      <c r="G5" s="38"/>
      <c r="H5" s="38"/>
      <c r="I5" s="38"/>
      <c r="J5" s="38"/>
      <c r="K5" s="38"/>
      <c r="L5" s="38"/>
      <c r="O5" s="37"/>
    </row>
    <row r="7" spans="1:15" s="1" customFormat="1" ht="24" customHeight="1">
      <c r="A7" s="98" t="s">
        <v>0</v>
      </c>
      <c r="B7" s="98" t="s">
        <v>1</v>
      </c>
      <c r="C7" s="98" t="s">
        <v>2</v>
      </c>
      <c r="D7" s="98" t="s">
        <v>33</v>
      </c>
      <c r="E7" s="102" t="s">
        <v>8</v>
      </c>
      <c r="F7" s="102"/>
      <c r="G7" s="102"/>
      <c r="H7" s="102"/>
      <c r="I7" s="102"/>
      <c r="J7" s="102"/>
      <c r="K7" s="102"/>
      <c r="L7" s="102"/>
      <c r="M7" s="101" t="s">
        <v>9</v>
      </c>
      <c r="N7" s="101"/>
      <c r="O7" s="101"/>
    </row>
    <row r="8" spans="1:15" s="3" customFormat="1" ht="47.25" customHeight="1">
      <c r="A8" s="98"/>
      <c r="B8" s="98"/>
      <c r="C8" s="98"/>
      <c r="D8" s="98"/>
      <c r="E8" s="98"/>
      <c r="F8" s="85" t="s">
        <v>11</v>
      </c>
      <c r="G8" s="2"/>
      <c r="H8" s="2"/>
      <c r="I8" s="85" t="s">
        <v>4</v>
      </c>
      <c r="J8" s="85" t="s">
        <v>5</v>
      </c>
      <c r="K8" s="85" t="s">
        <v>6</v>
      </c>
      <c r="L8" s="97" t="s">
        <v>7</v>
      </c>
      <c r="M8" s="97"/>
      <c r="N8" s="85" t="s">
        <v>13</v>
      </c>
      <c r="O8" s="84" t="s">
        <v>10</v>
      </c>
    </row>
    <row r="9" spans="1:15" ht="38.25">
      <c r="A9" s="98"/>
      <c r="B9" s="98"/>
      <c r="C9" s="98"/>
      <c r="D9" s="98"/>
      <c r="E9" s="98"/>
      <c r="F9" s="85"/>
      <c r="G9" s="2" t="s">
        <v>3</v>
      </c>
      <c r="H9" s="2" t="s">
        <v>12</v>
      </c>
      <c r="I9" s="85"/>
      <c r="J9" s="85"/>
      <c r="K9" s="85"/>
      <c r="L9" s="97"/>
      <c r="M9" s="97"/>
      <c r="N9" s="85"/>
      <c r="O9" s="84"/>
    </row>
    <row r="10" spans="1:15" s="8" customFormat="1" ht="11.25">
      <c r="A10" s="7">
        <v>1</v>
      </c>
      <c r="B10" s="7">
        <v>2</v>
      </c>
      <c r="C10" s="7">
        <v>3</v>
      </c>
      <c r="D10" s="7">
        <v>4</v>
      </c>
      <c r="E10" s="72" t="s">
        <v>18</v>
      </c>
      <c r="F10" s="7" t="s">
        <v>17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</row>
    <row r="11" spans="1:15" s="8" customFormat="1" ht="12.75" customHeight="1">
      <c r="A11" s="81" t="s">
        <v>25</v>
      </c>
      <c r="B11" s="99">
        <v>801</v>
      </c>
      <c r="C11" s="74"/>
      <c r="D11" s="75">
        <f>D12+D13+D14</f>
        <v>670192</v>
      </c>
      <c r="E11" s="76">
        <f aca="true" t="shared" si="0" ref="E11:O11">E12+E13+E14</f>
        <v>670192</v>
      </c>
      <c r="F11" s="75">
        <f t="shared" si="0"/>
        <v>634248</v>
      </c>
      <c r="G11" s="75">
        <f t="shared" si="0"/>
        <v>566534.94</v>
      </c>
      <c r="H11" s="75">
        <f>H12+H13+H14</f>
        <v>67713.06</v>
      </c>
      <c r="I11" s="75">
        <f t="shared" si="0"/>
        <v>0</v>
      </c>
      <c r="J11" s="75">
        <f t="shared" si="0"/>
        <v>35944</v>
      </c>
      <c r="K11" s="75">
        <f t="shared" si="0"/>
        <v>0</v>
      </c>
      <c r="L11" s="75">
        <f t="shared" si="0"/>
        <v>0</v>
      </c>
      <c r="M11" s="77">
        <f t="shared" si="0"/>
        <v>0</v>
      </c>
      <c r="N11" s="75">
        <f t="shared" si="0"/>
        <v>0</v>
      </c>
      <c r="O11" s="75">
        <f t="shared" si="0"/>
        <v>0</v>
      </c>
    </row>
    <row r="12" spans="1:15" ht="12.75" customHeight="1">
      <c r="A12" s="81"/>
      <c r="B12" s="99"/>
      <c r="C12" s="5">
        <v>80101</v>
      </c>
      <c r="D12" s="12">
        <f aca="true" t="shared" si="1" ref="D12:D71">E12+M12</f>
        <v>613752</v>
      </c>
      <c r="E12" s="14">
        <f>F12+I12+J12+K12+L12</f>
        <v>613752</v>
      </c>
      <c r="F12" s="13">
        <f>G12+H12</f>
        <v>580728</v>
      </c>
      <c r="G12" s="13">
        <v>520210.94</v>
      </c>
      <c r="H12" s="13">
        <v>60517.06</v>
      </c>
      <c r="I12" s="13"/>
      <c r="J12" s="13">
        <v>33024</v>
      </c>
      <c r="K12" s="13"/>
      <c r="L12" s="13"/>
      <c r="M12" s="15">
        <f>N12</f>
        <v>0</v>
      </c>
      <c r="N12" s="13"/>
      <c r="O12" s="13"/>
    </row>
    <row r="13" spans="1:15" ht="25.5" customHeight="1">
      <c r="A13" s="81"/>
      <c r="B13" s="99"/>
      <c r="C13" s="5">
        <v>80103</v>
      </c>
      <c r="D13" s="12">
        <f t="shared" si="1"/>
        <v>55440</v>
      </c>
      <c r="E13" s="14">
        <f>F13+I13+J13+K13+L13</f>
        <v>55440</v>
      </c>
      <c r="F13" s="13">
        <f>G13+H13</f>
        <v>52520</v>
      </c>
      <c r="G13" s="13">
        <v>46324</v>
      </c>
      <c r="H13" s="13">
        <v>6196</v>
      </c>
      <c r="I13" s="13"/>
      <c r="J13" s="13">
        <v>2920</v>
      </c>
      <c r="K13" s="13"/>
      <c r="L13" s="13"/>
      <c r="M13" s="15">
        <f>N13</f>
        <v>0</v>
      </c>
      <c r="N13" s="13"/>
      <c r="O13" s="13"/>
    </row>
    <row r="14" spans="1:15" ht="25.5" customHeight="1">
      <c r="A14" s="81"/>
      <c r="B14" s="99"/>
      <c r="C14" s="5">
        <v>80146</v>
      </c>
      <c r="D14" s="12">
        <f t="shared" si="1"/>
        <v>1000</v>
      </c>
      <c r="E14" s="14">
        <f>F14+I14+J14+K14+L14</f>
        <v>1000</v>
      </c>
      <c r="F14" s="13">
        <f>G14+H14</f>
        <v>1000</v>
      </c>
      <c r="G14" s="13"/>
      <c r="H14" s="13">
        <v>1000</v>
      </c>
      <c r="I14" s="13"/>
      <c r="J14" s="13"/>
      <c r="K14" s="13"/>
      <c r="L14" s="13"/>
      <c r="M14" s="15">
        <f>N14</f>
        <v>0</v>
      </c>
      <c r="N14" s="13"/>
      <c r="O14" s="13"/>
    </row>
    <row r="15" spans="1:15" ht="22.5" customHeight="1">
      <c r="A15" s="83" t="s">
        <v>19</v>
      </c>
      <c r="B15" s="83"/>
      <c r="C15" s="83"/>
      <c r="D15" s="16">
        <f>D12+D13+D14</f>
        <v>670192</v>
      </c>
      <c r="E15" s="19"/>
      <c r="F15" s="13"/>
      <c r="G15" s="13"/>
      <c r="H15" s="13"/>
      <c r="I15" s="13"/>
      <c r="J15" s="13"/>
      <c r="K15" s="13"/>
      <c r="L15" s="13"/>
      <c r="M15" s="49"/>
      <c r="N15" s="13"/>
      <c r="O15" s="13"/>
    </row>
    <row r="16" spans="1:15" s="21" customFormat="1" ht="22.5" customHeight="1">
      <c r="A16" s="81" t="s">
        <v>26</v>
      </c>
      <c r="B16" s="80">
        <v>801</v>
      </c>
      <c r="C16" s="22"/>
      <c r="D16" s="23">
        <f>D17+D18+D19</f>
        <v>706935</v>
      </c>
      <c r="E16" s="25">
        <f aca="true" t="shared" si="2" ref="E16:O16">E17+E18+E19</f>
        <v>706935</v>
      </c>
      <c r="F16" s="23">
        <f t="shared" si="2"/>
        <v>666205</v>
      </c>
      <c r="G16" s="23">
        <f t="shared" si="2"/>
        <v>581631.46</v>
      </c>
      <c r="H16" s="23">
        <f>H17+H18+H19</f>
        <v>84573.54000000001</v>
      </c>
      <c r="I16" s="23">
        <f t="shared" si="2"/>
        <v>0</v>
      </c>
      <c r="J16" s="23">
        <f t="shared" si="2"/>
        <v>40730</v>
      </c>
      <c r="K16" s="23">
        <f t="shared" si="2"/>
        <v>0</v>
      </c>
      <c r="L16" s="23">
        <f t="shared" si="2"/>
        <v>0</v>
      </c>
      <c r="M16" s="50">
        <f t="shared" si="2"/>
        <v>0</v>
      </c>
      <c r="N16" s="23">
        <f t="shared" si="2"/>
        <v>0</v>
      </c>
      <c r="O16" s="23">
        <f t="shared" si="2"/>
        <v>0</v>
      </c>
    </row>
    <row r="17" spans="1:15" ht="12.75" customHeight="1">
      <c r="A17" s="81"/>
      <c r="B17" s="80"/>
      <c r="C17" s="5">
        <v>80101</v>
      </c>
      <c r="D17" s="12">
        <f t="shared" si="1"/>
        <v>636320</v>
      </c>
      <c r="E17" s="14">
        <f>F17+I17+J17+K17+L17</f>
        <v>636320</v>
      </c>
      <c r="F17" s="13">
        <f>G17+H17</f>
        <v>600095</v>
      </c>
      <c r="G17" s="13">
        <v>522150.67</v>
      </c>
      <c r="H17" s="13">
        <v>77944.33</v>
      </c>
      <c r="I17" s="13"/>
      <c r="J17" s="13">
        <v>36225</v>
      </c>
      <c r="K17" s="13"/>
      <c r="L17" s="13"/>
      <c r="M17" s="15">
        <f>N17</f>
        <v>0</v>
      </c>
      <c r="N17" s="13"/>
      <c r="O17" s="13"/>
    </row>
    <row r="18" spans="1:15" ht="26.25" customHeight="1">
      <c r="A18" s="81"/>
      <c r="B18" s="80"/>
      <c r="C18" s="5">
        <v>80103</v>
      </c>
      <c r="D18" s="12">
        <f t="shared" si="1"/>
        <v>69315</v>
      </c>
      <c r="E18" s="14">
        <f>F18+I18+J18+K18+L18</f>
        <v>69315</v>
      </c>
      <c r="F18" s="13">
        <f>G18+H18</f>
        <v>64810</v>
      </c>
      <c r="G18" s="13">
        <v>59480.79</v>
      </c>
      <c r="H18" s="13">
        <v>5329.21</v>
      </c>
      <c r="I18" s="13"/>
      <c r="J18" s="13">
        <v>4505</v>
      </c>
      <c r="K18" s="13"/>
      <c r="L18" s="13"/>
      <c r="M18" s="15">
        <f>N18</f>
        <v>0</v>
      </c>
      <c r="N18" s="13"/>
      <c r="O18" s="13"/>
    </row>
    <row r="19" spans="1:15" ht="26.25" customHeight="1">
      <c r="A19" s="81"/>
      <c r="B19" s="80"/>
      <c r="C19" s="5">
        <v>80146</v>
      </c>
      <c r="D19" s="12">
        <f t="shared" si="1"/>
        <v>1300</v>
      </c>
      <c r="E19" s="14">
        <f>F19+I19+J19+K19+L19</f>
        <v>1300</v>
      </c>
      <c r="F19" s="13">
        <f>G19+H19</f>
        <v>1300</v>
      </c>
      <c r="G19" s="13"/>
      <c r="H19" s="13">
        <v>1300</v>
      </c>
      <c r="I19" s="13"/>
      <c r="J19" s="13"/>
      <c r="K19" s="13"/>
      <c r="L19" s="13"/>
      <c r="M19" s="15">
        <f>N19</f>
        <v>0</v>
      </c>
      <c r="N19" s="13"/>
      <c r="O19" s="13"/>
    </row>
    <row r="20" spans="1:15" ht="16.5" customHeight="1">
      <c r="A20" s="83" t="s">
        <v>19</v>
      </c>
      <c r="B20" s="83"/>
      <c r="C20" s="83"/>
      <c r="D20" s="16">
        <f>D16</f>
        <v>706935</v>
      </c>
      <c r="E20" s="18"/>
      <c r="F20" s="18"/>
      <c r="G20" s="18"/>
      <c r="H20" s="18"/>
      <c r="I20" s="18"/>
      <c r="J20" s="19"/>
      <c r="K20" s="19"/>
      <c r="L20" s="19"/>
      <c r="M20" s="49"/>
      <c r="N20" s="19"/>
      <c r="O20" s="19"/>
    </row>
    <row r="21" spans="1:15" ht="12.75" customHeight="1">
      <c r="A21" s="81" t="s">
        <v>27</v>
      </c>
      <c r="B21" s="82">
        <v>801</v>
      </c>
      <c r="C21" s="78"/>
      <c r="D21" s="24">
        <f>D22+D23+D24+D25</f>
        <v>947686</v>
      </c>
      <c r="E21" s="25">
        <f aca="true" t="shared" si="3" ref="E21:O21">E22+E23+E24+E25</f>
        <v>947686</v>
      </c>
      <c r="F21" s="24">
        <f t="shared" si="3"/>
        <v>899758</v>
      </c>
      <c r="G21" s="24">
        <f t="shared" si="3"/>
        <v>793090.61</v>
      </c>
      <c r="H21" s="24">
        <f>H22+H23+H24+H25</f>
        <v>106667.39</v>
      </c>
      <c r="I21" s="24">
        <f t="shared" si="3"/>
        <v>0</v>
      </c>
      <c r="J21" s="24">
        <f t="shared" si="3"/>
        <v>47928</v>
      </c>
      <c r="K21" s="24">
        <f t="shared" si="3"/>
        <v>0</v>
      </c>
      <c r="L21" s="24">
        <f t="shared" si="3"/>
        <v>0</v>
      </c>
      <c r="M21" s="50">
        <f t="shared" si="3"/>
        <v>0</v>
      </c>
      <c r="N21" s="24">
        <f t="shared" si="3"/>
        <v>0</v>
      </c>
      <c r="O21" s="24">
        <f t="shared" si="3"/>
        <v>0</v>
      </c>
    </row>
    <row r="22" spans="1:15" ht="12.75" customHeight="1">
      <c r="A22" s="81"/>
      <c r="B22" s="82"/>
      <c r="C22" s="5">
        <v>80101</v>
      </c>
      <c r="D22" s="12">
        <f t="shared" si="1"/>
        <v>792700.96</v>
      </c>
      <c r="E22" s="14">
        <f>F22+I22+J22+K22+L22</f>
        <v>792700.96</v>
      </c>
      <c r="F22" s="13">
        <f>G22+H22</f>
        <v>749845.96</v>
      </c>
      <c r="G22" s="13">
        <v>655663.57</v>
      </c>
      <c r="H22" s="13">
        <v>94182.39</v>
      </c>
      <c r="I22" s="13"/>
      <c r="J22" s="13">
        <v>42855</v>
      </c>
      <c r="K22" s="13"/>
      <c r="L22" s="13"/>
      <c r="M22" s="15">
        <f>N22</f>
        <v>0</v>
      </c>
      <c r="N22" s="13"/>
      <c r="O22" s="13"/>
    </row>
    <row r="23" spans="1:15" ht="24.75" customHeight="1">
      <c r="A23" s="81"/>
      <c r="B23" s="82"/>
      <c r="C23" s="5">
        <v>80103</v>
      </c>
      <c r="D23" s="12">
        <f t="shared" si="1"/>
        <v>58541</v>
      </c>
      <c r="E23" s="14">
        <f aca="true" t="shared" si="4" ref="E23:E52">F23+I23+J23+K23+L23</f>
        <v>58541</v>
      </c>
      <c r="F23" s="13">
        <f>G23+H23</f>
        <v>54368</v>
      </c>
      <c r="G23" s="13">
        <v>49348</v>
      </c>
      <c r="H23" s="13">
        <v>5020</v>
      </c>
      <c r="I23" s="13"/>
      <c r="J23" s="13">
        <v>4173</v>
      </c>
      <c r="K23" s="13"/>
      <c r="L23" s="13"/>
      <c r="M23" s="15">
        <f>N23</f>
        <v>0</v>
      </c>
      <c r="N23" s="13"/>
      <c r="O23" s="13"/>
    </row>
    <row r="24" spans="1:15" ht="24.75" customHeight="1">
      <c r="A24" s="81"/>
      <c r="B24" s="82"/>
      <c r="C24" s="5">
        <v>80146</v>
      </c>
      <c r="D24" s="12">
        <f t="shared" si="1"/>
        <v>900</v>
      </c>
      <c r="E24" s="14">
        <f t="shared" si="4"/>
        <v>900</v>
      </c>
      <c r="F24" s="13">
        <f>G24+H24</f>
        <v>900</v>
      </c>
      <c r="G24" s="13"/>
      <c r="H24" s="13">
        <v>900</v>
      </c>
      <c r="I24" s="13"/>
      <c r="J24" s="13"/>
      <c r="K24" s="13"/>
      <c r="L24" s="13"/>
      <c r="M24" s="15"/>
      <c r="N24" s="13"/>
      <c r="O24" s="13"/>
    </row>
    <row r="25" spans="1:15" ht="12.75">
      <c r="A25" s="81"/>
      <c r="B25" s="82"/>
      <c r="C25" s="5">
        <v>80148</v>
      </c>
      <c r="D25" s="12">
        <f t="shared" si="1"/>
        <v>95544.04</v>
      </c>
      <c r="E25" s="14">
        <f t="shared" si="4"/>
        <v>95544.04</v>
      </c>
      <c r="F25" s="13">
        <f>G25+H25</f>
        <v>94644.04</v>
      </c>
      <c r="G25" s="13">
        <v>88079.04</v>
      </c>
      <c r="H25" s="13">
        <v>6565</v>
      </c>
      <c r="I25" s="13"/>
      <c r="J25" s="13">
        <v>900</v>
      </c>
      <c r="K25" s="13"/>
      <c r="L25" s="13"/>
      <c r="M25" s="15">
        <f>N25</f>
        <v>0</v>
      </c>
      <c r="N25" s="13"/>
      <c r="O25" s="13"/>
    </row>
    <row r="26" spans="1:15" ht="12.75">
      <c r="A26" s="81"/>
      <c r="B26" s="82">
        <v>854</v>
      </c>
      <c r="C26" s="5"/>
      <c r="D26" s="26">
        <f>D27+D28</f>
        <v>66017</v>
      </c>
      <c r="E26" s="31">
        <f aca="true" t="shared" si="5" ref="E26:O26">E27+E28</f>
        <v>66017</v>
      </c>
      <c r="F26" s="26">
        <f t="shared" si="5"/>
        <v>61844</v>
      </c>
      <c r="G26" s="26">
        <f t="shared" si="5"/>
        <v>53202.37</v>
      </c>
      <c r="H26" s="26">
        <f>H27+H28</f>
        <v>8641.630000000001</v>
      </c>
      <c r="I26" s="26">
        <f t="shared" si="5"/>
        <v>0</v>
      </c>
      <c r="J26" s="26">
        <f t="shared" si="5"/>
        <v>4173</v>
      </c>
      <c r="K26" s="26">
        <f t="shared" si="5"/>
        <v>0</v>
      </c>
      <c r="L26" s="26">
        <f t="shared" si="5"/>
        <v>0</v>
      </c>
      <c r="M26" s="46">
        <f t="shared" si="5"/>
        <v>0</v>
      </c>
      <c r="N26" s="26">
        <f t="shared" si="5"/>
        <v>0</v>
      </c>
      <c r="O26" s="26">
        <f t="shared" si="5"/>
        <v>0</v>
      </c>
    </row>
    <row r="27" spans="1:15" ht="12.75">
      <c r="A27" s="81"/>
      <c r="B27" s="82"/>
      <c r="C27" s="68">
        <v>85401</v>
      </c>
      <c r="D27" s="52">
        <f t="shared" si="1"/>
        <v>65567</v>
      </c>
      <c r="E27" s="64">
        <f t="shared" si="4"/>
        <v>65567</v>
      </c>
      <c r="F27" s="54">
        <f>G27+H27</f>
        <v>61394</v>
      </c>
      <c r="G27" s="54">
        <v>53202.37</v>
      </c>
      <c r="H27" s="69">
        <v>8191.63</v>
      </c>
      <c r="I27" s="24"/>
      <c r="J27" s="69">
        <v>4173</v>
      </c>
      <c r="K27" s="24"/>
      <c r="L27" s="24"/>
      <c r="M27" s="64">
        <f>N27</f>
        <v>0</v>
      </c>
      <c r="N27" s="26"/>
      <c r="O27" s="26"/>
    </row>
    <row r="28" spans="1:15" ht="12.75">
      <c r="A28" s="81"/>
      <c r="B28" s="82"/>
      <c r="C28" s="68">
        <v>85446</v>
      </c>
      <c r="D28" s="52">
        <f t="shared" si="1"/>
        <v>450</v>
      </c>
      <c r="E28" s="64">
        <f t="shared" si="4"/>
        <v>450</v>
      </c>
      <c r="F28" s="54">
        <f>G28+H28</f>
        <v>450</v>
      </c>
      <c r="G28" s="52"/>
      <c r="H28" s="54">
        <v>450</v>
      </c>
      <c r="I28" s="24"/>
      <c r="J28" s="24"/>
      <c r="K28" s="24"/>
      <c r="L28" s="24"/>
      <c r="M28" s="64">
        <f>N28</f>
        <v>0</v>
      </c>
      <c r="N28" s="26"/>
      <c r="O28" s="26"/>
    </row>
    <row r="29" spans="1:15" ht="18.75" customHeight="1">
      <c r="A29" s="83" t="s">
        <v>19</v>
      </c>
      <c r="B29" s="83"/>
      <c r="C29" s="83"/>
      <c r="D29" s="16">
        <f>D21+D26</f>
        <v>1013703</v>
      </c>
      <c r="E29" s="18"/>
      <c r="F29" s="18"/>
      <c r="G29" s="18"/>
      <c r="H29" s="18"/>
      <c r="I29" s="18"/>
      <c r="J29" s="18"/>
      <c r="K29" s="18"/>
      <c r="L29" s="18"/>
      <c r="M29" s="55"/>
      <c r="N29" s="18"/>
      <c r="O29" s="18"/>
    </row>
    <row r="30" spans="1:15" ht="12.75" customHeight="1">
      <c r="A30" s="81" t="s">
        <v>28</v>
      </c>
      <c r="B30" s="82">
        <v>801</v>
      </c>
      <c r="C30" s="9"/>
      <c r="D30" s="24">
        <f>D31+D32+D33</f>
        <v>826895</v>
      </c>
      <c r="E30" s="25">
        <f aca="true" t="shared" si="6" ref="E30:O30">E31+E32+E33</f>
        <v>826895</v>
      </c>
      <c r="F30" s="24">
        <f t="shared" si="6"/>
        <v>787672</v>
      </c>
      <c r="G30" s="24">
        <f t="shared" si="6"/>
        <v>650492.71</v>
      </c>
      <c r="H30" s="24">
        <f>H31+H32+H33</f>
        <v>137179.29</v>
      </c>
      <c r="I30" s="24">
        <f t="shared" si="6"/>
        <v>0</v>
      </c>
      <c r="J30" s="24">
        <f t="shared" si="6"/>
        <v>39223</v>
      </c>
      <c r="K30" s="24">
        <f t="shared" si="6"/>
        <v>0</v>
      </c>
      <c r="L30" s="24">
        <f t="shared" si="6"/>
        <v>0</v>
      </c>
      <c r="M30" s="50">
        <f t="shared" si="6"/>
        <v>0</v>
      </c>
      <c r="N30" s="24">
        <f t="shared" si="6"/>
        <v>0</v>
      </c>
      <c r="O30" s="24">
        <f t="shared" si="6"/>
        <v>0</v>
      </c>
    </row>
    <row r="31" spans="1:15" ht="12.75" customHeight="1">
      <c r="A31" s="81"/>
      <c r="B31" s="82"/>
      <c r="C31" s="5">
        <v>80101</v>
      </c>
      <c r="D31" s="12">
        <f t="shared" si="1"/>
        <v>760354.62</v>
      </c>
      <c r="E31" s="15">
        <f t="shared" si="4"/>
        <v>760354.62</v>
      </c>
      <c r="F31" s="19">
        <f>G31+H31</f>
        <v>724972.62</v>
      </c>
      <c r="G31" s="19">
        <v>592109.33</v>
      </c>
      <c r="H31" s="19">
        <v>132863.29</v>
      </c>
      <c r="I31" s="19"/>
      <c r="J31" s="19">
        <v>35382</v>
      </c>
      <c r="K31" s="19"/>
      <c r="L31" s="19"/>
      <c r="M31" s="15">
        <f>N31</f>
        <v>0</v>
      </c>
      <c r="N31" s="19"/>
      <c r="O31" s="19"/>
    </row>
    <row r="32" spans="1:15" ht="26.25" customHeight="1">
      <c r="A32" s="81"/>
      <c r="B32" s="82"/>
      <c r="C32" s="5">
        <v>80103</v>
      </c>
      <c r="D32" s="12">
        <f t="shared" si="1"/>
        <v>65240.38</v>
      </c>
      <c r="E32" s="15">
        <f t="shared" si="4"/>
        <v>65240.38</v>
      </c>
      <c r="F32" s="19">
        <f>G32+H32</f>
        <v>61399.38</v>
      </c>
      <c r="G32" s="19">
        <v>58383.38</v>
      </c>
      <c r="H32" s="19">
        <v>3016</v>
      </c>
      <c r="I32" s="19"/>
      <c r="J32" s="19">
        <v>3841</v>
      </c>
      <c r="K32" s="19"/>
      <c r="L32" s="19"/>
      <c r="M32" s="15">
        <f>N32</f>
        <v>0</v>
      </c>
      <c r="N32" s="19"/>
      <c r="O32" s="19"/>
    </row>
    <row r="33" spans="1:15" ht="26.25" customHeight="1">
      <c r="A33" s="81"/>
      <c r="B33" s="82"/>
      <c r="C33" s="5">
        <v>80146</v>
      </c>
      <c r="D33" s="12">
        <f t="shared" si="1"/>
        <v>1300</v>
      </c>
      <c r="E33" s="15">
        <f t="shared" si="4"/>
        <v>1300</v>
      </c>
      <c r="F33" s="19">
        <f>G33+H33</f>
        <v>1300</v>
      </c>
      <c r="G33" s="19"/>
      <c r="H33" s="19">
        <v>1300</v>
      </c>
      <c r="I33" s="19"/>
      <c r="J33" s="19"/>
      <c r="K33" s="19"/>
      <c r="L33" s="19"/>
      <c r="M33" s="15">
        <f>N33</f>
        <v>0</v>
      </c>
      <c r="N33" s="19"/>
      <c r="O33" s="19"/>
    </row>
    <row r="34" spans="1:15" ht="12.75">
      <c r="A34" s="81"/>
      <c r="B34" s="9">
        <v>854</v>
      </c>
      <c r="C34" s="68">
        <v>85401</v>
      </c>
      <c r="D34" s="24">
        <f t="shared" si="1"/>
        <v>18753</v>
      </c>
      <c r="E34" s="25">
        <f t="shared" si="4"/>
        <v>18753</v>
      </c>
      <c r="F34" s="24">
        <f>G34+H34</f>
        <v>16697</v>
      </c>
      <c r="G34" s="24">
        <v>14899</v>
      </c>
      <c r="H34" s="24">
        <v>1798</v>
      </c>
      <c r="I34" s="24"/>
      <c r="J34" s="24">
        <v>2056</v>
      </c>
      <c r="K34" s="24"/>
      <c r="L34" s="24"/>
      <c r="M34" s="24">
        <f>N34</f>
        <v>0</v>
      </c>
      <c r="N34" s="24"/>
      <c r="O34" s="24"/>
    </row>
    <row r="35" spans="1:15" ht="19.5" customHeight="1">
      <c r="A35" s="83" t="s">
        <v>19</v>
      </c>
      <c r="B35" s="83"/>
      <c r="C35" s="83"/>
      <c r="D35" s="16">
        <f>D30+D34</f>
        <v>845648</v>
      </c>
      <c r="E35" s="18"/>
      <c r="F35" s="18"/>
      <c r="G35" s="18"/>
      <c r="H35" s="18"/>
      <c r="I35" s="18"/>
      <c r="J35" s="18"/>
      <c r="K35" s="18"/>
      <c r="L35" s="18"/>
      <c r="M35" s="55"/>
      <c r="N35" s="18"/>
      <c r="O35" s="18"/>
    </row>
    <row r="36" spans="1:15" ht="12.75" customHeight="1">
      <c r="A36" s="81" t="s">
        <v>29</v>
      </c>
      <c r="B36" s="82">
        <v>801</v>
      </c>
      <c r="C36" s="9"/>
      <c r="D36" s="24">
        <f>D37+D38+D39</f>
        <v>732225</v>
      </c>
      <c r="E36" s="25">
        <f aca="true" t="shared" si="7" ref="E36:O36">E37+E38+E39</f>
        <v>732225</v>
      </c>
      <c r="F36" s="24">
        <f t="shared" si="7"/>
        <v>692076</v>
      </c>
      <c r="G36" s="24">
        <f t="shared" si="7"/>
        <v>595772.04</v>
      </c>
      <c r="H36" s="24">
        <f>H37+H38+H39</f>
        <v>96303.96</v>
      </c>
      <c r="I36" s="24">
        <f t="shared" si="7"/>
        <v>0</v>
      </c>
      <c r="J36" s="24">
        <f t="shared" si="7"/>
        <v>40149</v>
      </c>
      <c r="K36" s="24">
        <f t="shared" si="7"/>
        <v>0</v>
      </c>
      <c r="L36" s="24">
        <f t="shared" si="7"/>
        <v>0</v>
      </c>
      <c r="M36" s="50">
        <f t="shared" si="7"/>
        <v>0</v>
      </c>
      <c r="N36" s="24">
        <f t="shared" si="7"/>
        <v>0</v>
      </c>
      <c r="O36" s="24">
        <f t="shared" si="7"/>
        <v>0</v>
      </c>
    </row>
    <row r="37" spans="1:15" ht="12.75">
      <c r="A37" s="81"/>
      <c r="B37" s="82"/>
      <c r="C37" s="5">
        <v>80101</v>
      </c>
      <c r="D37" s="12">
        <f t="shared" si="1"/>
        <v>672687.09</v>
      </c>
      <c r="E37" s="15">
        <f t="shared" si="4"/>
        <v>672687.09</v>
      </c>
      <c r="F37" s="13">
        <f>G37+H37</f>
        <v>636401.09</v>
      </c>
      <c r="G37" s="13">
        <v>543954.13</v>
      </c>
      <c r="H37" s="13">
        <v>92446.96</v>
      </c>
      <c r="I37" s="13"/>
      <c r="J37" s="13">
        <v>36286</v>
      </c>
      <c r="K37" s="13"/>
      <c r="L37" s="13"/>
      <c r="M37" s="15">
        <f>N37</f>
        <v>0</v>
      </c>
      <c r="N37" s="19"/>
      <c r="O37" s="19"/>
    </row>
    <row r="38" spans="1:15" ht="15" customHeight="1">
      <c r="A38" s="81"/>
      <c r="B38" s="82"/>
      <c r="C38" s="5">
        <v>80103</v>
      </c>
      <c r="D38" s="12">
        <f t="shared" si="1"/>
        <v>58737.91</v>
      </c>
      <c r="E38" s="15">
        <f t="shared" si="4"/>
        <v>58737.91</v>
      </c>
      <c r="F38" s="13">
        <f>G38+H38</f>
        <v>54874.91</v>
      </c>
      <c r="G38" s="13">
        <v>51817.91</v>
      </c>
      <c r="H38" s="13">
        <v>3057</v>
      </c>
      <c r="I38" s="13"/>
      <c r="J38" s="13">
        <v>3863</v>
      </c>
      <c r="K38" s="13"/>
      <c r="L38" s="13"/>
      <c r="M38" s="15">
        <f>N38</f>
        <v>0</v>
      </c>
      <c r="N38" s="19"/>
      <c r="O38" s="19"/>
    </row>
    <row r="39" spans="1:15" ht="15" customHeight="1">
      <c r="A39" s="81"/>
      <c r="B39" s="82"/>
      <c r="C39" s="5">
        <v>80146</v>
      </c>
      <c r="D39" s="12">
        <f t="shared" si="1"/>
        <v>800</v>
      </c>
      <c r="E39" s="15">
        <f t="shared" si="4"/>
        <v>800</v>
      </c>
      <c r="F39" s="13">
        <f>G39+H39</f>
        <v>800</v>
      </c>
      <c r="G39" s="13"/>
      <c r="H39" s="13">
        <v>800</v>
      </c>
      <c r="I39" s="13"/>
      <c r="J39" s="13"/>
      <c r="K39" s="13"/>
      <c r="L39" s="13"/>
      <c r="M39" s="15">
        <f>N39</f>
        <v>0</v>
      </c>
      <c r="N39" s="19"/>
      <c r="O39" s="19"/>
    </row>
    <row r="40" spans="1:15" ht="26.25" customHeight="1">
      <c r="A40" s="83" t="s">
        <v>19</v>
      </c>
      <c r="B40" s="83"/>
      <c r="C40" s="83"/>
      <c r="D40" s="16">
        <f>D36</f>
        <v>732225</v>
      </c>
      <c r="E40" s="49"/>
      <c r="F40" s="13"/>
      <c r="G40" s="13"/>
      <c r="H40" s="13"/>
      <c r="I40" s="13"/>
      <c r="J40" s="13"/>
      <c r="K40" s="13"/>
      <c r="L40" s="13"/>
      <c r="M40" s="49"/>
      <c r="N40" s="19"/>
      <c r="O40" s="19"/>
    </row>
    <row r="41" spans="1:15" ht="12.75">
      <c r="A41" s="81" t="s">
        <v>30</v>
      </c>
      <c r="B41" s="82">
        <v>801</v>
      </c>
      <c r="C41" s="9"/>
      <c r="D41" s="24">
        <f>D42+D43+D44</f>
        <v>800852.1299999999</v>
      </c>
      <c r="E41" s="25">
        <f aca="true" t="shared" si="8" ref="E41:O41">E42+E43+E44</f>
        <v>800852.1299999999</v>
      </c>
      <c r="F41" s="24">
        <f t="shared" si="8"/>
        <v>715257.9999999999</v>
      </c>
      <c r="G41" s="24">
        <f t="shared" si="8"/>
        <v>646851.5499999999</v>
      </c>
      <c r="H41" s="24">
        <f>H42+H43+H44</f>
        <v>68406.45</v>
      </c>
      <c r="I41" s="24">
        <f t="shared" si="8"/>
        <v>0</v>
      </c>
      <c r="J41" s="24">
        <f t="shared" si="8"/>
        <v>39712</v>
      </c>
      <c r="K41" s="24">
        <f t="shared" si="8"/>
        <v>45882.13</v>
      </c>
      <c r="L41" s="24">
        <f t="shared" si="8"/>
        <v>0</v>
      </c>
      <c r="M41" s="50">
        <f t="shared" si="8"/>
        <v>0</v>
      </c>
      <c r="N41" s="24">
        <f t="shared" si="8"/>
        <v>0</v>
      </c>
      <c r="O41" s="24">
        <f t="shared" si="8"/>
        <v>0</v>
      </c>
    </row>
    <row r="42" spans="1:15" ht="12.75">
      <c r="A42" s="81"/>
      <c r="B42" s="82"/>
      <c r="C42" s="5">
        <v>80101</v>
      </c>
      <c r="D42" s="12">
        <f t="shared" si="1"/>
        <v>718863.2699999999</v>
      </c>
      <c r="E42" s="15">
        <f t="shared" si="4"/>
        <v>718863.2699999999</v>
      </c>
      <c r="F42" s="13">
        <f>G42+H42</f>
        <v>681567.2699999999</v>
      </c>
      <c r="G42" s="13">
        <v>617397.82</v>
      </c>
      <c r="H42" s="13">
        <v>64169.45</v>
      </c>
      <c r="I42" s="13"/>
      <c r="J42" s="13">
        <v>37296</v>
      </c>
      <c r="K42" s="13"/>
      <c r="L42" s="13"/>
      <c r="M42" s="15">
        <f>N42</f>
        <v>0</v>
      </c>
      <c r="N42" s="19"/>
      <c r="O42" s="19"/>
    </row>
    <row r="43" spans="1:15" ht="12.75">
      <c r="A43" s="81"/>
      <c r="B43" s="82"/>
      <c r="C43" s="5">
        <v>80103</v>
      </c>
      <c r="D43" s="12">
        <f t="shared" si="1"/>
        <v>35006.729999999996</v>
      </c>
      <c r="E43" s="15">
        <f t="shared" si="4"/>
        <v>35006.729999999996</v>
      </c>
      <c r="F43" s="13">
        <f>G43+H43</f>
        <v>32590.73</v>
      </c>
      <c r="G43" s="13">
        <v>29453.73</v>
      </c>
      <c r="H43" s="13">
        <v>3137</v>
      </c>
      <c r="I43" s="13"/>
      <c r="J43" s="13">
        <v>2416</v>
      </c>
      <c r="K43" s="13"/>
      <c r="L43" s="13"/>
      <c r="M43" s="15">
        <f>N43</f>
        <v>0</v>
      </c>
      <c r="N43" s="19"/>
      <c r="O43" s="19"/>
    </row>
    <row r="44" spans="1:15" ht="12.75">
      <c r="A44" s="81"/>
      <c r="B44" s="82"/>
      <c r="C44" s="5">
        <v>80146</v>
      </c>
      <c r="D44" s="12">
        <f t="shared" si="1"/>
        <v>46982.13</v>
      </c>
      <c r="E44" s="15">
        <f t="shared" si="4"/>
        <v>46982.13</v>
      </c>
      <c r="F44" s="13">
        <f>G44+H44</f>
        <v>1100</v>
      </c>
      <c r="G44" s="13"/>
      <c r="H44" s="13">
        <v>1100</v>
      </c>
      <c r="I44" s="13"/>
      <c r="J44" s="13"/>
      <c r="K44" s="13">
        <v>45882.13</v>
      </c>
      <c r="L44" s="13"/>
      <c r="M44" s="15">
        <f>N44</f>
        <v>0</v>
      </c>
      <c r="N44" s="19"/>
      <c r="O44" s="19"/>
    </row>
    <row r="45" spans="1:15" ht="12.75">
      <c r="A45" s="81"/>
      <c r="B45" s="70">
        <v>852</v>
      </c>
      <c r="C45" s="68">
        <v>85295</v>
      </c>
      <c r="D45" s="26">
        <f t="shared" si="1"/>
        <v>1500</v>
      </c>
      <c r="E45" s="31">
        <f t="shared" si="4"/>
        <v>1500</v>
      </c>
      <c r="F45" s="13">
        <f>G45+H45</f>
        <v>0</v>
      </c>
      <c r="G45" s="26"/>
      <c r="H45" s="26"/>
      <c r="I45" s="26"/>
      <c r="J45" s="26"/>
      <c r="K45" s="69">
        <v>1500</v>
      </c>
      <c r="L45" s="26"/>
      <c r="M45" s="31">
        <f>N45</f>
        <v>0</v>
      </c>
      <c r="N45" s="48"/>
      <c r="O45" s="48"/>
    </row>
    <row r="46" spans="1:15" ht="12.75">
      <c r="A46" s="81"/>
      <c r="B46" s="9">
        <v>854</v>
      </c>
      <c r="C46" s="68">
        <v>85495</v>
      </c>
      <c r="D46" s="24">
        <f t="shared" si="1"/>
        <v>107967</v>
      </c>
      <c r="E46" s="25">
        <f t="shared" si="4"/>
        <v>107967</v>
      </c>
      <c r="F46" s="49">
        <f>G46+H46</f>
        <v>0</v>
      </c>
      <c r="G46" s="49">
        <v>0</v>
      </c>
      <c r="H46" s="49">
        <v>0</v>
      </c>
      <c r="I46" s="49">
        <v>0</v>
      </c>
      <c r="J46" s="49">
        <v>0</v>
      </c>
      <c r="K46" s="49">
        <v>107967</v>
      </c>
      <c r="L46" s="49">
        <v>0</v>
      </c>
      <c r="M46" s="25">
        <f>N46</f>
        <v>0</v>
      </c>
      <c r="N46" s="48"/>
      <c r="O46" s="48"/>
    </row>
    <row r="47" spans="1:15" ht="18" customHeight="1">
      <c r="A47" s="83" t="s">
        <v>19</v>
      </c>
      <c r="B47" s="83"/>
      <c r="C47" s="83"/>
      <c r="D47" s="16">
        <f>D41+D45+D46</f>
        <v>910319.1299999999</v>
      </c>
      <c r="E47" s="18"/>
      <c r="F47" s="18"/>
      <c r="G47" s="18"/>
      <c r="H47" s="18"/>
      <c r="I47" s="18"/>
      <c r="J47" s="18"/>
      <c r="K47" s="18"/>
      <c r="L47" s="18"/>
      <c r="M47" s="49"/>
      <c r="N47" s="18"/>
      <c r="O47" s="18"/>
    </row>
    <row r="48" spans="1:15" ht="12.75">
      <c r="A48" s="81" t="s">
        <v>31</v>
      </c>
      <c r="B48" s="82">
        <v>801</v>
      </c>
      <c r="C48" s="9"/>
      <c r="D48" s="24">
        <f>D49+D50+D51</f>
        <v>1012174</v>
      </c>
      <c r="E48" s="25">
        <f aca="true" t="shared" si="9" ref="E48:O48">E49+E50+E51</f>
        <v>1012174</v>
      </c>
      <c r="F48" s="24">
        <f t="shared" si="9"/>
        <v>958005</v>
      </c>
      <c r="G48" s="24">
        <f t="shared" si="9"/>
        <v>852559.42</v>
      </c>
      <c r="H48" s="24">
        <f>H49+H50+H51</f>
        <v>105445.58</v>
      </c>
      <c r="I48" s="24">
        <f t="shared" si="9"/>
        <v>0</v>
      </c>
      <c r="J48" s="24">
        <f t="shared" si="9"/>
        <v>54169</v>
      </c>
      <c r="K48" s="24">
        <f t="shared" si="9"/>
        <v>0</v>
      </c>
      <c r="L48" s="24">
        <f t="shared" si="9"/>
        <v>0</v>
      </c>
      <c r="M48" s="50">
        <f t="shared" si="9"/>
        <v>0</v>
      </c>
      <c r="N48" s="24">
        <f t="shared" si="9"/>
        <v>0</v>
      </c>
      <c r="O48" s="24">
        <f t="shared" si="9"/>
        <v>0</v>
      </c>
    </row>
    <row r="49" spans="1:15" ht="12.75">
      <c r="A49" s="81"/>
      <c r="B49" s="82"/>
      <c r="C49" s="5">
        <v>80101</v>
      </c>
      <c r="D49" s="12">
        <f t="shared" si="1"/>
        <v>923200</v>
      </c>
      <c r="E49" s="15">
        <f t="shared" si="4"/>
        <v>923200</v>
      </c>
      <c r="F49" s="13">
        <f>G49+H49</f>
        <v>873018</v>
      </c>
      <c r="G49" s="13">
        <v>777386.42</v>
      </c>
      <c r="H49" s="13">
        <v>95631.58</v>
      </c>
      <c r="I49" s="13"/>
      <c r="J49" s="13">
        <v>50182</v>
      </c>
      <c r="K49" s="13"/>
      <c r="L49" s="13"/>
      <c r="M49" s="15">
        <f>N49</f>
        <v>0</v>
      </c>
      <c r="N49" s="19"/>
      <c r="O49" s="19"/>
    </row>
    <row r="50" spans="1:15" ht="12.75">
      <c r="A50" s="81"/>
      <c r="B50" s="82"/>
      <c r="C50" s="5">
        <v>80103</v>
      </c>
      <c r="D50" s="12">
        <f t="shared" si="1"/>
        <v>88074</v>
      </c>
      <c r="E50" s="15">
        <f t="shared" si="4"/>
        <v>88074</v>
      </c>
      <c r="F50" s="13">
        <f>G50+H50</f>
        <v>84087</v>
      </c>
      <c r="G50" s="13">
        <v>75173</v>
      </c>
      <c r="H50" s="13">
        <v>8914</v>
      </c>
      <c r="I50" s="13"/>
      <c r="J50" s="13">
        <v>3987</v>
      </c>
      <c r="K50" s="13"/>
      <c r="L50" s="13"/>
      <c r="M50" s="15">
        <f>N50</f>
        <v>0</v>
      </c>
      <c r="N50" s="19"/>
      <c r="O50" s="19"/>
    </row>
    <row r="51" spans="1:15" ht="12.75">
      <c r="A51" s="81"/>
      <c r="B51" s="82"/>
      <c r="C51" s="5">
        <v>80146</v>
      </c>
      <c r="D51" s="12">
        <f t="shared" si="1"/>
        <v>900</v>
      </c>
      <c r="E51" s="15">
        <f t="shared" si="4"/>
        <v>900</v>
      </c>
      <c r="F51" s="13">
        <f>G51+H51</f>
        <v>900</v>
      </c>
      <c r="G51" s="13"/>
      <c r="H51" s="13">
        <v>900</v>
      </c>
      <c r="I51" s="13"/>
      <c r="J51" s="13"/>
      <c r="K51" s="13"/>
      <c r="L51" s="13"/>
      <c r="M51" s="15"/>
      <c r="N51" s="19"/>
      <c r="O51" s="19"/>
    </row>
    <row r="52" spans="1:15" ht="12.75">
      <c r="A52" s="81"/>
      <c r="B52" s="9">
        <v>854</v>
      </c>
      <c r="C52" s="68">
        <v>85401</v>
      </c>
      <c r="D52" s="24">
        <f t="shared" si="1"/>
        <v>16540</v>
      </c>
      <c r="E52" s="25">
        <f t="shared" si="4"/>
        <v>16540</v>
      </c>
      <c r="F52" s="26">
        <f>G52+H52</f>
        <v>14880</v>
      </c>
      <c r="G52" s="24">
        <v>13162</v>
      </c>
      <c r="H52" s="24">
        <v>1718</v>
      </c>
      <c r="I52" s="24"/>
      <c r="J52" s="24">
        <v>1660</v>
      </c>
      <c r="K52" s="24"/>
      <c r="L52" s="24"/>
      <c r="M52" s="25">
        <f>N52</f>
        <v>0</v>
      </c>
      <c r="N52" s="48"/>
      <c r="O52" s="48"/>
    </row>
    <row r="53" spans="1:15" ht="20.25" customHeight="1">
      <c r="A53" s="83" t="s">
        <v>19</v>
      </c>
      <c r="B53" s="83"/>
      <c r="C53" s="83"/>
      <c r="D53" s="16">
        <f>D48+D52</f>
        <v>1028714</v>
      </c>
      <c r="E53" s="79"/>
      <c r="F53" s="18"/>
      <c r="G53" s="18"/>
      <c r="H53" s="18"/>
      <c r="I53" s="18"/>
      <c r="J53" s="18"/>
      <c r="K53" s="18"/>
      <c r="L53" s="18"/>
      <c r="M53" s="49"/>
      <c r="N53" s="18"/>
      <c r="O53" s="18"/>
    </row>
    <row r="54" spans="1:15" ht="12.75" customHeight="1">
      <c r="A54" s="81" t="s">
        <v>14</v>
      </c>
      <c r="B54" s="82">
        <v>801</v>
      </c>
      <c r="C54" s="9"/>
      <c r="D54" s="24">
        <f>D55+D56+D57</f>
        <v>980949</v>
      </c>
      <c r="E54" s="25">
        <f aca="true" t="shared" si="10" ref="E54:O54">E55+E57</f>
        <v>979649</v>
      </c>
      <c r="F54" s="24">
        <f t="shared" si="10"/>
        <v>919302</v>
      </c>
      <c r="G54" s="24">
        <f t="shared" si="10"/>
        <v>836646.78</v>
      </c>
      <c r="H54" s="24">
        <f>H55+H56+H57</f>
        <v>83955.22</v>
      </c>
      <c r="I54" s="24">
        <f t="shared" si="10"/>
        <v>0</v>
      </c>
      <c r="J54" s="24">
        <f t="shared" si="10"/>
        <v>60347</v>
      </c>
      <c r="K54" s="24">
        <f t="shared" si="10"/>
        <v>0</v>
      </c>
      <c r="L54" s="24">
        <f t="shared" si="10"/>
        <v>0</v>
      </c>
      <c r="M54" s="25">
        <f t="shared" si="10"/>
        <v>0</v>
      </c>
      <c r="N54" s="25">
        <f t="shared" si="10"/>
        <v>0</v>
      </c>
      <c r="O54" s="25">
        <f t="shared" si="10"/>
        <v>0</v>
      </c>
    </row>
    <row r="55" spans="1:15" ht="12.75">
      <c r="A55" s="81"/>
      <c r="B55" s="82"/>
      <c r="C55" s="5">
        <v>80110</v>
      </c>
      <c r="D55" s="12">
        <f t="shared" si="1"/>
        <v>906101.09</v>
      </c>
      <c r="E55" s="15">
        <f aca="true" t="shared" si="11" ref="E55:E71">F55+I55+J55+K55+L55</f>
        <v>906101.09</v>
      </c>
      <c r="F55" s="13">
        <f>G55+H55</f>
        <v>846879.09</v>
      </c>
      <c r="G55" s="13">
        <v>768375.87</v>
      </c>
      <c r="H55" s="13">
        <v>78503.22</v>
      </c>
      <c r="I55" s="13"/>
      <c r="J55" s="13">
        <v>59222</v>
      </c>
      <c r="K55" s="13"/>
      <c r="L55" s="13"/>
      <c r="M55" s="15">
        <f>N55</f>
        <v>0</v>
      </c>
      <c r="N55" s="19"/>
      <c r="O55" s="19"/>
    </row>
    <row r="56" spans="1:15" ht="12.75">
      <c r="A56" s="81"/>
      <c r="B56" s="82"/>
      <c r="C56" s="5">
        <v>80146</v>
      </c>
      <c r="D56" s="12">
        <f t="shared" si="1"/>
        <v>1300</v>
      </c>
      <c r="E56" s="15">
        <f t="shared" si="11"/>
        <v>1300</v>
      </c>
      <c r="F56" s="13">
        <f>G56+H56</f>
        <v>1300</v>
      </c>
      <c r="G56" s="13"/>
      <c r="H56" s="13">
        <v>1300</v>
      </c>
      <c r="I56" s="13"/>
      <c r="J56" s="13"/>
      <c r="K56" s="13"/>
      <c r="L56" s="13"/>
      <c r="M56" s="15"/>
      <c r="N56" s="19"/>
      <c r="O56" s="19"/>
    </row>
    <row r="57" spans="1:15" ht="12.75">
      <c r="A57" s="81"/>
      <c r="B57" s="82"/>
      <c r="C57" s="5">
        <v>80148</v>
      </c>
      <c r="D57" s="12">
        <f t="shared" si="1"/>
        <v>73547.91</v>
      </c>
      <c r="E57" s="15">
        <f t="shared" si="11"/>
        <v>73547.91</v>
      </c>
      <c r="F57" s="13">
        <f>G57+H57</f>
        <v>72422.91</v>
      </c>
      <c r="G57" s="13">
        <v>68270.91</v>
      </c>
      <c r="H57" s="13">
        <v>4152</v>
      </c>
      <c r="I57" s="13"/>
      <c r="J57" s="13">
        <v>1125</v>
      </c>
      <c r="K57" s="13"/>
      <c r="L57" s="13"/>
      <c r="M57" s="15">
        <f>N57</f>
        <v>0</v>
      </c>
      <c r="N57" s="19"/>
      <c r="O57" s="19"/>
    </row>
    <row r="58" spans="1:15" ht="12.75">
      <c r="A58" s="81"/>
      <c r="B58" s="82">
        <v>854</v>
      </c>
      <c r="C58" s="5"/>
      <c r="D58" s="26">
        <f>D59+D60</f>
        <v>68558</v>
      </c>
      <c r="E58" s="31">
        <f aca="true" t="shared" si="12" ref="E58:O58">E59+E60</f>
        <v>68558</v>
      </c>
      <c r="F58" s="26">
        <f t="shared" si="12"/>
        <v>64385</v>
      </c>
      <c r="G58" s="26">
        <f t="shared" si="12"/>
        <v>57007.82</v>
      </c>
      <c r="H58" s="26">
        <f>H59+H60</f>
        <v>7377.18</v>
      </c>
      <c r="I58" s="26">
        <f t="shared" si="12"/>
        <v>0</v>
      </c>
      <c r="J58" s="26">
        <f t="shared" si="12"/>
        <v>4173</v>
      </c>
      <c r="K58" s="26">
        <f t="shared" si="12"/>
        <v>0</v>
      </c>
      <c r="L58" s="26">
        <f t="shared" si="12"/>
        <v>0</v>
      </c>
      <c r="M58" s="46">
        <f t="shared" si="12"/>
        <v>0</v>
      </c>
      <c r="N58" s="26">
        <f t="shared" si="12"/>
        <v>0</v>
      </c>
      <c r="O58" s="26">
        <f t="shared" si="12"/>
        <v>0</v>
      </c>
    </row>
    <row r="59" spans="1:15" ht="12.75">
      <c r="A59" s="81"/>
      <c r="B59" s="82"/>
      <c r="C59" s="68">
        <v>85401</v>
      </c>
      <c r="D59" s="52">
        <f t="shared" si="1"/>
        <v>68108</v>
      </c>
      <c r="E59" s="64">
        <f t="shared" si="11"/>
        <v>68108</v>
      </c>
      <c r="F59" s="54">
        <f>G59+H59</f>
        <v>63935</v>
      </c>
      <c r="G59" s="54">
        <v>57007.82</v>
      </c>
      <c r="H59" s="54">
        <v>6927.18</v>
      </c>
      <c r="I59" s="54"/>
      <c r="J59" s="54">
        <v>4173</v>
      </c>
      <c r="K59" s="54"/>
      <c r="L59" s="54"/>
      <c r="M59" s="63">
        <f>N59</f>
        <v>0</v>
      </c>
      <c r="N59" s="67"/>
      <c r="O59" s="67"/>
    </row>
    <row r="60" spans="1:15" ht="12.75">
      <c r="A60" s="81"/>
      <c r="B60" s="82"/>
      <c r="C60" s="68">
        <v>85446</v>
      </c>
      <c r="D60" s="52">
        <f t="shared" si="1"/>
        <v>450</v>
      </c>
      <c r="E60" s="64">
        <f t="shared" si="11"/>
        <v>450</v>
      </c>
      <c r="F60" s="54">
        <f>G60+H60</f>
        <v>450</v>
      </c>
      <c r="G60" s="54"/>
      <c r="H60" s="54">
        <v>450</v>
      </c>
      <c r="I60" s="54"/>
      <c r="J60" s="54"/>
      <c r="K60" s="54"/>
      <c r="L60" s="54"/>
      <c r="M60" s="63">
        <f>N60</f>
        <v>0</v>
      </c>
      <c r="N60" s="67"/>
      <c r="O60" s="67"/>
    </row>
    <row r="61" spans="1:15" ht="20.25" customHeight="1">
      <c r="A61" s="83" t="s">
        <v>19</v>
      </c>
      <c r="B61" s="83"/>
      <c r="C61" s="83"/>
      <c r="D61" s="16">
        <f>D54+D58</f>
        <v>1049507</v>
      </c>
      <c r="E61" s="18"/>
      <c r="F61" s="18"/>
      <c r="G61" s="18"/>
      <c r="H61" s="18"/>
      <c r="I61" s="18"/>
      <c r="J61" s="18"/>
      <c r="K61" s="18"/>
      <c r="L61" s="18"/>
      <c r="M61" s="49"/>
      <c r="N61" s="18"/>
      <c r="O61" s="18"/>
    </row>
    <row r="62" spans="1:15" ht="15" customHeight="1">
      <c r="A62" s="81" t="s">
        <v>15</v>
      </c>
      <c r="B62" s="80">
        <v>801</v>
      </c>
      <c r="C62" s="65"/>
      <c r="D62" s="48">
        <f>D63+D64</f>
        <v>1117798</v>
      </c>
      <c r="E62" s="31">
        <f aca="true" t="shared" si="13" ref="E62:O62">E63+E64</f>
        <v>1117798</v>
      </c>
      <c r="F62" s="48">
        <f t="shared" si="13"/>
        <v>1048463</v>
      </c>
      <c r="G62" s="48">
        <f t="shared" si="13"/>
        <v>959863.75</v>
      </c>
      <c r="H62" s="48">
        <f>H63+H64</f>
        <v>88599.25</v>
      </c>
      <c r="I62" s="48">
        <f t="shared" si="13"/>
        <v>0</v>
      </c>
      <c r="J62" s="48">
        <f t="shared" si="13"/>
        <v>69335</v>
      </c>
      <c r="K62" s="48">
        <f t="shared" si="13"/>
        <v>0</v>
      </c>
      <c r="L62" s="48">
        <f t="shared" si="13"/>
        <v>0</v>
      </c>
      <c r="M62" s="46">
        <f t="shared" si="13"/>
        <v>0</v>
      </c>
      <c r="N62" s="48">
        <f t="shared" si="13"/>
        <v>0</v>
      </c>
      <c r="O62" s="48">
        <f t="shared" si="13"/>
        <v>0</v>
      </c>
    </row>
    <row r="63" spans="1:15" ht="16.5" customHeight="1">
      <c r="A63" s="81"/>
      <c r="B63" s="80"/>
      <c r="C63" s="66">
        <v>80110</v>
      </c>
      <c r="D63" s="12">
        <f t="shared" si="1"/>
        <v>1116398</v>
      </c>
      <c r="E63" s="15">
        <f t="shared" si="11"/>
        <v>1116398</v>
      </c>
      <c r="F63" s="13">
        <f>G63+H63</f>
        <v>1047063</v>
      </c>
      <c r="G63" s="49">
        <v>959863.75</v>
      </c>
      <c r="H63" s="49">
        <v>87199.25</v>
      </c>
      <c r="I63" s="18"/>
      <c r="J63" s="49">
        <v>69335</v>
      </c>
      <c r="K63" s="49"/>
      <c r="L63" s="18"/>
      <c r="M63" s="63">
        <f>N63</f>
        <v>0</v>
      </c>
      <c r="N63" s="18"/>
      <c r="O63" s="18"/>
    </row>
    <row r="64" spans="1:15" ht="13.5" customHeight="1">
      <c r="A64" s="81"/>
      <c r="B64" s="80"/>
      <c r="C64" s="66">
        <v>80146</v>
      </c>
      <c r="D64" s="12">
        <f t="shared" si="1"/>
        <v>1400</v>
      </c>
      <c r="E64" s="15">
        <f t="shared" si="11"/>
        <v>1400</v>
      </c>
      <c r="F64" s="13">
        <f>G64+H64</f>
        <v>1400</v>
      </c>
      <c r="G64" s="18"/>
      <c r="H64" s="49">
        <v>1400</v>
      </c>
      <c r="I64" s="18"/>
      <c r="J64" s="18"/>
      <c r="K64" s="18"/>
      <c r="L64" s="18"/>
      <c r="M64" s="63">
        <f>N64</f>
        <v>0</v>
      </c>
      <c r="N64" s="18"/>
      <c r="O64" s="18"/>
    </row>
    <row r="65" spans="1:15" ht="18.75" customHeight="1">
      <c r="A65" s="96" t="s">
        <v>19</v>
      </c>
      <c r="B65" s="96"/>
      <c r="C65" s="96"/>
      <c r="D65" s="16">
        <f>D62</f>
        <v>1117798</v>
      </c>
      <c r="E65" s="23"/>
      <c r="F65" s="23"/>
      <c r="G65" s="23"/>
      <c r="H65" s="23"/>
      <c r="I65" s="23"/>
      <c r="J65" s="23"/>
      <c r="K65" s="23"/>
      <c r="L65" s="23"/>
      <c r="M65" s="23"/>
      <c r="N65" s="48"/>
      <c r="O65" s="48"/>
    </row>
    <row r="66" spans="1:15" ht="12.75" customHeight="1">
      <c r="A66" s="81" t="s">
        <v>16</v>
      </c>
      <c r="B66" s="100">
        <v>801</v>
      </c>
      <c r="C66" s="10"/>
      <c r="D66" s="24">
        <f t="shared" si="1"/>
        <v>744347</v>
      </c>
      <c r="E66" s="25">
        <f aca="true" t="shared" si="14" ref="E66:O66">E67+E68+E69</f>
        <v>744347</v>
      </c>
      <c r="F66" s="23">
        <f aca="true" t="shared" si="15" ref="F66:F71">G66+H66</f>
        <v>739484</v>
      </c>
      <c r="G66" s="23">
        <f>G67+G68+G69</f>
        <v>595600</v>
      </c>
      <c r="H66" s="23">
        <f>H67+H68</f>
        <v>143884</v>
      </c>
      <c r="I66" s="23">
        <v>0</v>
      </c>
      <c r="J66" s="23">
        <f>J67+J68</f>
        <v>4863</v>
      </c>
      <c r="K66" s="24">
        <f t="shared" si="14"/>
        <v>0</v>
      </c>
      <c r="L66" s="24">
        <f t="shared" si="14"/>
        <v>0</v>
      </c>
      <c r="M66" s="25">
        <f t="shared" si="14"/>
        <v>0</v>
      </c>
      <c r="N66" s="25">
        <f t="shared" si="14"/>
        <v>0</v>
      </c>
      <c r="O66" s="25">
        <f t="shared" si="14"/>
        <v>0</v>
      </c>
    </row>
    <row r="67" spans="1:15" ht="12.75">
      <c r="A67" s="81"/>
      <c r="B67" s="100"/>
      <c r="C67" s="11">
        <v>80113</v>
      </c>
      <c r="D67" s="12">
        <f t="shared" si="1"/>
        <v>246997</v>
      </c>
      <c r="E67" s="15">
        <f t="shared" si="11"/>
        <v>246997</v>
      </c>
      <c r="F67" s="49">
        <f t="shared" si="15"/>
        <v>244934</v>
      </c>
      <c r="G67" s="13">
        <v>139400</v>
      </c>
      <c r="H67" s="13">
        <v>105534</v>
      </c>
      <c r="I67" s="13"/>
      <c r="J67" s="13">
        <v>2063</v>
      </c>
      <c r="K67" s="13"/>
      <c r="L67" s="13"/>
      <c r="M67" s="15">
        <f>N67</f>
        <v>0</v>
      </c>
      <c r="N67" s="19"/>
      <c r="O67" s="19"/>
    </row>
    <row r="68" spans="1:15" ht="12.75">
      <c r="A68" s="81"/>
      <c r="B68" s="100"/>
      <c r="C68" s="11">
        <v>80114</v>
      </c>
      <c r="D68" s="12">
        <f t="shared" si="1"/>
        <v>497350</v>
      </c>
      <c r="E68" s="15">
        <f t="shared" si="11"/>
        <v>497350</v>
      </c>
      <c r="F68" s="49">
        <f t="shared" si="15"/>
        <v>494550</v>
      </c>
      <c r="G68" s="13">
        <v>456200</v>
      </c>
      <c r="H68" s="13">
        <v>38350</v>
      </c>
      <c r="I68" s="13"/>
      <c r="J68" s="13">
        <v>2800</v>
      </c>
      <c r="K68" s="13"/>
      <c r="L68" s="13"/>
      <c r="M68" s="15">
        <f>N68</f>
        <v>0</v>
      </c>
      <c r="N68" s="19"/>
      <c r="O68" s="19"/>
    </row>
    <row r="69" spans="1:15" ht="12.75">
      <c r="A69" s="81"/>
      <c r="B69" s="100"/>
      <c r="C69" s="11">
        <v>80146</v>
      </c>
      <c r="D69" s="12">
        <f t="shared" si="1"/>
        <v>0</v>
      </c>
      <c r="E69" s="15">
        <f t="shared" si="11"/>
        <v>0</v>
      </c>
      <c r="F69" s="49">
        <f t="shared" si="15"/>
        <v>0</v>
      </c>
      <c r="G69" s="13"/>
      <c r="H69" s="13"/>
      <c r="I69" s="13"/>
      <c r="J69" s="13"/>
      <c r="K69" s="13"/>
      <c r="L69" s="13"/>
      <c r="M69" s="15">
        <f>N69</f>
        <v>0</v>
      </c>
      <c r="N69" s="19"/>
      <c r="O69" s="19"/>
    </row>
    <row r="70" spans="1:15" ht="12.75">
      <c r="A70" s="81"/>
      <c r="B70" s="73">
        <v>854</v>
      </c>
      <c r="C70" s="51"/>
      <c r="D70" s="48">
        <f>D71</f>
        <v>158057.5</v>
      </c>
      <c r="E70" s="48">
        <f aca="true" t="shared" si="16" ref="E70:O70">E71</f>
        <v>158057.5</v>
      </c>
      <c r="F70" s="48">
        <f t="shared" si="16"/>
        <v>0</v>
      </c>
      <c r="G70" s="48">
        <f t="shared" si="16"/>
        <v>0</v>
      </c>
      <c r="H70" s="48">
        <f t="shared" si="16"/>
        <v>0</v>
      </c>
      <c r="I70" s="48">
        <f t="shared" si="16"/>
        <v>0</v>
      </c>
      <c r="J70" s="48">
        <f t="shared" si="16"/>
        <v>158057.5</v>
      </c>
      <c r="K70" s="48">
        <f t="shared" si="16"/>
        <v>0</v>
      </c>
      <c r="L70" s="48">
        <f t="shared" si="16"/>
        <v>0</v>
      </c>
      <c r="M70" s="48">
        <f t="shared" si="16"/>
        <v>0</v>
      </c>
      <c r="N70" s="48">
        <f t="shared" si="16"/>
        <v>0</v>
      </c>
      <c r="O70" s="48">
        <f t="shared" si="16"/>
        <v>0</v>
      </c>
    </row>
    <row r="71" spans="1:15" s="17" customFormat="1" ht="12.75">
      <c r="A71" s="81"/>
      <c r="B71" s="9"/>
      <c r="C71" s="53">
        <v>85415</v>
      </c>
      <c r="D71" s="52">
        <f t="shared" si="1"/>
        <v>158057.5</v>
      </c>
      <c r="E71" s="15">
        <f t="shared" si="11"/>
        <v>158057.5</v>
      </c>
      <c r="F71" s="55">
        <f t="shared" si="15"/>
        <v>0</v>
      </c>
      <c r="G71" s="56"/>
      <c r="H71" s="56"/>
      <c r="I71" s="56"/>
      <c r="J71" s="54">
        <v>158057.5</v>
      </c>
      <c r="K71" s="56"/>
      <c r="L71" s="56"/>
      <c r="M71" s="25">
        <f>N71</f>
        <v>0</v>
      </c>
      <c r="N71" s="48"/>
      <c r="O71" s="48"/>
    </row>
    <row r="72" spans="1:15" s="17" customFormat="1" ht="17.25" customHeight="1">
      <c r="A72" s="96" t="s">
        <v>19</v>
      </c>
      <c r="B72" s="96"/>
      <c r="C72" s="96"/>
      <c r="D72" s="16">
        <f>D66+D70</f>
        <v>902404.5</v>
      </c>
      <c r="E72" s="20"/>
      <c r="F72" s="20"/>
      <c r="G72" s="20"/>
      <c r="H72" s="20"/>
      <c r="I72" s="20"/>
      <c r="J72" s="20"/>
      <c r="K72" s="20"/>
      <c r="L72" s="20"/>
      <c r="M72" s="49"/>
      <c r="N72" s="20"/>
      <c r="O72" s="20"/>
    </row>
    <row r="73" spans="1:3" ht="13.5" thickBot="1">
      <c r="A73" s="39"/>
      <c r="B73" s="40"/>
      <c r="C73" s="40"/>
    </row>
    <row r="74" spans="1:15" s="35" customFormat="1" ht="18.75" customHeight="1" thickBot="1">
      <c r="A74" s="88" t="s">
        <v>22</v>
      </c>
      <c r="B74" s="88"/>
      <c r="C74" s="88"/>
      <c r="D74" s="36">
        <f>D15+D20+D29+D35+D40+D47+D53+D61+D65+D72</f>
        <v>8977445.629999999</v>
      </c>
      <c r="E74" s="36">
        <f>E11+E16+E21+E26+E30+E34+E36+E41+E45+E46+E48+E52+E54+E58+E62+E66+E70</f>
        <v>8976145.629999999</v>
      </c>
      <c r="F74" s="36">
        <f aca="true" t="shared" si="17" ref="F74:O74">F11+F16+F21+F26+F30+F34+F36+F41+F45+F46+F48+F52+F54+F58+F62+F66+F70</f>
        <v>8218277</v>
      </c>
      <c r="G74" s="36">
        <f t="shared" si="17"/>
        <v>7217314.45</v>
      </c>
      <c r="H74" s="36">
        <f>H11+H16+H21+H26+H30+H34+H36+H41+H45+H46+H48+H52+H54+H58+H62+H66+H70</f>
        <v>1002262.55</v>
      </c>
      <c r="I74" s="36">
        <f t="shared" si="17"/>
        <v>0</v>
      </c>
      <c r="J74" s="36">
        <f t="shared" si="17"/>
        <v>602519.5</v>
      </c>
      <c r="K74" s="36">
        <f t="shared" si="17"/>
        <v>155349.13</v>
      </c>
      <c r="L74" s="36">
        <f t="shared" si="17"/>
        <v>0</v>
      </c>
      <c r="M74" s="36">
        <f t="shared" si="17"/>
        <v>0</v>
      </c>
      <c r="N74" s="36">
        <f t="shared" si="17"/>
        <v>0</v>
      </c>
      <c r="O74" s="36">
        <f t="shared" si="17"/>
        <v>0</v>
      </c>
    </row>
    <row r="78" spans="1:15" ht="12.75">
      <c r="A78" s="89" t="s">
        <v>32</v>
      </c>
      <c r="B78" s="9">
        <v>852</v>
      </c>
      <c r="C78" s="5"/>
      <c r="D78" s="26">
        <f>D79+D80+D81+D82+D83+D84+D85</f>
        <v>4154432</v>
      </c>
      <c r="E78" s="26">
        <f aca="true" t="shared" si="18" ref="E78:O78">E79+E80+E81+E82+E83+E84+E85</f>
        <v>4148732</v>
      </c>
      <c r="F78" s="26">
        <f t="shared" si="18"/>
        <v>557767</v>
      </c>
      <c r="G78" s="26">
        <f t="shared" si="18"/>
        <v>448609</v>
      </c>
      <c r="H78" s="26">
        <f t="shared" si="18"/>
        <v>109158</v>
      </c>
      <c r="I78" s="26">
        <f t="shared" si="18"/>
        <v>0</v>
      </c>
      <c r="J78" s="26">
        <f t="shared" si="18"/>
        <v>3323858.85</v>
      </c>
      <c r="K78" s="26">
        <f t="shared" si="18"/>
        <v>267106.15</v>
      </c>
      <c r="L78" s="26">
        <f t="shared" si="18"/>
        <v>0</v>
      </c>
      <c r="M78" s="26">
        <f t="shared" si="18"/>
        <v>5700</v>
      </c>
      <c r="N78" s="26">
        <f t="shared" si="18"/>
        <v>5700</v>
      </c>
      <c r="O78" s="26">
        <f t="shared" si="18"/>
        <v>0</v>
      </c>
    </row>
    <row r="79" spans="1:15" ht="12.75">
      <c r="A79" s="90"/>
      <c r="B79" s="5"/>
      <c r="C79" s="5">
        <v>85212</v>
      </c>
      <c r="D79" s="12">
        <f aca="true" t="shared" si="19" ref="D79:D85">E79+M79</f>
        <v>2884887</v>
      </c>
      <c r="E79" s="15">
        <f aca="true" t="shared" si="20" ref="E79:E85">F79+I79+J79+K79+L79</f>
        <v>2884887</v>
      </c>
      <c r="F79" s="13">
        <f aca="true" t="shared" si="21" ref="F79:F85">G79+H79</f>
        <v>123132</v>
      </c>
      <c r="G79" s="13">
        <v>85049</v>
      </c>
      <c r="H79" s="13">
        <v>38083</v>
      </c>
      <c r="I79" s="13"/>
      <c r="J79" s="13">
        <v>2761755</v>
      </c>
      <c r="K79" s="13"/>
      <c r="L79" s="13"/>
      <c r="M79" s="28">
        <f aca="true" t="shared" si="22" ref="M79:M85">N79</f>
        <v>0</v>
      </c>
      <c r="N79" s="27"/>
      <c r="O79" s="27"/>
    </row>
    <row r="80" spans="1:15" ht="12.75">
      <c r="A80" s="90"/>
      <c r="B80" s="5"/>
      <c r="C80" s="5">
        <v>85213</v>
      </c>
      <c r="D80" s="12">
        <f t="shared" si="19"/>
        <v>6460</v>
      </c>
      <c r="E80" s="15">
        <f t="shared" si="20"/>
        <v>6460</v>
      </c>
      <c r="F80" s="13">
        <f t="shared" si="21"/>
        <v>6460</v>
      </c>
      <c r="G80" s="13">
        <v>6460</v>
      </c>
      <c r="H80" s="13"/>
      <c r="I80" s="13"/>
      <c r="J80" s="13"/>
      <c r="K80" s="13"/>
      <c r="L80" s="13"/>
      <c r="M80" s="28">
        <f t="shared" si="22"/>
        <v>0</v>
      </c>
      <c r="N80" s="27"/>
      <c r="O80" s="27"/>
    </row>
    <row r="81" spans="1:15" ht="12.75">
      <c r="A81" s="90"/>
      <c r="B81" s="5"/>
      <c r="C81" s="5">
        <v>85214</v>
      </c>
      <c r="D81" s="12">
        <f t="shared" si="19"/>
        <v>259180</v>
      </c>
      <c r="E81" s="15">
        <f t="shared" si="20"/>
        <v>259180</v>
      </c>
      <c r="F81" s="13">
        <f t="shared" si="21"/>
        <v>0</v>
      </c>
      <c r="G81" s="13"/>
      <c r="H81" s="13"/>
      <c r="I81" s="13"/>
      <c r="J81" s="13">
        <v>231133.85</v>
      </c>
      <c r="K81" s="13">
        <v>28046.15</v>
      </c>
      <c r="L81" s="13"/>
      <c r="M81" s="28">
        <f t="shared" si="22"/>
        <v>0</v>
      </c>
      <c r="N81" s="27"/>
      <c r="O81" s="27"/>
    </row>
    <row r="82" spans="1:15" ht="12.75">
      <c r="A82" s="90"/>
      <c r="B82" s="5"/>
      <c r="C82" s="5">
        <v>85216</v>
      </c>
      <c r="D82" s="12">
        <f t="shared" si="19"/>
        <v>34100</v>
      </c>
      <c r="E82" s="15">
        <f t="shared" si="20"/>
        <v>34100</v>
      </c>
      <c r="F82" s="13">
        <f t="shared" si="21"/>
        <v>0</v>
      </c>
      <c r="G82" s="13"/>
      <c r="H82" s="13"/>
      <c r="I82" s="13"/>
      <c r="J82" s="13">
        <v>34100</v>
      </c>
      <c r="K82" s="13"/>
      <c r="L82" s="13"/>
      <c r="M82" s="28">
        <f t="shared" si="22"/>
        <v>0</v>
      </c>
      <c r="N82" s="27"/>
      <c r="O82" s="27"/>
    </row>
    <row r="83" spans="1:15" ht="12.75">
      <c r="A83" s="90"/>
      <c r="B83" s="5"/>
      <c r="C83" s="5">
        <v>85219</v>
      </c>
      <c r="D83" s="12">
        <f t="shared" si="19"/>
        <v>636305</v>
      </c>
      <c r="E83" s="15">
        <f t="shared" si="20"/>
        <v>636305</v>
      </c>
      <c r="F83" s="13">
        <f t="shared" si="21"/>
        <v>393175</v>
      </c>
      <c r="G83" s="13">
        <v>357100</v>
      </c>
      <c r="H83" s="13">
        <v>36075</v>
      </c>
      <c r="I83" s="13"/>
      <c r="J83" s="13">
        <v>4070</v>
      </c>
      <c r="K83" s="13">
        <v>239060</v>
      </c>
      <c r="L83" s="13"/>
      <c r="M83" s="28">
        <f t="shared" si="22"/>
        <v>0</v>
      </c>
      <c r="N83" s="27"/>
      <c r="O83" s="27"/>
    </row>
    <row r="84" spans="1:15" ht="12.75">
      <c r="A84" s="90"/>
      <c r="B84" s="5"/>
      <c r="C84" s="5">
        <v>85278</v>
      </c>
      <c r="D84" s="12">
        <f t="shared" si="19"/>
        <v>3000</v>
      </c>
      <c r="E84" s="15">
        <f t="shared" si="20"/>
        <v>3000</v>
      </c>
      <c r="F84" s="13">
        <f t="shared" si="21"/>
        <v>0</v>
      </c>
      <c r="G84" s="13"/>
      <c r="H84" s="13"/>
      <c r="I84" s="13"/>
      <c r="J84" s="13">
        <v>3000</v>
      </c>
      <c r="K84" s="13"/>
      <c r="L84" s="13"/>
      <c r="M84" s="28">
        <f t="shared" si="22"/>
        <v>0</v>
      </c>
      <c r="N84" s="27"/>
      <c r="O84" s="27"/>
    </row>
    <row r="85" spans="1:15" ht="12.75">
      <c r="A85" s="91"/>
      <c r="B85" s="5"/>
      <c r="C85" s="5">
        <v>85295</v>
      </c>
      <c r="D85" s="12">
        <f t="shared" si="19"/>
        <v>330500</v>
      </c>
      <c r="E85" s="15">
        <f t="shared" si="20"/>
        <v>324800</v>
      </c>
      <c r="F85" s="13">
        <f t="shared" si="21"/>
        <v>35000</v>
      </c>
      <c r="G85" s="13"/>
      <c r="H85" s="13">
        <v>35000</v>
      </c>
      <c r="I85" s="13"/>
      <c r="J85" s="13">
        <v>289800</v>
      </c>
      <c r="K85" s="13"/>
      <c r="L85" s="13"/>
      <c r="M85" s="28">
        <f t="shared" si="22"/>
        <v>5700</v>
      </c>
      <c r="N85" s="13">
        <v>5700</v>
      </c>
      <c r="O85" s="27"/>
    </row>
    <row r="86" spans="1:15" ht="15" customHeight="1">
      <c r="A86" s="92" t="s">
        <v>19</v>
      </c>
      <c r="B86" s="92"/>
      <c r="C86" s="92"/>
      <c r="D86" s="47">
        <f>D79+D80+D81+D82+D83+D84+D85</f>
        <v>4154432</v>
      </c>
      <c r="E86" s="47">
        <f aca="true" t="shared" si="23" ref="E86:O86">E79+E80+E81+E82+E83+E84+E85</f>
        <v>4148732</v>
      </c>
      <c r="F86" s="47">
        <f t="shared" si="23"/>
        <v>557767</v>
      </c>
      <c r="G86" s="47">
        <f t="shared" si="23"/>
        <v>448609</v>
      </c>
      <c r="H86" s="47">
        <f t="shared" si="23"/>
        <v>109158</v>
      </c>
      <c r="I86" s="47">
        <f t="shared" si="23"/>
        <v>0</v>
      </c>
      <c r="J86" s="47">
        <f t="shared" si="23"/>
        <v>3323858.85</v>
      </c>
      <c r="K86" s="47">
        <f t="shared" si="23"/>
        <v>267106.15</v>
      </c>
      <c r="L86" s="47">
        <f t="shared" si="23"/>
        <v>0</v>
      </c>
      <c r="M86" s="47">
        <f t="shared" si="23"/>
        <v>5700</v>
      </c>
      <c r="N86" s="47">
        <f t="shared" si="23"/>
        <v>5700</v>
      </c>
      <c r="O86" s="47">
        <f t="shared" si="23"/>
        <v>0</v>
      </c>
    </row>
    <row r="87" spans="1:15" ht="11.25" customHeight="1" thickBot="1">
      <c r="A87" s="60"/>
      <c r="B87" s="41"/>
      <c r="C87" s="41"/>
      <c r="D87" s="42"/>
      <c r="E87" s="43"/>
      <c r="F87" s="61"/>
      <c r="G87" s="61"/>
      <c r="H87" s="61"/>
      <c r="I87" s="61"/>
      <c r="J87" s="61"/>
      <c r="K87" s="61"/>
      <c r="L87" s="61"/>
      <c r="M87" s="61"/>
      <c r="N87" s="61"/>
      <c r="O87" s="62"/>
    </row>
    <row r="88" spans="1:15" s="21" customFormat="1" ht="18.75" customHeight="1" thickBot="1">
      <c r="A88" s="88" t="s">
        <v>23</v>
      </c>
      <c r="B88" s="88"/>
      <c r="C88" s="88"/>
      <c r="D88" s="36">
        <f>D78</f>
        <v>4154432</v>
      </c>
      <c r="E88" s="36">
        <f aca="true" t="shared" si="24" ref="E88:O88">E78</f>
        <v>4148732</v>
      </c>
      <c r="F88" s="36">
        <f t="shared" si="24"/>
        <v>557767</v>
      </c>
      <c r="G88" s="36">
        <f t="shared" si="24"/>
        <v>448609</v>
      </c>
      <c r="H88" s="36">
        <f t="shared" si="24"/>
        <v>109158</v>
      </c>
      <c r="I88" s="36">
        <f t="shared" si="24"/>
        <v>0</v>
      </c>
      <c r="J88" s="36">
        <f>J78</f>
        <v>3323858.85</v>
      </c>
      <c r="K88" s="36">
        <f t="shared" si="24"/>
        <v>267106.15</v>
      </c>
      <c r="L88" s="36">
        <f t="shared" si="24"/>
        <v>0</v>
      </c>
      <c r="M88" s="36">
        <f t="shared" si="24"/>
        <v>5700</v>
      </c>
      <c r="N88" s="36">
        <f>N78</f>
        <v>5700</v>
      </c>
      <c r="O88" s="36">
        <f t="shared" si="24"/>
        <v>0</v>
      </c>
    </row>
    <row r="89" spans="1:15" ht="21.75" customHeight="1">
      <c r="A89" s="34"/>
      <c r="B89" s="59"/>
      <c r="C89" s="59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1:15" ht="12.75" customHeight="1">
      <c r="A90" s="93" t="s">
        <v>20</v>
      </c>
      <c r="B90" s="29">
        <v>10</v>
      </c>
      <c r="C90" s="30"/>
      <c r="D90" s="26">
        <f>D91+D92+D93</f>
        <v>2648860</v>
      </c>
      <c r="E90" s="26">
        <f>E91+E92+E93</f>
        <v>132314</v>
      </c>
      <c r="F90" s="26">
        <f>F91+F92+F93</f>
        <v>126314</v>
      </c>
      <c r="G90" s="26">
        <f aca="true" t="shared" si="25" ref="G90:O90">G91+G92+G93</f>
        <v>2039.8</v>
      </c>
      <c r="H90" s="26">
        <f t="shared" si="25"/>
        <v>124274.2</v>
      </c>
      <c r="I90" s="26">
        <f t="shared" si="25"/>
        <v>6000</v>
      </c>
      <c r="J90" s="26">
        <f t="shared" si="25"/>
        <v>0</v>
      </c>
      <c r="K90" s="26">
        <f t="shared" si="25"/>
        <v>0</v>
      </c>
      <c r="L90" s="26">
        <f t="shared" si="25"/>
        <v>0</v>
      </c>
      <c r="M90" s="26">
        <f t="shared" si="25"/>
        <v>2516546</v>
      </c>
      <c r="N90" s="26">
        <f t="shared" si="25"/>
        <v>2516546</v>
      </c>
      <c r="O90" s="26">
        <f t="shared" si="25"/>
        <v>2300000</v>
      </c>
    </row>
    <row r="91" spans="1:15" ht="12.75" customHeight="1">
      <c r="A91" s="94"/>
      <c r="B91" s="30"/>
      <c r="C91" s="32">
        <v>1010</v>
      </c>
      <c r="D91" s="12">
        <f aca="true" t="shared" si="26" ref="D91:D162">E91+M91</f>
        <v>2516546</v>
      </c>
      <c r="E91" s="15">
        <f aca="true" t="shared" si="27" ref="E91:E162">F91+I91+J91+K91+L91</f>
        <v>0</v>
      </c>
      <c r="F91" s="13">
        <f>G91+H91</f>
        <v>0</v>
      </c>
      <c r="G91" s="13"/>
      <c r="H91" s="13"/>
      <c r="I91" s="13"/>
      <c r="J91" s="13"/>
      <c r="K91" s="13"/>
      <c r="L91" s="13"/>
      <c r="M91" s="14">
        <f>N91</f>
        <v>2516546</v>
      </c>
      <c r="N91" s="13">
        <v>2516546</v>
      </c>
      <c r="O91" s="13">
        <v>2300000</v>
      </c>
    </row>
    <row r="92" spans="1:15" ht="12.75" customHeight="1">
      <c r="A92" s="94"/>
      <c r="B92" s="30"/>
      <c r="C92" s="32">
        <v>1030</v>
      </c>
      <c r="D92" s="12">
        <f t="shared" si="26"/>
        <v>6000</v>
      </c>
      <c r="E92" s="15">
        <f t="shared" si="27"/>
        <v>6000</v>
      </c>
      <c r="F92" s="13">
        <f>G92+H92</f>
        <v>0</v>
      </c>
      <c r="G92" s="13"/>
      <c r="H92" s="13"/>
      <c r="I92" s="13">
        <v>6000</v>
      </c>
      <c r="J92" s="13"/>
      <c r="K92" s="13"/>
      <c r="L92" s="13"/>
      <c r="M92" s="14">
        <f>N92</f>
        <v>0</v>
      </c>
      <c r="N92" s="13"/>
      <c r="O92" s="13"/>
    </row>
    <row r="93" spans="1:15" ht="12.75" customHeight="1">
      <c r="A93" s="94"/>
      <c r="B93" s="30"/>
      <c r="C93" s="32">
        <v>1095</v>
      </c>
      <c r="D93" s="12">
        <f t="shared" si="26"/>
        <v>126314</v>
      </c>
      <c r="E93" s="15">
        <f t="shared" si="27"/>
        <v>126314</v>
      </c>
      <c r="F93" s="13">
        <f>G93+H93</f>
        <v>126314</v>
      </c>
      <c r="G93" s="13">
        <v>2039.8</v>
      </c>
      <c r="H93" s="13">
        <v>124274.2</v>
      </c>
      <c r="I93" s="13"/>
      <c r="J93" s="13"/>
      <c r="K93" s="13"/>
      <c r="L93" s="13"/>
      <c r="M93" s="14">
        <f>N93</f>
        <v>0</v>
      </c>
      <c r="N93" s="13"/>
      <c r="O93" s="13"/>
    </row>
    <row r="94" spans="1:15" ht="12.75" customHeight="1">
      <c r="A94" s="94"/>
      <c r="B94" s="33">
        <v>20</v>
      </c>
      <c r="C94" s="5"/>
      <c r="D94" s="26">
        <f>D95</f>
        <v>55400</v>
      </c>
      <c r="E94" s="31">
        <f aca="true" t="shared" si="28" ref="E94:L94">E95</f>
        <v>55400</v>
      </c>
      <c r="F94" s="26">
        <f t="shared" si="28"/>
        <v>55400</v>
      </c>
      <c r="G94" s="26">
        <f t="shared" si="28"/>
        <v>4400</v>
      </c>
      <c r="H94" s="26">
        <f t="shared" si="28"/>
        <v>51000</v>
      </c>
      <c r="I94" s="26">
        <f t="shared" si="28"/>
        <v>0</v>
      </c>
      <c r="J94" s="26">
        <f t="shared" si="28"/>
        <v>0</v>
      </c>
      <c r="K94" s="26">
        <f t="shared" si="28"/>
        <v>0</v>
      </c>
      <c r="L94" s="26">
        <f t="shared" si="28"/>
        <v>0</v>
      </c>
      <c r="M94" s="31">
        <f>M95</f>
        <v>0</v>
      </c>
      <c r="N94" s="26">
        <f>N95</f>
        <v>0</v>
      </c>
      <c r="O94" s="26">
        <f>O95</f>
        <v>0</v>
      </c>
    </row>
    <row r="95" spans="1:15" ht="12.75" customHeight="1">
      <c r="A95" s="94"/>
      <c r="B95" s="5"/>
      <c r="C95" s="32">
        <v>2095</v>
      </c>
      <c r="D95" s="12">
        <f t="shared" si="26"/>
        <v>55400</v>
      </c>
      <c r="E95" s="15">
        <f t="shared" si="27"/>
        <v>55400</v>
      </c>
      <c r="F95" s="13">
        <f>G95+H95</f>
        <v>55400</v>
      </c>
      <c r="G95" s="13">
        <v>4400</v>
      </c>
      <c r="H95" s="13">
        <v>51000</v>
      </c>
      <c r="I95" s="13"/>
      <c r="J95" s="13"/>
      <c r="K95" s="13"/>
      <c r="L95" s="13"/>
      <c r="M95" s="14">
        <f>N95</f>
        <v>0</v>
      </c>
      <c r="N95" s="13"/>
      <c r="O95" s="13"/>
    </row>
    <row r="96" spans="1:15" ht="12.75" customHeight="1">
      <c r="A96" s="94"/>
      <c r="B96" s="9">
        <v>400</v>
      </c>
      <c r="C96" s="5"/>
      <c r="D96" s="26">
        <f>D97</f>
        <v>43200</v>
      </c>
      <c r="E96" s="31">
        <f aca="true" t="shared" si="29" ref="E96:L96">E97</f>
        <v>43200</v>
      </c>
      <c r="F96" s="26">
        <f t="shared" si="29"/>
        <v>0</v>
      </c>
      <c r="G96" s="26">
        <f t="shared" si="29"/>
        <v>0</v>
      </c>
      <c r="H96" s="26">
        <f t="shared" si="29"/>
        <v>0</v>
      </c>
      <c r="I96" s="26">
        <f t="shared" si="29"/>
        <v>43200</v>
      </c>
      <c r="J96" s="26">
        <f t="shared" si="29"/>
        <v>0</v>
      </c>
      <c r="K96" s="26">
        <f t="shared" si="29"/>
        <v>0</v>
      </c>
      <c r="L96" s="26">
        <f t="shared" si="29"/>
        <v>0</v>
      </c>
      <c r="M96" s="31">
        <f>M97</f>
        <v>0</v>
      </c>
      <c r="N96" s="26">
        <f>N97</f>
        <v>0</v>
      </c>
      <c r="O96" s="26">
        <f>O97</f>
        <v>0</v>
      </c>
    </row>
    <row r="97" spans="1:15" ht="12.75" customHeight="1">
      <c r="A97" s="94"/>
      <c r="B97" s="9"/>
      <c r="C97" s="5">
        <v>40002</v>
      </c>
      <c r="D97" s="12">
        <f t="shared" si="26"/>
        <v>43200</v>
      </c>
      <c r="E97" s="15">
        <f t="shared" si="27"/>
        <v>43200</v>
      </c>
      <c r="F97" s="13">
        <f>G97+H97</f>
        <v>0</v>
      </c>
      <c r="G97" s="13"/>
      <c r="H97" s="13"/>
      <c r="I97" s="13">
        <v>43200</v>
      </c>
      <c r="J97" s="13"/>
      <c r="K97" s="13"/>
      <c r="L97" s="13"/>
      <c r="M97" s="14">
        <f>N97</f>
        <v>0</v>
      </c>
      <c r="N97" s="13"/>
      <c r="O97" s="13"/>
    </row>
    <row r="98" spans="1:15" ht="12.75" customHeight="1">
      <c r="A98" s="94"/>
      <c r="B98" s="9">
        <v>600</v>
      </c>
      <c r="C98" s="5"/>
      <c r="D98" s="26">
        <f>D99+D100+D101+D102</f>
        <v>2443653.83</v>
      </c>
      <c r="E98" s="26">
        <f aca="true" t="shared" si="30" ref="E98:O98">E99+E100+E101+E102</f>
        <v>289953.82999999996</v>
      </c>
      <c r="F98" s="26">
        <f t="shared" si="30"/>
        <v>289400</v>
      </c>
      <c r="G98" s="26">
        <f t="shared" si="30"/>
        <v>0</v>
      </c>
      <c r="H98" s="26">
        <f t="shared" si="30"/>
        <v>289400</v>
      </c>
      <c r="I98" s="26">
        <f t="shared" si="30"/>
        <v>553.83</v>
      </c>
      <c r="J98" s="26">
        <f t="shared" si="30"/>
        <v>0</v>
      </c>
      <c r="K98" s="26">
        <f t="shared" si="30"/>
        <v>0</v>
      </c>
      <c r="L98" s="26">
        <f t="shared" si="30"/>
        <v>0</v>
      </c>
      <c r="M98" s="26">
        <f t="shared" si="30"/>
        <v>2153700</v>
      </c>
      <c r="N98" s="26">
        <f t="shared" si="30"/>
        <v>2153700</v>
      </c>
      <c r="O98" s="26">
        <f t="shared" si="30"/>
        <v>1571700</v>
      </c>
    </row>
    <row r="99" spans="1:15" ht="12.75" customHeight="1">
      <c r="A99" s="94"/>
      <c r="B99" s="9"/>
      <c r="C99" s="5">
        <v>60016</v>
      </c>
      <c r="D99" s="12">
        <f t="shared" si="26"/>
        <v>1768100</v>
      </c>
      <c r="E99" s="15">
        <f t="shared" si="27"/>
        <v>196400</v>
      </c>
      <c r="F99" s="13">
        <f>G99+H99</f>
        <v>196400</v>
      </c>
      <c r="G99" s="13"/>
      <c r="H99" s="13">
        <v>196400</v>
      </c>
      <c r="I99" s="13"/>
      <c r="J99" s="13"/>
      <c r="K99" s="13"/>
      <c r="L99" s="13"/>
      <c r="M99" s="14">
        <f>N99</f>
        <v>1571700</v>
      </c>
      <c r="N99" s="13">
        <v>1571700</v>
      </c>
      <c r="O99" s="13">
        <v>1571700</v>
      </c>
    </row>
    <row r="100" spans="1:15" ht="12.75" customHeight="1">
      <c r="A100" s="94"/>
      <c r="B100" s="9"/>
      <c r="C100" s="5">
        <v>60017</v>
      </c>
      <c r="D100" s="12">
        <f t="shared" si="26"/>
        <v>56600</v>
      </c>
      <c r="E100" s="15">
        <f t="shared" si="27"/>
        <v>56600</v>
      </c>
      <c r="F100" s="13">
        <f>G100+H100</f>
        <v>56600</v>
      </c>
      <c r="G100" s="13"/>
      <c r="H100" s="13">
        <v>56600</v>
      </c>
      <c r="I100" s="13"/>
      <c r="J100" s="13"/>
      <c r="K100" s="13"/>
      <c r="L100" s="13"/>
      <c r="M100" s="14">
        <f>N100</f>
        <v>0</v>
      </c>
      <c r="N100" s="13"/>
      <c r="O100" s="13"/>
    </row>
    <row r="101" spans="1:15" ht="12.75" customHeight="1">
      <c r="A101" s="94"/>
      <c r="B101" s="9"/>
      <c r="C101" s="5">
        <v>60053</v>
      </c>
      <c r="D101" s="12">
        <f t="shared" si="26"/>
        <v>553.83</v>
      </c>
      <c r="E101" s="15">
        <f t="shared" si="27"/>
        <v>553.83</v>
      </c>
      <c r="F101" s="13">
        <f>G101+H101</f>
        <v>0</v>
      </c>
      <c r="G101" s="13"/>
      <c r="H101" s="13">
        <v>0</v>
      </c>
      <c r="I101" s="13">
        <v>553.83</v>
      </c>
      <c r="J101" s="13"/>
      <c r="K101" s="13"/>
      <c r="L101" s="13"/>
      <c r="M101" s="14">
        <f>N101</f>
        <v>0</v>
      </c>
      <c r="N101" s="13"/>
      <c r="O101" s="13"/>
    </row>
    <row r="102" spans="1:15" ht="12.75" customHeight="1">
      <c r="A102" s="94"/>
      <c r="B102" s="9"/>
      <c r="C102" s="5">
        <v>60078</v>
      </c>
      <c r="D102" s="12">
        <f t="shared" si="26"/>
        <v>618400</v>
      </c>
      <c r="E102" s="15">
        <f t="shared" si="27"/>
        <v>36400</v>
      </c>
      <c r="F102" s="13">
        <f>G102+H102</f>
        <v>36400</v>
      </c>
      <c r="G102" s="13"/>
      <c r="H102" s="13">
        <v>36400</v>
      </c>
      <c r="I102" s="13"/>
      <c r="J102" s="13"/>
      <c r="K102" s="13"/>
      <c r="L102" s="13"/>
      <c r="M102" s="14">
        <f>N102</f>
        <v>582000</v>
      </c>
      <c r="N102" s="13">
        <v>582000</v>
      </c>
      <c r="O102" s="13"/>
    </row>
    <row r="103" spans="1:15" ht="12.75" customHeight="1">
      <c r="A103" s="94"/>
      <c r="B103" s="9">
        <v>700</v>
      </c>
      <c r="C103" s="5"/>
      <c r="D103" s="26">
        <f>D104</f>
        <v>994700</v>
      </c>
      <c r="E103" s="31">
        <f aca="true" t="shared" si="31" ref="E103:L103">E104</f>
        <v>994700</v>
      </c>
      <c r="F103" s="26">
        <f t="shared" si="31"/>
        <v>994700</v>
      </c>
      <c r="G103" s="26">
        <f t="shared" si="31"/>
        <v>0</v>
      </c>
      <c r="H103" s="26">
        <f t="shared" si="31"/>
        <v>994700</v>
      </c>
      <c r="I103" s="26">
        <f t="shared" si="31"/>
        <v>0</v>
      </c>
      <c r="J103" s="26">
        <f t="shared" si="31"/>
        <v>0</v>
      </c>
      <c r="K103" s="26">
        <f t="shared" si="31"/>
        <v>0</v>
      </c>
      <c r="L103" s="26">
        <f t="shared" si="31"/>
        <v>0</v>
      </c>
      <c r="M103" s="31">
        <f>M104</f>
        <v>0</v>
      </c>
      <c r="N103" s="26">
        <f>N104</f>
        <v>0</v>
      </c>
      <c r="O103" s="26">
        <f>O104</f>
        <v>0</v>
      </c>
    </row>
    <row r="104" spans="1:15" ht="12.75" customHeight="1">
      <c r="A104" s="94"/>
      <c r="B104" s="5"/>
      <c r="C104" s="5">
        <v>70005</v>
      </c>
      <c r="D104" s="12">
        <f t="shared" si="26"/>
        <v>994700</v>
      </c>
      <c r="E104" s="15">
        <f t="shared" si="27"/>
        <v>994700</v>
      </c>
      <c r="F104" s="13">
        <f>G104+H104</f>
        <v>994700</v>
      </c>
      <c r="G104" s="13"/>
      <c r="H104" s="13">
        <v>994700</v>
      </c>
      <c r="I104" s="13"/>
      <c r="J104" s="13"/>
      <c r="K104" s="13"/>
      <c r="L104" s="13"/>
      <c r="M104" s="14">
        <f>N104</f>
        <v>0</v>
      </c>
      <c r="N104" s="13"/>
      <c r="O104" s="13"/>
    </row>
    <row r="105" spans="1:15" ht="12.75" customHeight="1">
      <c r="A105" s="94"/>
      <c r="B105" s="9">
        <v>710</v>
      </c>
      <c r="C105" s="5"/>
      <c r="D105" s="26">
        <f>D106+D107+D108</f>
        <v>107500</v>
      </c>
      <c r="E105" s="31">
        <f aca="true" t="shared" si="32" ref="E105:L105">E106+E107+E108</f>
        <v>107500</v>
      </c>
      <c r="F105" s="26">
        <f t="shared" si="32"/>
        <v>107500</v>
      </c>
      <c r="G105" s="26">
        <f t="shared" si="32"/>
        <v>25000</v>
      </c>
      <c r="H105" s="26">
        <f t="shared" si="32"/>
        <v>82500</v>
      </c>
      <c r="I105" s="26">
        <f t="shared" si="32"/>
        <v>0</v>
      </c>
      <c r="J105" s="26">
        <f t="shared" si="32"/>
        <v>0</v>
      </c>
      <c r="K105" s="26">
        <f t="shared" si="32"/>
        <v>0</v>
      </c>
      <c r="L105" s="26">
        <f t="shared" si="32"/>
        <v>0</v>
      </c>
      <c r="M105" s="31">
        <f>M106+M107+M108</f>
        <v>0</v>
      </c>
      <c r="N105" s="26">
        <f>N106+N107+N108</f>
        <v>0</v>
      </c>
      <c r="O105" s="26">
        <f>O106+O107+O108</f>
        <v>0</v>
      </c>
    </row>
    <row r="106" spans="1:15" ht="12.75" customHeight="1">
      <c r="A106" s="94"/>
      <c r="B106" s="5"/>
      <c r="C106" s="5">
        <v>71004</v>
      </c>
      <c r="D106" s="12">
        <f t="shared" si="26"/>
        <v>50000</v>
      </c>
      <c r="E106" s="15">
        <f t="shared" si="27"/>
        <v>50000</v>
      </c>
      <c r="F106" s="13">
        <f>G106+H106</f>
        <v>50000</v>
      </c>
      <c r="G106" s="13">
        <v>25000</v>
      </c>
      <c r="H106" s="13">
        <v>25000</v>
      </c>
      <c r="I106" s="13"/>
      <c r="J106" s="13"/>
      <c r="K106" s="13"/>
      <c r="L106" s="13"/>
      <c r="M106" s="14">
        <f>N106</f>
        <v>0</v>
      </c>
      <c r="N106" s="13"/>
      <c r="O106" s="13"/>
    </row>
    <row r="107" spans="1:15" ht="12.75" customHeight="1">
      <c r="A107" s="94"/>
      <c r="B107" s="5"/>
      <c r="C107" s="5">
        <v>71014</v>
      </c>
      <c r="D107" s="12">
        <f t="shared" si="26"/>
        <v>30500</v>
      </c>
      <c r="E107" s="15">
        <f t="shared" si="27"/>
        <v>30500</v>
      </c>
      <c r="F107" s="13">
        <f aca="true" t="shared" si="33" ref="F107:F162">G107+H107</f>
        <v>30500</v>
      </c>
      <c r="G107" s="13"/>
      <c r="H107" s="13">
        <v>30500</v>
      </c>
      <c r="I107" s="13"/>
      <c r="J107" s="13"/>
      <c r="K107" s="13"/>
      <c r="L107" s="13"/>
      <c r="M107" s="14">
        <f>N107</f>
        <v>0</v>
      </c>
      <c r="N107" s="13"/>
      <c r="O107" s="13"/>
    </row>
    <row r="108" spans="1:15" ht="12.75" customHeight="1">
      <c r="A108" s="94"/>
      <c r="B108" s="5"/>
      <c r="C108" s="5">
        <v>71035</v>
      </c>
      <c r="D108" s="12">
        <f t="shared" si="26"/>
        <v>27000</v>
      </c>
      <c r="E108" s="15">
        <f t="shared" si="27"/>
        <v>27000</v>
      </c>
      <c r="F108" s="13">
        <f t="shared" si="33"/>
        <v>27000</v>
      </c>
      <c r="G108" s="13"/>
      <c r="H108" s="13">
        <v>27000</v>
      </c>
      <c r="I108" s="13"/>
      <c r="J108" s="13"/>
      <c r="K108" s="13"/>
      <c r="L108" s="13"/>
      <c r="M108" s="14">
        <f>N108</f>
        <v>0</v>
      </c>
      <c r="N108" s="13"/>
      <c r="O108" s="13"/>
    </row>
    <row r="109" spans="1:15" ht="12.75" customHeight="1">
      <c r="A109" s="94"/>
      <c r="B109" s="9">
        <v>750</v>
      </c>
      <c r="C109" s="5"/>
      <c r="D109" s="26">
        <f>D110+D111+D112+D113+D114</f>
        <v>3002879.66</v>
      </c>
      <c r="E109" s="46">
        <f aca="true" t="shared" si="34" ref="E109:J109">E110+E111+E112+E113+E114</f>
        <v>2989879.66</v>
      </c>
      <c r="F109" s="26">
        <f t="shared" si="34"/>
        <v>2860057.16</v>
      </c>
      <c r="G109" s="26">
        <f t="shared" si="34"/>
        <v>2458200</v>
      </c>
      <c r="H109" s="26">
        <f t="shared" si="34"/>
        <v>401857.16</v>
      </c>
      <c r="I109" s="26">
        <f t="shared" si="34"/>
        <v>0</v>
      </c>
      <c r="J109" s="26">
        <f t="shared" si="34"/>
        <v>88400</v>
      </c>
      <c r="K109" s="26">
        <f>K110+K111+K112+K113+K114</f>
        <v>41422.5</v>
      </c>
      <c r="L109" s="26">
        <f>L110+L111+L112+L113+L114</f>
        <v>0</v>
      </c>
      <c r="M109" s="46">
        <f>M110+M111+M112+M113+M114</f>
        <v>13000</v>
      </c>
      <c r="N109" s="26">
        <f>N110+N111+N112+N113+N114</f>
        <v>13000</v>
      </c>
      <c r="O109" s="26">
        <f>O110+O111+O112+O113+O114</f>
        <v>3000</v>
      </c>
    </row>
    <row r="110" spans="1:15" ht="12.75" customHeight="1">
      <c r="A110" s="94"/>
      <c r="B110" s="5"/>
      <c r="C110" s="5">
        <v>75011</v>
      </c>
      <c r="D110" s="12">
        <f>E110+M110</f>
        <v>188850</v>
      </c>
      <c r="E110" s="15">
        <f t="shared" si="27"/>
        <v>188850</v>
      </c>
      <c r="F110" s="13">
        <f t="shared" si="33"/>
        <v>187850</v>
      </c>
      <c r="G110" s="13">
        <v>173200</v>
      </c>
      <c r="H110" s="13">
        <v>14650</v>
      </c>
      <c r="I110" s="13"/>
      <c r="J110" s="13">
        <v>1000</v>
      </c>
      <c r="K110" s="13"/>
      <c r="L110" s="13"/>
      <c r="M110" s="14">
        <f>N110</f>
        <v>0</v>
      </c>
      <c r="N110" s="13"/>
      <c r="O110" s="13"/>
    </row>
    <row r="111" spans="1:15" ht="12.75" customHeight="1">
      <c r="A111" s="94"/>
      <c r="B111" s="5"/>
      <c r="C111" s="5">
        <v>75022</v>
      </c>
      <c r="D111" s="12">
        <f>E111+M111</f>
        <v>58100</v>
      </c>
      <c r="E111" s="15">
        <f t="shared" si="27"/>
        <v>58100</v>
      </c>
      <c r="F111" s="13">
        <f t="shared" si="33"/>
        <v>8100</v>
      </c>
      <c r="G111" s="13"/>
      <c r="H111" s="13">
        <v>8100</v>
      </c>
      <c r="I111" s="13"/>
      <c r="J111" s="13">
        <v>50000</v>
      </c>
      <c r="K111" s="13"/>
      <c r="L111" s="13"/>
      <c r="M111" s="14">
        <v>0</v>
      </c>
      <c r="N111" s="13"/>
      <c r="O111" s="13"/>
    </row>
    <row r="112" spans="1:15" ht="12.75" customHeight="1">
      <c r="A112" s="94"/>
      <c r="B112" s="5"/>
      <c r="C112" s="5">
        <v>75023</v>
      </c>
      <c r="D112" s="12">
        <f t="shared" si="26"/>
        <v>2643559.29</v>
      </c>
      <c r="E112" s="15">
        <f t="shared" si="27"/>
        <v>2633559.29</v>
      </c>
      <c r="F112" s="13">
        <f t="shared" si="33"/>
        <v>2619559.29</v>
      </c>
      <c r="G112" s="13">
        <v>2281000</v>
      </c>
      <c r="H112" s="13">
        <v>338559.29</v>
      </c>
      <c r="I112" s="13"/>
      <c r="J112" s="13">
        <v>14000</v>
      </c>
      <c r="K112" s="13"/>
      <c r="L112" s="13"/>
      <c r="M112" s="14">
        <f>N112</f>
        <v>10000</v>
      </c>
      <c r="N112" s="13">
        <v>10000</v>
      </c>
      <c r="O112" s="13"/>
    </row>
    <row r="113" spans="1:15" ht="12.75" customHeight="1">
      <c r="A113" s="94"/>
      <c r="B113" s="5"/>
      <c r="C113" s="5">
        <v>75075</v>
      </c>
      <c r="D113" s="12">
        <f t="shared" si="26"/>
        <v>71970.37</v>
      </c>
      <c r="E113" s="15">
        <f t="shared" si="27"/>
        <v>68970.37</v>
      </c>
      <c r="F113" s="13">
        <f t="shared" si="33"/>
        <v>27547.87</v>
      </c>
      <c r="G113" s="13">
        <v>4000</v>
      </c>
      <c r="H113" s="13">
        <v>23547.87</v>
      </c>
      <c r="I113" s="13"/>
      <c r="J113" s="13"/>
      <c r="K113" s="13">
        <v>41422.5</v>
      </c>
      <c r="L113" s="13"/>
      <c r="M113" s="14">
        <f>N113</f>
        <v>3000</v>
      </c>
      <c r="N113" s="13">
        <v>3000</v>
      </c>
      <c r="O113" s="13">
        <v>3000</v>
      </c>
    </row>
    <row r="114" spans="1:15" ht="12.75" customHeight="1">
      <c r="A114" s="94"/>
      <c r="B114" s="5"/>
      <c r="C114" s="5">
        <v>75095</v>
      </c>
      <c r="D114" s="12">
        <f t="shared" si="26"/>
        <v>40400</v>
      </c>
      <c r="E114" s="15">
        <f t="shared" si="27"/>
        <v>40400</v>
      </c>
      <c r="F114" s="13">
        <f t="shared" si="33"/>
        <v>17000</v>
      </c>
      <c r="G114" s="13"/>
      <c r="H114" s="13">
        <v>17000</v>
      </c>
      <c r="I114" s="13"/>
      <c r="J114" s="13">
        <v>23400</v>
      </c>
      <c r="K114" s="13"/>
      <c r="L114" s="13"/>
      <c r="M114" s="14">
        <f>N114</f>
        <v>0</v>
      </c>
      <c r="N114" s="13"/>
      <c r="O114" s="13"/>
    </row>
    <row r="115" spans="1:15" ht="12.75" customHeight="1">
      <c r="A115" s="94"/>
      <c r="B115" s="9">
        <v>751</v>
      </c>
      <c r="C115" s="5"/>
      <c r="D115" s="26">
        <f>D116+D117+D118</f>
        <v>31639</v>
      </c>
      <c r="E115" s="46">
        <f aca="true" t="shared" si="35" ref="E115:O115">E116+E117+E118</f>
        <v>31639</v>
      </c>
      <c r="F115" s="26">
        <f t="shared" si="35"/>
        <v>14056</v>
      </c>
      <c r="G115" s="26">
        <f t="shared" si="35"/>
        <v>5015</v>
      </c>
      <c r="H115" s="26">
        <f t="shared" si="35"/>
        <v>9041</v>
      </c>
      <c r="I115" s="26">
        <f t="shared" si="35"/>
        <v>0</v>
      </c>
      <c r="J115" s="26">
        <f t="shared" si="35"/>
        <v>17583</v>
      </c>
      <c r="K115" s="26">
        <f t="shared" si="35"/>
        <v>0</v>
      </c>
      <c r="L115" s="26">
        <f t="shared" si="35"/>
        <v>0</v>
      </c>
      <c r="M115" s="46">
        <f t="shared" si="35"/>
        <v>0</v>
      </c>
      <c r="N115" s="26">
        <f t="shared" si="35"/>
        <v>0</v>
      </c>
      <c r="O115" s="26">
        <f t="shared" si="35"/>
        <v>0</v>
      </c>
    </row>
    <row r="116" spans="1:15" ht="12.75" customHeight="1">
      <c r="A116" s="94"/>
      <c r="B116" s="9"/>
      <c r="C116" s="5">
        <v>75101</v>
      </c>
      <c r="D116" s="12">
        <f t="shared" si="26"/>
        <v>1524</v>
      </c>
      <c r="E116" s="57">
        <f t="shared" si="27"/>
        <v>1524</v>
      </c>
      <c r="F116" s="13">
        <f t="shared" si="33"/>
        <v>1524</v>
      </c>
      <c r="G116" s="13"/>
      <c r="H116" s="13">
        <v>1524</v>
      </c>
      <c r="I116" s="13"/>
      <c r="J116" s="13"/>
      <c r="K116" s="13"/>
      <c r="L116" s="13"/>
      <c r="M116" s="28">
        <f>N116</f>
        <v>0</v>
      </c>
      <c r="N116" s="13"/>
      <c r="O116" s="13"/>
    </row>
    <row r="117" spans="1:15" ht="12.75" customHeight="1">
      <c r="A117" s="94"/>
      <c r="B117" s="9"/>
      <c r="C117" s="5">
        <v>75107</v>
      </c>
      <c r="D117" s="12">
        <f t="shared" si="26"/>
        <v>14023</v>
      </c>
      <c r="E117" s="57">
        <f t="shared" si="27"/>
        <v>14023</v>
      </c>
      <c r="F117" s="13">
        <f t="shared" si="33"/>
        <v>5208</v>
      </c>
      <c r="G117" s="13">
        <v>2136</v>
      </c>
      <c r="H117" s="13">
        <v>3072</v>
      </c>
      <c r="I117" s="13"/>
      <c r="J117" s="13">
        <v>8815</v>
      </c>
      <c r="K117" s="13"/>
      <c r="L117" s="13"/>
      <c r="M117" s="28">
        <f>N117</f>
        <v>0</v>
      </c>
      <c r="N117" s="13"/>
      <c r="O117" s="13"/>
    </row>
    <row r="118" spans="1:15" ht="12.75" customHeight="1">
      <c r="A118" s="94"/>
      <c r="B118" s="9"/>
      <c r="C118" s="5">
        <v>75108</v>
      </c>
      <c r="D118" s="12">
        <f t="shared" si="26"/>
        <v>16092</v>
      </c>
      <c r="E118" s="57">
        <f t="shared" si="27"/>
        <v>16092</v>
      </c>
      <c r="F118" s="13">
        <f t="shared" si="33"/>
        <v>7324</v>
      </c>
      <c r="G118" s="13">
        <v>2879</v>
      </c>
      <c r="H118" s="13">
        <v>4445</v>
      </c>
      <c r="I118" s="13"/>
      <c r="J118" s="13">
        <v>8768</v>
      </c>
      <c r="K118" s="13"/>
      <c r="L118" s="13"/>
      <c r="M118" s="28">
        <f>N118</f>
        <v>0</v>
      </c>
      <c r="N118" s="13"/>
      <c r="O118" s="13"/>
    </row>
    <row r="119" spans="1:15" ht="12.75" customHeight="1">
      <c r="A119" s="94"/>
      <c r="B119" s="9">
        <v>752</v>
      </c>
      <c r="C119" s="5"/>
      <c r="D119" s="26">
        <f>D120</f>
        <v>700</v>
      </c>
      <c r="E119" s="46">
        <f aca="true" t="shared" si="36" ref="E119:O119">E120</f>
        <v>700</v>
      </c>
      <c r="F119" s="26">
        <f t="shared" si="36"/>
        <v>700</v>
      </c>
      <c r="G119" s="26">
        <f t="shared" si="36"/>
        <v>0</v>
      </c>
      <c r="H119" s="26">
        <f t="shared" si="36"/>
        <v>700</v>
      </c>
      <c r="I119" s="26">
        <f t="shared" si="36"/>
        <v>0</v>
      </c>
      <c r="J119" s="26">
        <f t="shared" si="36"/>
        <v>0</v>
      </c>
      <c r="K119" s="26">
        <f t="shared" si="36"/>
        <v>0</v>
      </c>
      <c r="L119" s="26">
        <f t="shared" si="36"/>
        <v>0</v>
      </c>
      <c r="M119" s="46">
        <f t="shared" si="36"/>
        <v>0</v>
      </c>
      <c r="N119" s="26">
        <f t="shared" si="36"/>
        <v>0</v>
      </c>
      <c r="O119" s="26">
        <f t="shared" si="36"/>
        <v>0</v>
      </c>
    </row>
    <row r="120" spans="1:15" ht="12.75" customHeight="1">
      <c r="A120" s="94"/>
      <c r="B120" s="9"/>
      <c r="C120" s="5">
        <v>75212</v>
      </c>
      <c r="D120" s="12">
        <f t="shared" si="26"/>
        <v>700</v>
      </c>
      <c r="E120" s="57">
        <f t="shared" si="27"/>
        <v>700</v>
      </c>
      <c r="F120" s="13">
        <f t="shared" si="33"/>
        <v>700</v>
      </c>
      <c r="G120" s="13"/>
      <c r="H120" s="13">
        <v>700</v>
      </c>
      <c r="I120" s="13"/>
      <c r="J120" s="13"/>
      <c r="K120" s="13"/>
      <c r="L120" s="13"/>
      <c r="M120" s="58">
        <f>N120</f>
        <v>0</v>
      </c>
      <c r="N120" s="13"/>
      <c r="O120" s="13"/>
    </row>
    <row r="121" spans="1:15" ht="12.75" customHeight="1">
      <c r="A121" s="94"/>
      <c r="B121" s="9">
        <v>754</v>
      </c>
      <c r="C121" s="5"/>
      <c r="D121" s="26">
        <f>D122+D123+D124+D125+D126</f>
        <v>1000210</v>
      </c>
      <c r="E121" s="46">
        <f aca="true" t="shared" si="37" ref="E121:O121">E122+E123+E124+E125+E126</f>
        <v>292210</v>
      </c>
      <c r="F121" s="26">
        <f t="shared" si="37"/>
        <v>285210</v>
      </c>
      <c r="G121" s="26">
        <f t="shared" si="37"/>
        <v>43580</v>
      </c>
      <c r="H121" s="26">
        <f t="shared" si="37"/>
        <v>241630</v>
      </c>
      <c r="I121" s="26">
        <f t="shared" si="37"/>
        <v>5000</v>
      </c>
      <c r="J121" s="26">
        <f t="shared" si="37"/>
        <v>2000</v>
      </c>
      <c r="K121" s="26">
        <f t="shared" si="37"/>
        <v>0</v>
      </c>
      <c r="L121" s="26">
        <f t="shared" si="37"/>
        <v>0</v>
      </c>
      <c r="M121" s="46">
        <f t="shared" si="37"/>
        <v>708000</v>
      </c>
      <c r="N121" s="26">
        <f t="shared" si="37"/>
        <v>708000</v>
      </c>
      <c r="O121" s="26">
        <f t="shared" si="37"/>
        <v>708000</v>
      </c>
    </row>
    <row r="122" spans="1:15" ht="12.75" customHeight="1">
      <c r="A122" s="94"/>
      <c r="B122" s="9"/>
      <c r="C122" s="5">
        <v>75404</v>
      </c>
      <c r="D122" s="12">
        <f t="shared" si="26"/>
        <v>5000</v>
      </c>
      <c r="E122" s="15">
        <f t="shared" si="27"/>
        <v>5000</v>
      </c>
      <c r="F122" s="13">
        <f t="shared" si="33"/>
        <v>0</v>
      </c>
      <c r="G122" s="13"/>
      <c r="H122" s="13">
        <v>0</v>
      </c>
      <c r="I122" s="13">
        <v>5000</v>
      </c>
      <c r="J122" s="13"/>
      <c r="K122" s="13"/>
      <c r="L122" s="13"/>
      <c r="M122" s="14">
        <f>N122</f>
        <v>0</v>
      </c>
      <c r="N122" s="13"/>
      <c r="O122" s="13"/>
    </row>
    <row r="123" spans="1:15" ht="12.75" customHeight="1">
      <c r="A123" s="94"/>
      <c r="B123" s="9"/>
      <c r="C123" s="5">
        <v>75412</v>
      </c>
      <c r="D123" s="12">
        <f t="shared" si="26"/>
        <v>866230</v>
      </c>
      <c r="E123" s="15">
        <f t="shared" si="27"/>
        <v>158230</v>
      </c>
      <c r="F123" s="13">
        <f t="shared" si="33"/>
        <v>156230</v>
      </c>
      <c r="G123" s="13">
        <v>43100</v>
      </c>
      <c r="H123" s="13">
        <v>113130</v>
      </c>
      <c r="I123" s="13"/>
      <c r="J123" s="13">
        <v>2000</v>
      </c>
      <c r="K123" s="13"/>
      <c r="L123" s="13"/>
      <c r="M123" s="14">
        <f aca="true" t="shared" si="38" ref="M123:M162">N123</f>
        <v>708000</v>
      </c>
      <c r="N123" s="13">
        <v>708000</v>
      </c>
      <c r="O123" s="13">
        <v>708000</v>
      </c>
    </row>
    <row r="124" spans="1:15" ht="12.75" customHeight="1">
      <c r="A124" s="94"/>
      <c r="B124" s="9"/>
      <c r="C124" s="5">
        <v>75414</v>
      </c>
      <c r="D124" s="12">
        <f t="shared" si="26"/>
        <v>1580</v>
      </c>
      <c r="E124" s="15">
        <f t="shared" si="27"/>
        <v>1580</v>
      </c>
      <c r="F124" s="13">
        <f t="shared" si="33"/>
        <v>1580</v>
      </c>
      <c r="G124" s="13">
        <v>80</v>
      </c>
      <c r="H124" s="13">
        <v>1500</v>
      </c>
      <c r="I124" s="13"/>
      <c r="J124" s="13"/>
      <c r="K124" s="13"/>
      <c r="L124" s="13"/>
      <c r="M124" s="14">
        <f t="shared" si="38"/>
        <v>0</v>
      </c>
      <c r="N124" s="13"/>
      <c r="O124" s="13"/>
    </row>
    <row r="125" spans="1:15" ht="12.75" customHeight="1">
      <c r="A125" s="94"/>
      <c r="B125" s="9"/>
      <c r="C125" s="5">
        <v>75421</v>
      </c>
      <c r="D125" s="12">
        <f t="shared" si="26"/>
        <v>2400</v>
      </c>
      <c r="E125" s="15">
        <f t="shared" si="27"/>
        <v>2400</v>
      </c>
      <c r="F125" s="13">
        <f t="shared" si="33"/>
        <v>2400</v>
      </c>
      <c r="G125" s="13">
        <v>400</v>
      </c>
      <c r="H125" s="13">
        <v>2000</v>
      </c>
      <c r="I125" s="13"/>
      <c r="J125" s="13"/>
      <c r="K125" s="13"/>
      <c r="L125" s="13"/>
      <c r="M125" s="14">
        <f t="shared" si="38"/>
        <v>0</v>
      </c>
      <c r="N125" s="13"/>
      <c r="O125" s="13"/>
    </row>
    <row r="126" spans="1:15" ht="12.75" customHeight="1">
      <c r="A126" s="94"/>
      <c r="B126" s="9"/>
      <c r="C126" s="5">
        <v>75478</v>
      </c>
      <c r="D126" s="12">
        <f t="shared" si="26"/>
        <v>125000</v>
      </c>
      <c r="E126" s="15">
        <f t="shared" si="27"/>
        <v>125000</v>
      </c>
      <c r="F126" s="13">
        <f t="shared" si="33"/>
        <v>125000</v>
      </c>
      <c r="G126" s="13"/>
      <c r="H126" s="13">
        <v>125000</v>
      </c>
      <c r="I126" s="13"/>
      <c r="J126" s="13"/>
      <c r="K126" s="13"/>
      <c r="L126" s="13"/>
      <c r="M126" s="14">
        <f t="shared" si="38"/>
        <v>0</v>
      </c>
      <c r="N126" s="13"/>
      <c r="O126" s="13"/>
    </row>
    <row r="127" spans="1:15" ht="12.75" customHeight="1">
      <c r="A127" s="94"/>
      <c r="B127" s="9">
        <v>756</v>
      </c>
      <c r="C127" s="5"/>
      <c r="D127" s="26">
        <f>D128</f>
        <v>37500</v>
      </c>
      <c r="E127" s="46">
        <f aca="true" t="shared" si="39" ref="E127:L127">E128</f>
        <v>37500</v>
      </c>
      <c r="F127" s="26">
        <f t="shared" si="39"/>
        <v>37500</v>
      </c>
      <c r="G127" s="26">
        <f t="shared" si="39"/>
        <v>33000</v>
      </c>
      <c r="H127" s="26">
        <f t="shared" si="39"/>
        <v>4500</v>
      </c>
      <c r="I127" s="26">
        <f t="shared" si="39"/>
        <v>0</v>
      </c>
      <c r="J127" s="26">
        <f t="shared" si="39"/>
        <v>0</v>
      </c>
      <c r="K127" s="26">
        <f t="shared" si="39"/>
        <v>0</v>
      </c>
      <c r="L127" s="26">
        <f t="shared" si="39"/>
        <v>0</v>
      </c>
      <c r="M127" s="31">
        <f>M128</f>
        <v>0</v>
      </c>
      <c r="N127" s="26">
        <f>N128</f>
        <v>0</v>
      </c>
      <c r="O127" s="26">
        <f>O128</f>
        <v>0</v>
      </c>
    </row>
    <row r="128" spans="1:15" ht="12.75" customHeight="1">
      <c r="A128" s="94"/>
      <c r="B128" s="9"/>
      <c r="C128" s="5">
        <v>75647</v>
      </c>
      <c r="D128" s="12">
        <f t="shared" si="26"/>
        <v>37500</v>
      </c>
      <c r="E128" s="15">
        <f t="shared" si="27"/>
        <v>37500</v>
      </c>
      <c r="F128" s="13">
        <f t="shared" si="33"/>
        <v>37500</v>
      </c>
      <c r="G128" s="13">
        <v>33000</v>
      </c>
      <c r="H128" s="13">
        <v>4500</v>
      </c>
      <c r="I128" s="13"/>
      <c r="J128" s="13"/>
      <c r="K128" s="13"/>
      <c r="L128" s="13"/>
      <c r="M128" s="14">
        <f t="shared" si="38"/>
        <v>0</v>
      </c>
      <c r="N128" s="13"/>
      <c r="O128" s="13"/>
    </row>
    <row r="129" spans="1:15" ht="12.75" customHeight="1">
      <c r="A129" s="94"/>
      <c r="B129" s="9">
        <v>757</v>
      </c>
      <c r="C129" s="5"/>
      <c r="D129" s="26">
        <f>D130</f>
        <v>390000</v>
      </c>
      <c r="E129" s="46">
        <f aca="true" t="shared" si="40" ref="E129:L129">E130</f>
        <v>390000</v>
      </c>
      <c r="F129" s="26">
        <f t="shared" si="40"/>
        <v>0</v>
      </c>
      <c r="G129" s="26">
        <f t="shared" si="40"/>
        <v>0</v>
      </c>
      <c r="H129" s="26">
        <f t="shared" si="40"/>
        <v>0</v>
      </c>
      <c r="I129" s="26">
        <f t="shared" si="40"/>
        <v>0</v>
      </c>
      <c r="J129" s="26">
        <f t="shared" si="40"/>
        <v>0</v>
      </c>
      <c r="K129" s="26">
        <f t="shared" si="40"/>
        <v>0</v>
      </c>
      <c r="L129" s="26">
        <f t="shared" si="40"/>
        <v>390000</v>
      </c>
      <c r="M129" s="31">
        <f>M130</f>
        <v>0</v>
      </c>
      <c r="N129" s="26">
        <f>N130</f>
        <v>0</v>
      </c>
      <c r="O129" s="26">
        <f>O130</f>
        <v>0</v>
      </c>
    </row>
    <row r="130" spans="1:15" ht="12.75" customHeight="1">
      <c r="A130" s="94"/>
      <c r="B130" s="5"/>
      <c r="C130" s="5">
        <v>75702</v>
      </c>
      <c r="D130" s="12">
        <f t="shared" si="26"/>
        <v>390000</v>
      </c>
      <c r="E130" s="15">
        <f t="shared" si="27"/>
        <v>390000</v>
      </c>
      <c r="F130" s="13">
        <f t="shared" si="33"/>
        <v>0</v>
      </c>
      <c r="G130" s="13"/>
      <c r="H130" s="13">
        <v>0</v>
      </c>
      <c r="I130" s="13"/>
      <c r="J130" s="13"/>
      <c r="K130" s="13"/>
      <c r="L130" s="13">
        <v>390000</v>
      </c>
      <c r="M130" s="14">
        <f t="shared" si="38"/>
        <v>0</v>
      </c>
      <c r="N130" s="13"/>
      <c r="O130" s="13"/>
    </row>
    <row r="131" spans="1:15" ht="12.75" customHeight="1">
      <c r="A131" s="94"/>
      <c r="B131" s="9">
        <v>758</v>
      </c>
      <c r="C131" s="5"/>
      <c r="D131" s="26">
        <f>D132</f>
        <v>138000</v>
      </c>
      <c r="E131" s="46">
        <f aca="true" t="shared" si="41" ref="E131:L131">E132</f>
        <v>90000</v>
      </c>
      <c r="F131" s="26">
        <f t="shared" si="41"/>
        <v>90000</v>
      </c>
      <c r="G131" s="26">
        <f t="shared" si="41"/>
        <v>0</v>
      </c>
      <c r="H131" s="26">
        <f t="shared" si="41"/>
        <v>90000</v>
      </c>
      <c r="I131" s="26">
        <f t="shared" si="41"/>
        <v>0</v>
      </c>
      <c r="J131" s="26">
        <f t="shared" si="41"/>
        <v>0</v>
      </c>
      <c r="K131" s="26">
        <f t="shared" si="41"/>
        <v>0</v>
      </c>
      <c r="L131" s="26">
        <f t="shared" si="41"/>
        <v>0</v>
      </c>
      <c r="M131" s="31">
        <f>M132</f>
        <v>48000</v>
      </c>
      <c r="N131" s="26">
        <f>N132</f>
        <v>48000</v>
      </c>
      <c r="O131" s="26">
        <f>O132</f>
        <v>0</v>
      </c>
    </row>
    <row r="132" spans="1:15" ht="12.75" customHeight="1">
      <c r="A132" s="94"/>
      <c r="B132" s="5"/>
      <c r="C132" s="5">
        <v>75818</v>
      </c>
      <c r="D132" s="12">
        <f t="shared" si="26"/>
        <v>138000</v>
      </c>
      <c r="E132" s="15">
        <f t="shared" si="27"/>
        <v>90000</v>
      </c>
      <c r="F132" s="13">
        <f t="shared" si="33"/>
        <v>90000</v>
      </c>
      <c r="G132" s="13"/>
      <c r="H132" s="13">
        <v>90000</v>
      </c>
      <c r="I132" s="13"/>
      <c r="J132" s="13"/>
      <c r="K132" s="13"/>
      <c r="L132" s="13"/>
      <c r="M132" s="14">
        <f t="shared" si="38"/>
        <v>48000</v>
      </c>
      <c r="N132" s="13">
        <v>48000</v>
      </c>
      <c r="O132" s="13"/>
    </row>
    <row r="133" spans="1:15" ht="12.75" customHeight="1">
      <c r="A133" s="94"/>
      <c r="B133" s="9">
        <v>801</v>
      </c>
      <c r="C133" s="5"/>
      <c r="D133" s="26">
        <f>D134+D135</f>
        <v>126451.19</v>
      </c>
      <c r="E133" s="46">
        <f aca="true" t="shared" si="42" ref="E133:L133">E134</f>
        <v>124051.19</v>
      </c>
      <c r="F133" s="26">
        <f>F134+F135</f>
        <v>8764.630000000001</v>
      </c>
      <c r="G133" s="26">
        <f t="shared" si="42"/>
        <v>0</v>
      </c>
      <c r="H133" s="26">
        <f>H134+H135</f>
        <v>8764.630000000001</v>
      </c>
      <c r="I133" s="26">
        <f t="shared" si="42"/>
        <v>117686.56</v>
      </c>
      <c r="J133" s="26">
        <f t="shared" si="42"/>
        <v>0</v>
      </c>
      <c r="K133" s="26">
        <f t="shared" si="42"/>
        <v>0</v>
      </c>
      <c r="L133" s="26">
        <f t="shared" si="42"/>
        <v>0</v>
      </c>
      <c r="M133" s="31">
        <f>M134</f>
        <v>0</v>
      </c>
      <c r="N133" s="26">
        <f>N134</f>
        <v>0</v>
      </c>
      <c r="O133" s="26">
        <f>O134</f>
        <v>0</v>
      </c>
    </row>
    <row r="134" spans="1:15" ht="12.75" customHeight="1">
      <c r="A134" s="94"/>
      <c r="B134" s="9"/>
      <c r="C134" s="5">
        <v>80104</v>
      </c>
      <c r="D134" s="12">
        <f t="shared" si="26"/>
        <v>124051.19</v>
      </c>
      <c r="E134" s="15">
        <f t="shared" si="27"/>
        <v>124051.19</v>
      </c>
      <c r="F134" s="13">
        <f t="shared" si="33"/>
        <v>6364.63</v>
      </c>
      <c r="G134" s="13"/>
      <c r="H134" s="13">
        <v>6364.63</v>
      </c>
      <c r="I134" s="13">
        <v>117686.56</v>
      </c>
      <c r="J134" s="13"/>
      <c r="K134" s="13"/>
      <c r="L134" s="13"/>
      <c r="M134" s="14">
        <f t="shared" si="38"/>
        <v>0</v>
      </c>
      <c r="N134" s="13"/>
      <c r="O134" s="13"/>
    </row>
    <row r="135" spans="1:15" ht="12.75" customHeight="1">
      <c r="A135" s="94"/>
      <c r="B135" s="9"/>
      <c r="C135" s="5">
        <v>80146</v>
      </c>
      <c r="D135" s="12">
        <f t="shared" si="26"/>
        <v>2400</v>
      </c>
      <c r="E135" s="15">
        <f t="shared" si="27"/>
        <v>2400</v>
      </c>
      <c r="F135" s="13">
        <f t="shared" si="33"/>
        <v>2400</v>
      </c>
      <c r="G135" s="13"/>
      <c r="H135" s="13">
        <v>2400</v>
      </c>
      <c r="I135" s="13"/>
      <c r="J135" s="13"/>
      <c r="K135" s="13"/>
      <c r="L135" s="13"/>
      <c r="M135" s="14">
        <f t="shared" si="38"/>
        <v>0</v>
      </c>
      <c r="N135" s="13"/>
      <c r="O135" s="13"/>
    </row>
    <row r="136" spans="1:15" ht="12.75" customHeight="1">
      <c r="A136" s="94"/>
      <c r="B136" s="9">
        <v>851</v>
      </c>
      <c r="C136" s="5"/>
      <c r="D136" s="26">
        <f>D137+D138</f>
        <v>100000</v>
      </c>
      <c r="E136" s="46">
        <f aca="true" t="shared" si="43" ref="E136:L136">E137+E138</f>
        <v>100000</v>
      </c>
      <c r="F136" s="26">
        <f t="shared" si="43"/>
        <v>100000</v>
      </c>
      <c r="G136" s="26">
        <f t="shared" si="43"/>
        <v>25500</v>
      </c>
      <c r="H136" s="26">
        <f t="shared" si="43"/>
        <v>74500</v>
      </c>
      <c r="I136" s="26">
        <f t="shared" si="43"/>
        <v>0</v>
      </c>
      <c r="J136" s="26">
        <f t="shared" si="43"/>
        <v>0</v>
      </c>
      <c r="K136" s="26">
        <f t="shared" si="43"/>
        <v>0</v>
      </c>
      <c r="L136" s="26">
        <f t="shared" si="43"/>
        <v>0</v>
      </c>
      <c r="M136" s="31">
        <f>M137+M138</f>
        <v>0</v>
      </c>
      <c r="N136" s="26">
        <f>N137+N138</f>
        <v>0</v>
      </c>
      <c r="O136" s="26">
        <f>O137+O138</f>
        <v>0</v>
      </c>
    </row>
    <row r="137" spans="1:15" ht="12.75" customHeight="1">
      <c r="A137" s="94"/>
      <c r="B137" s="9"/>
      <c r="C137" s="5">
        <v>85153</v>
      </c>
      <c r="D137" s="12">
        <f t="shared" si="26"/>
        <v>15000</v>
      </c>
      <c r="E137" s="15">
        <f t="shared" si="27"/>
        <v>15000</v>
      </c>
      <c r="F137" s="13">
        <f t="shared" si="33"/>
        <v>15000</v>
      </c>
      <c r="G137" s="13"/>
      <c r="H137" s="13">
        <v>15000</v>
      </c>
      <c r="I137" s="13"/>
      <c r="J137" s="13"/>
      <c r="K137" s="13"/>
      <c r="L137" s="13"/>
      <c r="M137" s="14">
        <f t="shared" si="38"/>
        <v>0</v>
      </c>
      <c r="N137" s="13"/>
      <c r="O137" s="13"/>
    </row>
    <row r="138" spans="1:15" ht="12.75" customHeight="1">
      <c r="A138" s="94"/>
      <c r="B138" s="9"/>
      <c r="C138" s="5">
        <v>85154</v>
      </c>
      <c r="D138" s="12">
        <f t="shared" si="26"/>
        <v>85000</v>
      </c>
      <c r="E138" s="15">
        <f t="shared" si="27"/>
        <v>85000</v>
      </c>
      <c r="F138" s="13">
        <f t="shared" si="33"/>
        <v>85000</v>
      </c>
      <c r="G138" s="13">
        <v>25500</v>
      </c>
      <c r="H138" s="13">
        <v>59500</v>
      </c>
      <c r="I138" s="13"/>
      <c r="J138" s="13"/>
      <c r="K138" s="13"/>
      <c r="L138" s="13"/>
      <c r="M138" s="14">
        <f t="shared" si="38"/>
        <v>0</v>
      </c>
      <c r="N138" s="13"/>
      <c r="O138" s="13"/>
    </row>
    <row r="139" spans="1:15" ht="12.75" customHeight="1">
      <c r="A139" s="94"/>
      <c r="B139" s="9">
        <v>852</v>
      </c>
      <c r="C139" s="5"/>
      <c r="D139" s="26">
        <f>D140+D141+D142+D143+D144</f>
        <v>187902.85</v>
      </c>
      <c r="E139" s="26">
        <f aca="true" t="shared" si="44" ref="E139:O139">E140+E141+E142+E143+E144</f>
        <v>187902.85</v>
      </c>
      <c r="F139" s="26">
        <f t="shared" si="44"/>
        <v>5000</v>
      </c>
      <c r="G139" s="26">
        <f t="shared" si="44"/>
        <v>0</v>
      </c>
      <c r="H139" s="26">
        <f t="shared" si="44"/>
        <v>5000</v>
      </c>
      <c r="I139" s="26">
        <f t="shared" si="44"/>
        <v>103600</v>
      </c>
      <c r="J139" s="26">
        <f t="shared" si="44"/>
        <v>1000</v>
      </c>
      <c r="K139" s="26">
        <f t="shared" si="44"/>
        <v>78302.85</v>
      </c>
      <c r="L139" s="26">
        <f t="shared" si="44"/>
        <v>0</v>
      </c>
      <c r="M139" s="26">
        <f t="shared" si="44"/>
        <v>0</v>
      </c>
      <c r="N139" s="26">
        <f t="shared" si="44"/>
        <v>0</v>
      </c>
      <c r="O139" s="26">
        <f t="shared" si="44"/>
        <v>0</v>
      </c>
    </row>
    <row r="140" spans="1:15" ht="12.75" customHeight="1">
      <c r="A140" s="94"/>
      <c r="B140" s="9"/>
      <c r="C140" s="5">
        <v>85205</v>
      </c>
      <c r="D140" s="12">
        <f t="shared" si="26"/>
        <v>1000</v>
      </c>
      <c r="E140" s="15">
        <f t="shared" si="27"/>
        <v>1000</v>
      </c>
      <c r="F140" s="13">
        <f t="shared" si="33"/>
        <v>1000</v>
      </c>
      <c r="G140" s="13"/>
      <c r="H140" s="13">
        <v>1000</v>
      </c>
      <c r="I140" s="13"/>
      <c r="J140" s="13"/>
      <c r="K140" s="13"/>
      <c r="L140" s="13"/>
      <c r="M140" s="28">
        <f t="shared" si="38"/>
        <v>0</v>
      </c>
      <c r="N140" s="13"/>
      <c r="O140" s="13"/>
    </row>
    <row r="141" spans="1:15" ht="12.75" customHeight="1">
      <c r="A141" s="94"/>
      <c r="B141" s="9"/>
      <c r="C141" s="5">
        <v>85212</v>
      </c>
      <c r="D141" s="12">
        <f t="shared" si="26"/>
        <v>14000</v>
      </c>
      <c r="E141" s="15">
        <f t="shared" si="27"/>
        <v>14000</v>
      </c>
      <c r="F141" s="13">
        <f t="shared" si="33"/>
        <v>4000</v>
      </c>
      <c r="G141" s="13">
        <v>0</v>
      </c>
      <c r="H141" s="13">
        <v>4000</v>
      </c>
      <c r="I141" s="13">
        <v>10000</v>
      </c>
      <c r="J141" s="13"/>
      <c r="K141" s="13"/>
      <c r="L141" s="13"/>
      <c r="M141" s="28">
        <f t="shared" si="38"/>
        <v>0</v>
      </c>
      <c r="N141" s="13"/>
      <c r="O141" s="13"/>
    </row>
    <row r="142" spans="1:15" ht="12.75" customHeight="1">
      <c r="A142" s="94"/>
      <c r="B142" s="9"/>
      <c r="C142" s="5">
        <v>85215</v>
      </c>
      <c r="D142" s="12">
        <f t="shared" si="26"/>
        <v>1000</v>
      </c>
      <c r="E142" s="15">
        <f t="shared" si="27"/>
        <v>1000</v>
      </c>
      <c r="F142" s="13">
        <f t="shared" si="33"/>
        <v>0</v>
      </c>
      <c r="G142" s="13"/>
      <c r="H142" s="13"/>
      <c r="I142" s="13"/>
      <c r="J142" s="13">
        <v>1000</v>
      </c>
      <c r="K142" s="13"/>
      <c r="L142" s="13"/>
      <c r="M142" s="28">
        <f t="shared" si="38"/>
        <v>0</v>
      </c>
      <c r="N142" s="13"/>
      <c r="O142" s="13"/>
    </row>
    <row r="143" spans="1:15" ht="12.75" customHeight="1">
      <c r="A143" s="94"/>
      <c r="B143" s="9"/>
      <c r="C143" s="5">
        <v>85228</v>
      </c>
      <c r="D143" s="12">
        <f t="shared" si="26"/>
        <v>93600</v>
      </c>
      <c r="E143" s="15">
        <f t="shared" si="27"/>
        <v>93600</v>
      </c>
      <c r="F143" s="13">
        <f t="shared" si="33"/>
        <v>0</v>
      </c>
      <c r="G143" s="13"/>
      <c r="H143" s="13"/>
      <c r="I143" s="13">
        <v>93600</v>
      </c>
      <c r="J143" s="13"/>
      <c r="K143" s="13"/>
      <c r="L143" s="13"/>
      <c r="M143" s="28">
        <f t="shared" si="38"/>
        <v>0</v>
      </c>
      <c r="N143" s="13"/>
      <c r="O143" s="13"/>
    </row>
    <row r="144" spans="1:15" ht="12.75" customHeight="1">
      <c r="A144" s="94"/>
      <c r="B144" s="9"/>
      <c r="C144" s="5">
        <v>85295</v>
      </c>
      <c r="D144" s="12">
        <f t="shared" si="26"/>
        <v>78302.85</v>
      </c>
      <c r="E144" s="15">
        <f t="shared" si="27"/>
        <v>78302.85</v>
      </c>
      <c r="F144" s="13">
        <f t="shared" si="33"/>
        <v>0</v>
      </c>
      <c r="G144" s="13"/>
      <c r="H144" s="13"/>
      <c r="I144" s="13"/>
      <c r="J144" s="13"/>
      <c r="K144" s="13">
        <v>78302.85</v>
      </c>
      <c r="L144" s="13"/>
      <c r="M144" s="28">
        <f t="shared" si="38"/>
        <v>0</v>
      </c>
      <c r="N144" s="13"/>
      <c r="O144" s="13"/>
    </row>
    <row r="145" spans="1:15" ht="12.75" customHeight="1">
      <c r="A145" s="94"/>
      <c r="B145" s="9">
        <v>854</v>
      </c>
      <c r="C145" s="5"/>
      <c r="D145" s="26">
        <f>D146</f>
        <v>4.62</v>
      </c>
      <c r="E145" s="46">
        <f aca="true" t="shared" si="45" ref="E145:O145">E146</f>
        <v>4.62</v>
      </c>
      <c r="F145" s="26">
        <f t="shared" si="45"/>
        <v>0</v>
      </c>
      <c r="G145" s="26">
        <f t="shared" si="45"/>
        <v>0</v>
      </c>
      <c r="H145" s="26">
        <f t="shared" si="45"/>
        <v>0</v>
      </c>
      <c r="I145" s="26">
        <f t="shared" si="45"/>
        <v>4.62</v>
      </c>
      <c r="J145" s="26">
        <f t="shared" si="45"/>
        <v>0</v>
      </c>
      <c r="K145" s="26">
        <f t="shared" si="45"/>
        <v>0</v>
      </c>
      <c r="L145" s="26">
        <f t="shared" si="45"/>
        <v>0</v>
      </c>
      <c r="M145" s="46">
        <f t="shared" si="45"/>
        <v>0</v>
      </c>
      <c r="N145" s="26">
        <f t="shared" si="45"/>
        <v>0</v>
      </c>
      <c r="O145" s="26">
        <f t="shared" si="45"/>
        <v>0</v>
      </c>
    </row>
    <row r="146" spans="1:15" ht="12.75" customHeight="1">
      <c r="A146" s="94"/>
      <c r="B146" s="9"/>
      <c r="C146" s="5">
        <v>85495</v>
      </c>
      <c r="D146" s="12">
        <f t="shared" si="26"/>
        <v>4.62</v>
      </c>
      <c r="E146" s="15">
        <f t="shared" si="27"/>
        <v>4.62</v>
      </c>
      <c r="F146" s="13">
        <f t="shared" si="33"/>
        <v>0</v>
      </c>
      <c r="G146" s="13"/>
      <c r="H146" s="13"/>
      <c r="I146" s="13">
        <v>4.62</v>
      </c>
      <c r="J146" s="13"/>
      <c r="K146" s="13"/>
      <c r="L146" s="13"/>
      <c r="M146" s="14">
        <f>N146</f>
        <v>0</v>
      </c>
      <c r="N146" s="13"/>
      <c r="O146" s="13"/>
    </row>
    <row r="147" spans="1:15" ht="12.75" customHeight="1">
      <c r="A147" s="94"/>
      <c r="B147" s="9">
        <v>900</v>
      </c>
      <c r="C147" s="5"/>
      <c r="D147" s="26">
        <f>D148+D149+D150+D151+D152+D153</f>
        <v>600823.2</v>
      </c>
      <c r="E147" s="46">
        <f aca="true" t="shared" si="46" ref="E147:O147">E148+E149+E150+E151+E152+E153</f>
        <v>477659.74</v>
      </c>
      <c r="F147" s="26">
        <f t="shared" si="46"/>
        <v>199762.74</v>
      </c>
      <c r="G147" s="26">
        <f t="shared" si="46"/>
        <v>0</v>
      </c>
      <c r="H147" s="26">
        <f t="shared" si="46"/>
        <v>199762.74</v>
      </c>
      <c r="I147" s="26">
        <f t="shared" si="46"/>
        <v>277897</v>
      </c>
      <c r="J147" s="26">
        <f t="shared" si="46"/>
        <v>0</v>
      </c>
      <c r="K147" s="26">
        <f t="shared" si="46"/>
        <v>0</v>
      </c>
      <c r="L147" s="26">
        <f t="shared" si="46"/>
        <v>0</v>
      </c>
      <c r="M147" s="46">
        <f t="shared" si="46"/>
        <v>123163.46</v>
      </c>
      <c r="N147" s="26">
        <f t="shared" si="46"/>
        <v>123163.46</v>
      </c>
      <c r="O147" s="26">
        <f t="shared" si="46"/>
        <v>0</v>
      </c>
    </row>
    <row r="148" spans="1:15" ht="12.75" customHeight="1">
      <c r="A148" s="94"/>
      <c r="B148" s="9"/>
      <c r="C148" s="5">
        <v>90001</v>
      </c>
      <c r="D148" s="12">
        <f t="shared" si="26"/>
        <v>161500</v>
      </c>
      <c r="E148" s="15">
        <f t="shared" si="27"/>
        <v>161500</v>
      </c>
      <c r="F148" s="13">
        <f t="shared" si="33"/>
        <v>0</v>
      </c>
      <c r="G148" s="13"/>
      <c r="H148" s="13"/>
      <c r="I148" s="13">
        <v>161500</v>
      </c>
      <c r="J148" s="13"/>
      <c r="K148" s="13"/>
      <c r="L148" s="13"/>
      <c r="M148" s="14">
        <f t="shared" si="38"/>
        <v>0</v>
      </c>
      <c r="N148" s="13"/>
      <c r="O148" s="13"/>
    </row>
    <row r="149" spans="1:15" ht="12.75" customHeight="1">
      <c r="A149" s="94"/>
      <c r="B149" s="9"/>
      <c r="C149" s="5">
        <v>90002</v>
      </c>
      <c r="D149" s="12">
        <f t="shared" si="26"/>
        <v>120097</v>
      </c>
      <c r="E149" s="15">
        <f t="shared" si="27"/>
        <v>116397</v>
      </c>
      <c r="F149" s="13">
        <f t="shared" si="33"/>
        <v>0</v>
      </c>
      <c r="G149" s="13"/>
      <c r="H149" s="13"/>
      <c r="I149" s="13">
        <v>116397</v>
      </c>
      <c r="J149" s="13"/>
      <c r="K149" s="13"/>
      <c r="L149" s="13"/>
      <c r="M149" s="14">
        <f t="shared" si="38"/>
        <v>3700</v>
      </c>
      <c r="N149" s="13">
        <v>3700</v>
      </c>
      <c r="O149" s="13"/>
    </row>
    <row r="150" spans="1:15" ht="12.75" customHeight="1">
      <c r="A150" s="94"/>
      <c r="B150" s="9"/>
      <c r="C150" s="5">
        <v>90003</v>
      </c>
      <c r="D150" s="12">
        <f t="shared" si="26"/>
        <v>8000</v>
      </c>
      <c r="E150" s="15">
        <f t="shared" si="27"/>
        <v>8000</v>
      </c>
      <c r="F150" s="13">
        <f t="shared" si="33"/>
        <v>8000</v>
      </c>
      <c r="G150" s="13"/>
      <c r="H150" s="13">
        <v>8000</v>
      </c>
      <c r="I150" s="13"/>
      <c r="J150" s="13"/>
      <c r="K150" s="13"/>
      <c r="L150" s="13"/>
      <c r="M150" s="14">
        <f t="shared" si="38"/>
        <v>0</v>
      </c>
      <c r="N150" s="13"/>
      <c r="O150" s="13"/>
    </row>
    <row r="151" spans="1:15" ht="12.75" customHeight="1">
      <c r="A151" s="94"/>
      <c r="B151" s="9"/>
      <c r="C151" s="5">
        <v>90004</v>
      </c>
      <c r="D151" s="12">
        <f t="shared" si="26"/>
        <v>2000</v>
      </c>
      <c r="E151" s="15">
        <f t="shared" si="27"/>
        <v>2000</v>
      </c>
      <c r="F151" s="13">
        <f t="shared" si="33"/>
        <v>2000</v>
      </c>
      <c r="G151" s="13"/>
      <c r="H151" s="13">
        <v>2000</v>
      </c>
      <c r="I151" s="13"/>
      <c r="J151" s="13"/>
      <c r="K151" s="13"/>
      <c r="L151" s="13"/>
      <c r="M151" s="14">
        <f t="shared" si="38"/>
        <v>0</v>
      </c>
      <c r="N151" s="13"/>
      <c r="O151" s="13"/>
    </row>
    <row r="152" spans="1:15" ht="12.75" customHeight="1">
      <c r="A152" s="94"/>
      <c r="B152" s="9"/>
      <c r="C152" s="5">
        <v>90015</v>
      </c>
      <c r="D152" s="12">
        <f t="shared" si="26"/>
        <v>289463.46</v>
      </c>
      <c r="E152" s="15">
        <f t="shared" si="27"/>
        <v>170000</v>
      </c>
      <c r="F152" s="13">
        <f t="shared" si="33"/>
        <v>170000</v>
      </c>
      <c r="G152" s="13"/>
      <c r="H152" s="13">
        <v>170000</v>
      </c>
      <c r="I152" s="13"/>
      <c r="J152" s="13"/>
      <c r="K152" s="13"/>
      <c r="L152" s="13"/>
      <c r="M152" s="14">
        <f t="shared" si="38"/>
        <v>119463.46</v>
      </c>
      <c r="N152" s="13">
        <v>119463.46</v>
      </c>
      <c r="O152" s="13"/>
    </row>
    <row r="153" spans="1:15" ht="12.75" customHeight="1">
      <c r="A153" s="94"/>
      <c r="B153" s="9"/>
      <c r="C153" s="5">
        <v>90019</v>
      </c>
      <c r="D153" s="12">
        <f t="shared" si="26"/>
        <v>19762.74</v>
      </c>
      <c r="E153" s="15">
        <f t="shared" si="27"/>
        <v>19762.74</v>
      </c>
      <c r="F153" s="13">
        <f t="shared" si="33"/>
        <v>19762.74</v>
      </c>
      <c r="G153" s="13"/>
      <c r="H153" s="13">
        <v>19762.74</v>
      </c>
      <c r="I153" s="13"/>
      <c r="J153" s="13"/>
      <c r="K153" s="13"/>
      <c r="L153" s="13"/>
      <c r="M153" s="14">
        <f t="shared" si="38"/>
        <v>0</v>
      </c>
      <c r="N153" s="13"/>
      <c r="O153" s="13"/>
    </row>
    <row r="154" spans="1:15" ht="12.75" customHeight="1">
      <c r="A154" s="94"/>
      <c r="B154" s="9">
        <v>921</v>
      </c>
      <c r="C154" s="5"/>
      <c r="D154" s="26">
        <f>D155+D156+D157+D158</f>
        <v>659967.47</v>
      </c>
      <c r="E154" s="46">
        <f aca="true" t="shared" si="47" ref="E154:L154">E155+E156+E157+E158</f>
        <v>659967.47</v>
      </c>
      <c r="F154" s="26">
        <f t="shared" si="47"/>
        <v>284047.47</v>
      </c>
      <c r="G154" s="26">
        <f t="shared" si="47"/>
        <v>25570</v>
      </c>
      <c r="H154" s="26">
        <f t="shared" si="47"/>
        <v>258477.47</v>
      </c>
      <c r="I154" s="26">
        <f t="shared" si="47"/>
        <v>180000</v>
      </c>
      <c r="J154" s="26">
        <f t="shared" si="47"/>
        <v>0</v>
      </c>
      <c r="K154" s="26">
        <f t="shared" si="47"/>
        <v>195920</v>
      </c>
      <c r="L154" s="26">
        <f t="shared" si="47"/>
        <v>0</v>
      </c>
      <c r="M154" s="31">
        <f>M155+M156+M157+M158</f>
        <v>0</v>
      </c>
      <c r="N154" s="26">
        <f>N155+N156+N157+N158</f>
        <v>0</v>
      </c>
      <c r="O154" s="26">
        <f>O155+O156+O157+O158</f>
        <v>0</v>
      </c>
    </row>
    <row r="155" spans="1:15" ht="12.75" customHeight="1">
      <c r="A155" s="94"/>
      <c r="B155" s="9"/>
      <c r="C155" s="5">
        <v>92105</v>
      </c>
      <c r="D155" s="12">
        <f t="shared" si="26"/>
        <v>215920</v>
      </c>
      <c r="E155" s="15">
        <f t="shared" si="27"/>
        <v>215920</v>
      </c>
      <c r="F155" s="13">
        <f t="shared" si="33"/>
        <v>20000</v>
      </c>
      <c r="G155" s="13">
        <v>2000</v>
      </c>
      <c r="H155" s="13">
        <v>18000</v>
      </c>
      <c r="I155" s="13"/>
      <c r="J155" s="13"/>
      <c r="K155" s="13">
        <v>195920</v>
      </c>
      <c r="L155" s="13"/>
      <c r="M155" s="14">
        <f t="shared" si="38"/>
        <v>0</v>
      </c>
      <c r="N155" s="13"/>
      <c r="O155" s="13"/>
    </row>
    <row r="156" spans="1:15" ht="12.75" customHeight="1">
      <c r="A156" s="94"/>
      <c r="B156" s="9"/>
      <c r="C156" s="5">
        <v>92109</v>
      </c>
      <c r="D156" s="12">
        <f t="shared" si="26"/>
        <v>264047.47</v>
      </c>
      <c r="E156" s="15">
        <f t="shared" si="27"/>
        <v>264047.47</v>
      </c>
      <c r="F156" s="13">
        <f t="shared" si="33"/>
        <v>264047.47</v>
      </c>
      <c r="G156" s="13">
        <v>23570</v>
      </c>
      <c r="H156" s="13">
        <v>240477.47</v>
      </c>
      <c r="I156" s="13"/>
      <c r="J156" s="13"/>
      <c r="K156" s="13"/>
      <c r="L156" s="13"/>
      <c r="M156" s="14">
        <f t="shared" si="38"/>
        <v>0</v>
      </c>
      <c r="N156" s="13"/>
      <c r="O156" s="13"/>
    </row>
    <row r="157" spans="1:15" ht="12.75" customHeight="1">
      <c r="A157" s="94"/>
      <c r="B157" s="9"/>
      <c r="C157" s="5">
        <v>92116</v>
      </c>
      <c r="D157" s="12">
        <f t="shared" si="26"/>
        <v>170000</v>
      </c>
      <c r="E157" s="15">
        <f t="shared" si="27"/>
        <v>170000</v>
      </c>
      <c r="F157" s="13">
        <f t="shared" si="33"/>
        <v>0</v>
      </c>
      <c r="G157" s="13"/>
      <c r="H157" s="13"/>
      <c r="I157" s="13">
        <v>170000</v>
      </c>
      <c r="J157" s="13"/>
      <c r="K157" s="13"/>
      <c r="L157" s="13"/>
      <c r="M157" s="14">
        <f t="shared" si="38"/>
        <v>0</v>
      </c>
      <c r="N157" s="13"/>
      <c r="O157" s="13"/>
    </row>
    <row r="158" spans="1:15" ht="12.75" customHeight="1">
      <c r="A158" s="94"/>
      <c r="B158" s="9"/>
      <c r="C158" s="5">
        <v>92120</v>
      </c>
      <c r="D158" s="12">
        <f t="shared" si="26"/>
        <v>10000</v>
      </c>
      <c r="E158" s="15">
        <f t="shared" si="27"/>
        <v>10000</v>
      </c>
      <c r="F158" s="13">
        <f t="shared" si="33"/>
        <v>0</v>
      </c>
      <c r="G158" s="13"/>
      <c r="H158" s="13"/>
      <c r="I158" s="13">
        <v>10000</v>
      </c>
      <c r="J158" s="13"/>
      <c r="K158" s="13"/>
      <c r="L158" s="13"/>
      <c r="M158" s="14">
        <f t="shared" si="38"/>
        <v>0</v>
      </c>
      <c r="N158" s="13"/>
      <c r="O158" s="13"/>
    </row>
    <row r="159" spans="1:15" ht="12.75" customHeight="1">
      <c r="A159" s="94"/>
      <c r="B159" s="9">
        <v>926</v>
      </c>
      <c r="C159" s="5"/>
      <c r="D159" s="26">
        <f>D160+D161+D162</f>
        <v>746510</v>
      </c>
      <c r="E159" s="46">
        <f aca="true" t="shared" si="48" ref="E159:O159">E160+E161+E162</f>
        <v>121010</v>
      </c>
      <c r="F159" s="26">
        <f t="shared" si="48"/>
        <v>61010</v>
      </c>
      <c r="G159" s="26">
        <f t="shared" si="48"/>
        <v>23070</v>
      </c>
      <c r="H159" s="26">
        <f t="shared" si="48"/>
        <v>37940</v>
      </c>
      <c r="I159" s="26">
        <f t="shared" si="48"/>
        <v>60000</v>
      </c>
      <c r="J159" s="26">
        <f t="shared" si="48"/>
        <v>0</v>
      </c>
      <c r="K159" s="26">
        <f t="shared" si="48"/>
        <v>0</v>
      </c>
      <c r="L159" s="26">
        <f t="shared" si="48"/>
        <v>0</v>
      </c>
      <c r="M159" s="46">
        <f t="shared" si="48"/>
        <v>625500</v>
      </c>
      <c r="N159" s="26">
        <f t="shared" si="48"/>
        <v>625500</v>
      </c>
      <c r="O159" s="26">
        <f t="shared" si="48"/>
        <v>550000</v>
      </c>
    </row>
    <row r="160" spans="1:15" ht="12.75" customHeight="1">
      <c r="A160" s="94"/>
      <c r="B160" s="9"/>
      <c r="C160" s="5">
        <v>92601</v>
      </c>
      <c r="D160" s="12">
        <f t="shared" si="26"/>
        <v>649600</v>
      </c>
      <c r="E160" s="15">
        <f t="shared" si="27"/>
        <v>24100</v>
      </c>
      <c r="F160" s="13">
        <f t="shared" si="33"/>
        <v>24100</v>
      </c>
      <c r="G160" s="13">
        <v>7000</v>
      </c>
      <c r="H160" s="13">
        <v>17100</v>
      </c>
      <c r="I160" s="13"/>
      <c r="J160" s="13"/>
      <c r="K160" s="13"/>
      <c r="L160" s="13"/>
      <c r="M160" s="14">
        <f t="shared" si="38"/>
        <v>625500</v>
      </c>
      <c r="N160" s="13">
        <v>625500</v>
      </c>
      <c r="O160" s="13">
        <v>550000</v>
      </c>
    </row>
    <row r="161" spans="1:15" ht="12.75" customHeight="1">
      <c r="A161" s="94"/>
      <c r="B161" s="9"/>
      <c r="C161" s="5">
        <v>92605</v>
      </c>
      <c r="D161" s="12">
        <f t="shared" si="26"/>
        <v>64400</v>
      </c>
      <c r="E161" s="15">
        <f t="shared" si="27"/>
        <v>64400</v>
      </c>
      <c r="F161" s="13">
        <f t="shared" si="33"/>
        <v>4400</v>
      </c>
      <c r="G161" s="13">
        <v>1020</v>
      </c>
      <c r="H161" s="13">
        <v>3380</v>
      </c>
      <c r="I161" s="13">
        <v>60000</v>
      </c>
      <c r="J161" s="13"/>
      <c r="K161" s="13"/>
      <c r="L161" s="13"/>
      <c r="M161" s="14">
        <f t="shared" si="38"/>
        <v>0</v>
      </c>
      <c r="N161" s="13"/>
      <c r="O161" s="13"/>
    </row>
    <row r="162" spans="1:15" ht="14.25" customHeight="1">
      <c r="A162" s="95"/>
      <c r="B162" s="9"/>
      <c r="C162" s="5">
        <v>92695</v>
      </c>
      <c r="D162" s="12">
        <f t="shared" si="26"/>
        <v>32510</v>
      </c>
      <c r="E162" s="15">
        <f t="shared" si="27"/>
        <v>32510</v>
      </c>
      <c r="F162" s="13">
        <f t="shared" si="33"/>
        <v>32510</v>
      </c>
      <c r="G162" s="13">
        <v>15050</v>
      </c>
      <c r="H162" s="13">
        <v>17460</v>
      </c>
      <c r="I162" s="13"/>
      <c r="J162" s="13"/>
      <c r="K162" s="13"/>
      <c r="L162" s="13"/>
      <c r="M162" s="14">
        <f t="shared" si="38"/>
        <v>0</v>
      </c>
      <c r="N162" s="13"/>
      <c r="O162" s="13"/>
    </row>
    <row r="163" spans="1:15" ht="23.25" customHeight="1">
      <c r="A163" s="92" t="s">
        <v>24</v>
      </c>
      <c r="B163" s="92"/>
      <c r="C163" s="92"/>
      <c r="D163" s="16">
        <f>D90+D94+D96+D98+D103+D105+D109+D115+D119+D121+D127+D129+D131+D133+D136+D139+D145+D147+D154+D159</f>
        <v>13315901.819999998</v>
      </c>
      <c r="E163" s="16">
        <f>E90+E94+E96+E98+E103+E105+E109+E115+E119+E121+E127+E129+E131+E133+E136+E139+E145+E147+E154+E159</f>
        <v>7125592.36</v>
      </c>
      <c r="F163" s="16">
        <f>F90+F94+F96+F98+F103+F105+F109+F115+F119+F121+F127+F129+F131+F133+F136+F139+F145+F147+F154+F159</f>
        <v>5519422</v>
      </c>
      <c r="G163" s="16">
        <f>G90+G94+G96+G98+G103+G105+G109+G115+G119+G121+G127+G129+G131+G133+G136+G139+G145+G147+G154+G159</f>
        <v>2645374.8</v>
      </c>
      <c r="H163" s="16">
        <f>H90+H94+H96+H98+H103+H105+H109+H115+H119+H121+H127+H129+H131+H133+H136+H139+H147+H154+H159</f>
        <v>2874047.1999999997</v>
      </c>
      <c r="I163" s="16">
        <f aca="true" t="shared" si="49" ref="I163:O163">I90+I94+I96+I98+I103+I105+I109+I115+I119+I121+I127+I129+I131+I133+I136+I139+I145+I147+I154+I159</f>
        <v>793942.01</v>
      </c>
      <c r="J163" s="16">
        <f t="shared" si="49"/>
        <v>108983</v>
      </c>
      <c r="K163" s="16">
        <f t="shared" si="49"/>
        <v>315645.35</v>
      </c>
      <c r="L163" s="16">
        <f t="shared" si="49"/>
        <v>390000</v>
      </c>
      <c r="M163" s="16">
        <f t="shared" si="49"/>
        <v>6187909.46</v>
      </c>
      <c r="N163" s="16">
        <f t="shared" si="49"/>
        <v>6187909.46</v>
      </c>
      <c r="O163" s="16">
        <f t="shared" si="49"/>
        <v>5132700</v>
      </c>
    </row>
    <row r="164" ht="13.5" thickBot="1"/>
    <row r="165" spans="1:15" s="45" customFormat="1" ht="25.5" customHeight="1" thickBot="1">
      <c r="A165" s="88" t="s">
        <v>21</v>
      </c>
      <c r="B165" s="88"/>
      <c r="C165" s="88"/>
      <c r="D165" s="44">
        <f>E165+M165</f>
        <v>26447779.45</v>
      </c>
      <c r="E165" s="44">
        <f>F165+I165+J165+K165+L165</f>
        <v>20254169.99</v>
      </c>
      <c r="F165" s="44">
        <f>G165+H165</f>
        <v>14296766</v>
      </c>
      <c r="G165" s="44">
        <f aca="true" t="shared" si="50" ref="G165:O165">G74+G88+G163</f>
        <v>10311298.25</v>
      </c>
      <c r="H165" s="44">
        <f>H74+H88+H163</f>
        <v>3985467.75</v>
      </c>
      <c r="I165" s="44">
        <f t="shared" si="50"/>
        <v>793942.01</v>
      </c>
      <c r="J165" s="44">
        <f t="shared" si="50"/>
        <v>4035361.35</v>
      </c>
      <c r="K165" s="44">
        <f t="shared" si="50"/>
        <v>738100.63</v>
      </c>
      <c r="L165" s="44">
        <f t="shared" si="50"/>
        <v>390000</v>
      </c>
      <c r="M165" s="44">
        <f t="shared" si="50"/>
        <v>6193609.46</v>
      </c>
      <c r="N165" s="44">
        <f t="shared" si="50"/>
        <v>6193609.46</v>
      </c>
      <c r="O165" s="44">
        <f t="shared" si="50"/>
        <v>5132700</v>
      </c>
    </row>
  </sheetData>
  <sheetProtection/>
  <mergeCells count="58">
    <mergeCell ref="N8:N9"/>
    <mergeCell ref="A21:A28"/>
    <mergeCell ref="B26:B28"/>
    <mergeCell ref="A7:A9"/>
    <mergeCell ref="M7:O7"/>
    <mergeCell ref="E7:L7"/>
    <mergeCell ref="E8:E9"/>
    <mergeCell ref="K8:K9"/>
    <mergeCell ref="M8:M9"/>
    <mergeCell ref="A72:C72"/>
    <mergeCell ref="B21:B25"/>
    <mergeCell ref="B41:B44"/>
    <mergeCell ref="B54:B57"/>
    <mergeCell ref="B66:B69"/>
    <mergeCell ref="A61:C61"/>
    <mergeCell ref="A36:A39"/>
    <mergeCell ref="A47:C47"/>
    <mergeCell ref="A40:C40"/>
    <mergeCell ref="A65:C65"/>
    <mergeCell ref="A53:C53"/>
    <mergeCell ref="A48:A52"/>
    <mergeCell ref="A41:A46"/>
    <mergeCell ref="L8:L9"/>
    <mergeCell ref="B30:B33"/>
    <mergeCell ref="B7:B9"/>
    <mergeCell ref="C7:C9"/>
    <mergeCell ref="A11:A14"/>
    <mergeCell ref="B11:B14"/>
    <mergeCell ref="A90:A162"/>
    <mergeCell ref="A66:A71"/>
    <mergeCell ref="A35:C35"/>
    <mergeCell ref="B48:B51"/>
    <mergeCell ref="A16:A19"/>
    <mergeCell ref="B16:B19"/>
    <mergeCell ref="A29:C29"/>
    <mergeCell ref="B36:B39"/>
    <mergeCell ref="A30:A34"/>
    <mergeCell ref="A62:A64"/>
    <mergeCell ref="N2:O2"/>
    <mergeCell ref="N3:O3"/>
    <mergeCell ref="N4:O4"/>
    <mergeCell ref="E4:L4"/>
    <mergeCell ref="A165:C165"/>
    <mergeCell ref="A74:C74"/>
    <mergeCell ref="A88:C88"/>
    <mergeCell ref="A78:A85"/>
    <mergeCell ref="A86:C86"/>
    <mergeCell ref="A163:C163"/>
    <mergeCell ref="B62:B64"/>
    <mergeCell ref="A54:A60"/>
    <mergeCell ref="B58:B60"/>
    <mergeCell ref="A20:C20"/>
    <mergeCell ref="O8:O9"/>
    <mergeCell ref="F8:F9"/>
    <mergeCell ref="I8:I9"/>
    <mergeCell ref="J8:J9"/>
    <mergeCell ref="D7:D9"/>
    <mergeCell ref="A15:C15"/>
  </mergeCells>
  <printOptions horizontalCentered="1"/>
  <pageMargins left="0" right="0" top="0.31496062992125984" bottom="0.1968503937007874" header="0.5118110236220472" footer="0.31496062992125984"/>
  <pageSetup horizontalDpi="600" verticalDpi="600" orientation="landscape" paperSize="9" scale="59" r:id="rId1"/>
  <headerFooter alignWithMargins="0">
    <oddFooter>&amp;CStrona &amp;P z &amp;N</oddFooter>
  </headerFooter>
  <rowBreaks count="2" manualBreakCount="2">
    <brk id="47" max="25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Rysz-Komańska</dc:creator>
  <cp:keywords/>
  <dc:description/>
  <cp:lastModifiedBy>Sławomir Kilar</cp:lastModifiedBy>
  <cp:lastPrinted>2010-08-31T09:38:48Z</cp:lastPrinted>
  <dcterms:created xsi:type="dcterms:W3CDTF">2010-02-23T09:54:54Z</dcterms:created>
  <dcterms:modified xsi:type="dcterms:W3CDTF">2010-10-15T07:12:20Z</dcterms:modified>
  <cp:category/>
  <cp:version/>
  <cp:contentType/>
  <cp:contentStatus/>
</cp:coreProperties>
</file>