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'Arkusz1'!$A$1:$H$167</definedName>
  </definedNames>
  <calcPr fullCalcOnLoad="1"/>
</workbook>
</file>

<file path=xl/sharedStrings.xml><?xml version="1.0" encoding="utf-8"?>
<sst xmlns="http://schemas.openxmlformats.org/spreadsheetml/2006/main" count="170" uniqueCount="119">
  <si>
    <t>ROLNICTWO I ŁOWIECTWO</t>
  </si>
  <si>
    <t>Pozostała działalność</t>
  </si>
  <si>
    <t>Dział</t>
  </si>
  <si>
    <t>Nazwa działu, rozdziału, paragrafu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</si>
  <si>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</si>
  <si>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</si>
  <si>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</si>
  <si>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</si>
  <si>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</si>
  <si>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</si>
  <si>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</si>
  <si>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</si>
  <si>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</si>
  <si>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</si>
  <si>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</si>
  <si>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</si>
  <si>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</si>
  <si>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</si>
  <si>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</si>
  <si>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</si>
  <si>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</si>
  <si>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</si>
  <si>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</si>
  <si>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</si>
  <si>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</si>
  <si>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</si>
  <si>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</si>
  <si>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</si>
  <si>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</si>
  <si>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</si>
  <si>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</si>
  <si>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</si>
  <si>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</si>
  <si>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</si>
  <si>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</si>
  <si>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</si>
  <si>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</si>
  <si>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</si>
  <si>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</si>
  <si>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podatku rolnego, podatku leśnego, podatku od czynności cywilnoprawnych, podatków i opłat lokalnych od osób prawnych i innych jednostek organizacyjnych</t>
  </si>
  <si>
    <t>Część równoważąca subwencji ogólnej dla gmin</t>
  </si>
  <si>
    <t>GOSPODARKA KONUNALNA I OCHRONA WÓD</t>
  </si>
  <si>
    <t>Zasiłki i pomoc w naturze oraz składki na ubezpieczenia emerytalne i rentowe</t>
  </si>
  <si>
    <t>Dochody jednostki samorządu terytorialnego zwiazane z realizacją zadań z zakresu administracji rządowej oraz innych zadań zleconych ustawami</t>
  </si>
  <si>
    <t>Wpływy z opłat za wydawanie zezwoleń na sprzedaż alkoholu</t>
  </si>
  <si>
    <t>Wpływy z usług</t>
  </si>
  <si>
    <t>TRANSPORT I ŁĄCZNOŚĆ</t>
  </si>
  <si>
    <t>DZIAŁALNOŚĆ USŁUGOWA</t>
  </si>
  <si>
    <t>Otrzymane spadki, zapisy i darowizny w postaci pieniężnej</t>
  </si>
  <si>
    <t>EDUKACYJNA OPIEKA WYCHOWAWCZA</t>
  </si>
  <si>
    <t>Pomoc materialna dla uczniów</t>
  </si>
  <si>
    <t>Drogi publiczne gminne</t>
  </si>
  <si>
    <t>Drogi wewnetrzne</t>
  </si>
  <si>
    <t>BEZIECZEŃSTWO PUBLICZNE I OCHRONA PRZECIWPOŻAROWA</t>
  </si>
  <si>
    <t xml:space="preserve"> Ochotnicze straże pożarne</t>
  </si>
  <si>
    <t>Urzędy gmin</t>
  </si>
  <si>
    <t>Pozostałe odsetki</t>
  </si>
  <si>
    <t>Wpływy z róznych dochodów</t>
  </si>
  <si>
    <t>%</t>
  </si>
  <si>
    <t>SPRAWOZDANIE Z WYKONANIA DOCHODÓW BUDŻETU GMINY ZARSZYN</t>
  </si>
  <si>
    <t>Załącznik Nr 1</t>
  </si>
  <si>
    <t>Wójta Gminy Zarszyn</t>
  </si>
  <si>
    <t>Wpływy z różnych dochodów</t>
  </si>
  <si>
    <t>Promocja jednostek samorządu terytorialnego</t>
  </si>
  <si>
    <t>Odsetki od nieterminowych wpłat z tytułu podatków i opłat</t>
  </si>
  <si>
    <t>Rekompensaty utraconych dochodów w podatkach i opłatach lokalnych</t>
  </si>
  <si>
    <t>Usuwanie skutków klęsk żywiołowych</t>
  </si>
  <si>
    <t>Dochody bieżące</t>
  </si>
  <si>
    <t>Dzierżawa obwodów kół łowieckich</t>
  </si>
  <si>
    <t>Wpływy ze sprzedaży drewna</t>
  </si>
  <si>
    <t xml:space="preserve">Wpływy z opłat za użytkowanie wieczyste </t>
  </si>
  <si>
    <t xml:space="preserve">Dochody z najmu i dzierżawy składników majątkowych </t>
  </si>
  <si>
    <t>Wpływy z tytułu najmu mieszkań służbowych</t>
  </si>
  <si>
    <t>Wpływy za usługi opiekuńcze</t>
  </si>
  <si>
    <t>OCHRONA ZDROWIA</t>
  </si>
  <si>
    <t>Lecznictwo ambulatoryjne</t>
  </si>
  <si>
    <t>Dotacje celowe otrzymane z budżetu państwa na realizację inwestycji i zakupów inwestycyjnych własnych gmin (związków gmin)</t>
  </si>
  <si>
    <t>Wpływy z różnych opłat</t>
  </si>
  <si>
    <t>Dochody majątkowe</t>
  </si>
  <si>
    <t>Dotacje celowe otrzymane z budżetu państwa na realizację własnych zadań bieżących gmin (środki budżetu państwa)</t>
  </si>
  <si>
    <t>ZA I PÓŁROCZE 2010 r.</t>
  </si>
  <si>
    <t>Plan na 2010 r. Uchwała budżetowa</t>
  </si>
  <si>
    <t>Plan na 2010 r.</t>
  </si>
  <si>
    <t>Wykonanie na 30.06.2010r.</t>
  </si>
  <si>
    <t>Środki na dofinansowanie własnych inwestycji gmin (zwiazaków gmin), powiatów (zwiazków powiatów) samorządów województw, pozyskane z innych źródeł</t>
  </si>
  <si>
    <t>Dotacje celowe otrzymane z budżetu państwa na realizację włąsnych zadań bieżących gmin (związaków gmin)</t>
  </si>
  <si>
    <t>wpływy z opłaty targowej</t>
  </si>
  <si>
    <t>Dokształcanie i doskonalenie nauczycieli</t>
  </si>
  <si>
    <t>Świadczenia rodzinne, świadczenia z funduszu alimentacyjnego oraz skłądki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</si>
  <si>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</si>
  <si>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stałe</t>
  </si>
  <si>
    <t>Kultura fizyczna i sport</t>
  </si>
  <si>
    <t>Wpłata środków finansowych z niewykorzystanych w terminie wydatków, które nie wygasają z upływem roku budżetowego</t>
  </si>
  <si>
    <t>Wpływy z opłat za koncesje i licencje</t>
  </si>
  <si>
    <t>Opracowania geodezyjne i kartograficzne</t>
  </si>
  <si>
    <t>Cmentarze</t>
  </si>
  <si>
    <t>Otrzymane spadki, zapisy i darowizny w posatci pieniężnej</t>
  </si>
  <si>
    <t>Dotacje celowe otrzymane z budżetu państwa na zadania bieżące realizowane przez gmine na podstawie porozumień z organami administracji rządowej</t>
  </si>
  <si>
    <t>Środki na dofinansowanie własnych zadań bieżących gmin (zwiazków gmin) powiatów (związków powiatów), samorządów województw, pozyskane z innych źródeł</t>
  </si>
  <si>
    <t>Dochody jednostek samorządu terytorialnego zwiazane z realizacją zadań z zakresu administracji rządowej oraz innych zadań zleconych ustawami</t>
  </si>
  <si>
    <t>Wybory Prezydenta Rzeczypospolitej Polskiej</t>
  </si>
  <si>
    <t>Wybory do Sejmu i Senatu</t>
  </si>
  <si>
    <t>Gimnazja</t>
  </si>
  <si>
    <t>Zespoły obsługi ekonomiczno - administracyjnej szkół</t>
  </si>
  <si>
    <t>Obiekty sportowe</t>
  </si>
  <si>
    <t>KULTURA I OCHRONA DZIEDZICTWA NARODOWEGO</t>
  </si>
  <si>
    <t>Pozostałe zadania w zakresie kultury</t>
  </si>
  <si>
    <t>Oświetlenie ulic, placów i dróg</t>
  </si>
  <si>
    <t>Wpływy i wydatki zwiaze z gromadzeniem środków z opłat    i kar za korzystanie ze środowiska</t>
  </si>
  <si>
    <t>Środki na dofinansowanie własnych zadań bieżących  gmin (zwiazków gmin), powiatów (zwiazków powiatów), samorządów województw, pozyskane z inyych źródeł</t>
  </si>
  <si>
    <t>Dotacje celowe w ramach programów finansowanych z udziałem środków europejskich oraz środków, o których mowa w art.. 5 ust. 1 pkt 3 oraz ust.3 pkt 5 i 6 ustawy lub płatności w ramach budżetu środków europejskich</t>
  </si>
  <si>
    <t>Środki na dofinansowanie własnych inwestycji gmin (związków gmin), powiatów (związków powiatów) samorządów województw, pozyskane z innych źródeł</t>
  </si>
  <si>
    <t>Dotacje otrzymane z państwych funduszy celowych na realizację zadań bieżących jednostek sektora finansów publicznych</t>
  </si>
  <si>
    <t>Dotacje celowe w ramach programów finansowanych z udziałem środów europejskich oraz środków, o których mowa w art.. 5 ust.1 pkt 3oraz ust.3 pkt 5 i 6 (środki unijne)</t>
  </si>
  <si>
    <t>Dotacje celowe w ramach programów finansowanych z udziałem środów europejskich oraz środków, o których mowa w art.. 5 ust.1 pkt 3oraz ust.3 pkt 5 i 6 (środki z budżetu państwa)</t>
  </si>
  <si>
    <t>do Zarządzenia Nr 455</t>
  </si>
  <si>
    <t>z dnia 26.08.2010r.</t>
  </si>
  <si>
    <t>Infrastruktura wodociągowa i sanitacyjna wsi</t>
  </si>
  <si>
    <t>Dotacje celowe otrzymane z budżetu państwa na realizację własnych zadań bieżących gmin (związków gmin)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</si>
</sst>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  <numFmt numFmtId="171" formatCode="#,##0\ _z_ł"/>
    <numFmt numFmtId="172" formatCode="00##"/>
    <numFmt numFmtId="173" formatCode="####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0"/>
    </font>
    <font>
      <b/>
      <sz val="11"/>
      <color indexed="48"/>
      <name val="Arial CE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vertical="top" wrapText="1"/>
      <protection locked="0"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164" fontId="9" fillId="33" borderId="1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 vertical="top" wrapText="1"/>
      <protection locked="0"/>
    </xf>
    <xf numFmtId="3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left" vertical="top"/>
    </xf>
    <xf numFmtId="4" fontId="10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9" fillId="33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4" fontId="9" fillId="33" borderId="10" xfId="0" applyNumberFormat="1" applyFont="1" applyFill="1" applyBorder="1" applyAlignment="1" applyProtection="1">
      <alignment wrapText="1"/>
      <protection locked="0"/>
    </xf>
    <xf numFmtId="4" fontId="3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 wrapText="1"/>
    </xf>
    <xf numFmtId="4" fontId="9" fillId="33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 wrapText="1"/>
    </xf>
    <xf numFmtId="164" fontId="7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4" fontId="11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 applyProtection="1">
      <alignment vertical="top" wrapText="1"/>
      <protection locked="0"/>
    </xf>
    <xf numFmtId="4" fontId="8" fillId="33" borderId="10" xfId="0" applyNumberFormat="1" applyFont="1" applyFill="1" applyBorder="1" applyAlignment="1" applyProtection="1">
      <alignment wrapText="1"/>
      <protection locked="0"/>
    </xf>
    <xf numFmtId="4" fontId="3" fillId="33" borderId="10" xfId="0" applyNumberFormat="1" applyFont="1" applyFill="1" applyBorder="1" applyAlignment="1" applyProtection="1">
      <alignment wrapText="1"/>
      <protection locked="0"/>
    </xf>
    <xf numFmtId="164" fontId="8" fillId="33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view="pageBreakPreview" zoomScale="75" zoomScaleNormal="75" zoomScaleSheetLayoutView="75" zoomScalePageLayoutView="0" workbookViewId="0" topLeftCell="A1">
      <selection activeCell="B78" sqref="B78"/>
    </sheetView>
  </sheetViews>
  <sheetFormatPr defaultColWidth="9.00390625" defaultRowHeight="12.75"/>
  <cols>
    <col min="1" max="1" width="7.125" style="23" customWidth="1"/>
    <col min="2" max="2" width="63.875" style="23" customWidth="1"/>
    <col min="3" max="3" width="20.875" style="23" customWidth="1"/>
    <col min="4" max="7" width="18.75390625" style="31" customWidth="1"/>
    <col min="8" max="8" width="10.875" style="31" customWidth="1"/>
    <col min="9" max="16384" width="9.125" style="23" customWidth="1"/>
  </cols>
  <sheetData>
    <row r="1" spans="5:8" ht="15">
      <c r="E1" s="89" t="s">
        <v>60</v>
      </c>
      <c r="F1" s="89"/>
      <c r="G1" s="89"/>
      <c r="H1" s="89"/>
    </row>
    <row r="2" spans="5:8" ht="15">
      <c r="E2" s="89" t="s">
        <v>115</v>
      </c>
      <c r="F2" s="89"/>
      <c r="G2" s="89"/>
      <c r="H2" s="89"/>
    </row>
    <row r="3" spans="5:8" ht="15">
      <c r="E3" s="89" t="s">
        <v>61</v>
      </c>
      <c r="F3" s="89"/>
      <c r="G3" s="89"/>
      <c r="H3" s="89"/>
    </row>
    <row r="4" spans="2:8" ht="14.25" customHeight="1">
      <c r="B4" s="88"/>
      <c r="C4" s="88"/>
      <c r="D4" s="88"/>
      <c r="E4" s="90" t="s">
        <v>116</v>
      </c>
      <c r="F4" s="90"/>
      <c r="G4" s="90"/>
      <c r="H4" s="90"/>
    </row>
    <row r="5" spans="2:8" ht="4.5" customHeight="1">
      <c r="B5" s="34"/>
      <c r="C5" s="34"/>
      <c r="D5" s="34"/>
      <c r="E5" s="34"/>
      <c r="F5" s="34"/>
      <c r="G5" s="34"/>
      <c r="H5" s="34"/>
    </row>
    <row r="6" spans="1:8" ht="21" customHeight="1">
      <c r="A6" s="87" t="s">
        <v>59</v>
      </c>
      <c r="B6" s="87"/>
      <c r="C6" s="87"/>
      <c r="D6" s="87"/>
      <c r="E6" s="87"/>
      <c r="F6" s="87"/>
      <c r="G6" s="87"/>
      <c r="H6" s="87"/>
    </row>
    <row r="7" spans="1:8" ht="16.5">
      <c r="A7" s="87" t="s">
        <v>80</v>
      </c>
      <c r="B7" s="87"/>
      <c r="C7" s="87"/>
      <c r="D7" s="87"/>
      <c r="E7" s="87"/>
      <c r="F7" s="87"/>
      <c r="G7" s="87"/>
      <c r="H7" s="87"/>
    </row>
    <row r="8" spans="1:8" ht="15">
      <c r="A8" s="35"/>
      <c r="B8" s="35"/>
      <c r="C8" s="35"/>
      <c r="D8" s="35"/>
      <c r="E8" s="35"/>
      <c r="F8" s="35"/>
      <c r="G8" s="35"/>
      <c r="H8" s="35"/>
    </row>
    <row r="10" spans="1:8" s="42" customFormat="1" ht="48.75" customHeight="1">
      <c r="A10" s="40" t="s">
        <v>2</v>
      </c>
      <c r="B10" s="41" t="s">
        <v>3</v>
      </c>
      <c r="C10" s="41" t="s">
        <v>81</v>
      </c>
      <c r="D10" s="32" t="s">
        <v>82</v>
      </c>
      <c r="E10" s="32" t="s">
        <v>83</v>
      </c>
      <c r="F10" s="32" t="s">
        <v>67</v>
      </c>
      <c r="G10" s="32" t="s">
        <v>78</v>
      </c>
      <c r="H10" s="32" t="s">
        <v>58</v>
      </c>
    </row>
    <row r="11" spans="1:8" s="39" customFormat="1" ht="15">
      <c r="A11" s="36">
        <v>1</v>
      </c>
      <c r="B11" s="37">
        <v>4</v>
      </c>
      <c r="C11" s="37">
        <v>5</v>
      </c>
      <c r="D11" s="38">
        <v>6</v>
      </c>
      <c r="E11" s="38">
        <v>7</v>
      </c>
      <c r="F11" s="38"/>
      <c r="G11" s="38"/>
      <c r="H11" s="38">
        <v>8</v>
      </c>
    </row>
    <row r="12" spans="1:8" s="24" customFormat="1" ht="15">
      <c r="A12" s="10">
        <v>10</v>
      </c>
      <c r="B12" s="11" t="s">
        <v>0</v>
      </c>
      <c r="C12" s="61">
        <f>C13+C15</f>
        <v>3000</v>
      </c>
      <c r="D12" s="61">
        <f>D13+D15</f>
        <v>345860</v>
      </c>
      <c r="E12" s="61">
        <f>E13+E15</f>
        <v>343952.16000000003</v>
      </c>
      <c r="F12" s="61">
        <f>F13+F15</f>
        <v>127406.16</v>
      </c>
      <c r="G12" s="61">
        <f>G13+G15</f>
        <v>216546</v>
      </c>
      <c r="H12" s="61">
        <f>E12/D12*100</f>
        <v>99.44837795639855</v>
      </c>
    </row>
    <row r="13" spans="1:8" s="28" customFormat="1" ht="15">
      <c r="A13" s="86"/>
      <c r="B13" s="12" t="s">
        <v>117</v>
      </c>
      <c r="C13" s="69">
        <f>C14</f>
        <v>0</v>
      </c>
      <c r="D13" s="69">
        <f>D14</f>
        <v>216546</v>
      </c>
      <c r="E13" s="69">
        <f>E14</f>
        <v>216546</v>
      </c>
      <c r="F13" s="69">
        <f>F14</f>
        <v>0</v>
      </c>
      <c r="G13" s="69">
        <f>G14</f>
        <v>216546</v>
      </c>
      <c r="H13" s="69">
        <f>E13/D13*100</f>
        <v>100</v>
      </c>
    </row>
    <row r="14" spans="1:8" s="24" customFormat="1" ht="28.5">
      <c r="A14" s="10"/>
      <c r="B14" s="83" t="s">
        <v>92</v>
      </c>
      <c r="C14" s="59">
        <v>0</v>
      </c>
      <c r="D14" s="59">
        <v>216546</v>
      </c>
      <c r="E14" s="59">
        <v>216546</v>
      </c>
      <c r="F14" s="59">
        <v>0</v>
      </c>
      <c r="G14" s="59">
        <v>216546</v>
      </c>
      <c r="H14" s="59">
        <f>E14/D14*100</f>
        <v>100</v>
      </c>
    </row>
    <row r="15" spans="1:8" ht="15">
      <c r="A15" s="13"/>
      <c r="B15" s="12" t="s">
        <v>1</v>
      </c>
      <c r="C15" s="62">
        <f>C16+C17+C18</f>
        <v>3000</v>
      </c>
      <c r="D15" s="62">
        <f>D16+D17+D18</f>
        <v>129314</v>
      </c>
      <c r="E15" s="62">
        <f>E16+E17+E18</f>
        <v>127406.16</v>
      </c>
      <c r="F15" s="62">
        <f>F16+F17+F18</f>
        <v>127406.16</v>
      </c>
      <c r="G15" s="62">
        <f>G16+G17+G18</f>
        <v>0</v>
      </c>
      <c r="H15" s="69">
        <f aca="true" t="shared" si="0" ref="H15:H98">E15/D15*100</f>
        <v>98.524645436689</v>
      </c>
    </row>
    <row r="16" spans="1:8" ht="15">
      <c r="A16" s="13"/>
      <c r="B16" s="83" t="s">
        <v>77</v>
      </c>
      <c r="C16" s="77">
        <v>0</v>
      </c>
      <c r="D16" s="77">
        <v>0</v>
      </c>
      <c r="E16" s="77">
        <v>40.02</v>
      </c>
      <c r="F16" s="77">
        <v>40.02</v>
      </c>
      <c r="G16" s="77">
        <v>0</v>
      </c>
      <c r="H16" s="59">
        <v>0</v>
      </c>
    </row>
    <row r="17" spans="1:8" ht="15">
      <c r="A17" s="13"/>
      <c r="B17" s="14" t="s">
        <v>68</v>
      </c>
      <c r="C17" s="63">
        <v>3000</v>
      </c>
      <c r="D17" s="74">
        <v>3000</v>
      </c>
      <c r="E17" s="74">
        <v>1052.89</v>
      </c>
      <c r="F17" s="74">
        <v>1052.89</v>
      </c>
      <c r="G17" s="74">
        <v>0</v>
      </c>
      <c r="H17" s="59">
        <f t="shared" si="0"/>
        <v>35.096333333333334</v>
      </c>
    </row>
    <row r="18" spans="1:8" ht="42.75">
      <c r="A18" s="13"/>
      <c r="B18" s="19" t="s">
        <v>8</v>
      </c>
      <c r="C18" s="60">
        <v>0</v>
      </c>
      <c r="D18" s="74">
        <v>126314</v>
      </c>
      <c r="E18" s="74">
        <v>126313.25</v>
      </c>
      <c r="F18" s="74">
        <v>126313.25</v>
      </c>
      <c r="G18" s="74">
        <v>0</v>
      </c>
      <c r="H18" s="59">
        <f t="shared" si="0"/>
        <v>99.99940624158842</v>
      </c>
    </row>
    <row r="19" spans="1:8" s="24" customFormat="1" ht="15">
      <c r="A19" s="13">
        <v>20</v>
      </c>
      <c r="B19" s="11" t="s">
        <v>12</v>
      </c>
      <c r="C19" s="61">
        <f aca="true" t="shared" si="1" ref="C19:G20">C20</f>
        <v>70000</v>
      </c>
      <c r="D19" s="61">
        <f t="shared" si="1"/>
        <v>70000</v>
      </c>
      <c r="E19" s="61">
        <f t="shared" si="1"/>
        <v>48694.67</v>
      </c>
      <c r="F19" s="61">
        <f t="shared" si="1"/>
        <v>0</v>
      </c>
      <c r="G19" s="61">
        <f t="shared" si="1"/>
        <v>48694.67</v>
      </c>
      <c r="H19" s="61">
        <f t="shared" si="0"/>
        <v>69.56381428571429</v>
      </c>
    </row>
    <row r="20" spans="1:8" ht="15">
      <c r="A20" s="13"/>
      <c r="B20" s="12" t="s">
        <v>1</v>
      </c>
      <c r="C20" s="62">
        <f t="shared" si="1"/>
        <v>70000</v>
      </c>
      <c r="D20" s="62">
        <f t="shared" si="1"/>
        <v>70000</v>
      </c>
      <c r="E20" s="62">
        <f t="shared" si="1"/>
        <v>48694.67</v>
      </c>
      <c r="F20" s="62">
        <f t="shared" si="1"/>
        <v>0</v>
      </c>
      <c r="G20" s="62">
        <f t="shared" si="1"/>
        <v>48694.67</v>
      </c>
      <c r="H20" s="69">
        <f t="shared" si="0"/>
        <v>69.56381428571429</v>
      </c>
    </row>
    <row r="21" spans="1:8" ht="15">
      <c r="A21" s="13"/>
      <c r="B21" s="14" t="s">
        <v>69</v>
      </c>
      <c r="C21" s="63">
        <v>70000</v>
      </c>
      <c r="D21" s="75">
        <v>70000</v>
      </c>
      <c r="E21" s="75">
        <v>48694.67</v>
      </c>
      <c r="F21" s="75">
        <v>0</v>
      </c>
      <c r="G21" s="75">
        <v>48694.67</v>
      </c>
      <c r="H21" s="59">
        <f t="shared" si="0"/>
        <v>69.56381428571429</v>
      </c>
    </row>
    <row r="22" spans="1:8" s="46" customFormat="1" ht="15">
      <c r="A22" s="43">
        <v>600</v>
      </c>
      <c r="B22" s="45" t="s">
        <v>46</v>
      </c>
      <c r="C22" s="64">
        <f>C23+C25+C27</f>
        <v>926427.88</v>
      </c>
      <c r="D22" s="64">
        <f>D23+D25+D27</f>
        <v>1336427.88</v>
      </c>
      <c r="E22" s="64">
        <f>E23+E25+E27</f>
        <v>12232.82</v>
      </c>
      <c r="F22" s="64">
        <f>F23+F25+F27</f>
        <v>0</v>
      </c>
      <c r="G22" s="64">
        <f>G23+G25+G27</f>
        <v>12232.82</v>
      </c>
      <c r="H22" s="61">
        <f t="shared" si="0"/>
        <v>0.9153370850060387</v>
      </c>
    </row>
    <row r="23" spans="1:8" s="39" customFormat="1" ht="15">
      <c r="A23" s="43"/>
      <c r="B23" s="44" t="s">
        <v>51</v>
      </c>
      <c r="C23" s="65">
        <f>C24</f>
        <v>926427.88</v>
      </c>
      <c r="D23" s="65">
        <f>D24</f>
        <v>926427.88</v>
      </c>
      <c r="E23" s="65">
        <f>E24</f>
        <v>12232.82</v>
      </c>
      <c r="F23" s="65">
        <f>F24</f>
        <v>0</v>
      </c>
      <c r="G23" s="65">
        <f>G24</f>
        <v>12232.82</v>
      </c>
      <c r="H23" s="69">
        <f t="shared" si="0"/>
        <v>1.3204287418465859</v>
      </c>
    </row>
    <row r="24" spans="1:8" ht="44.25" customHeight="1">
      <c r="A24" s="13"/>
      <c r="B24" s="14" t="s">
        <v>84</v>
      </c>
      <c r="C24" s="63">
        <v>926427.88</v>
      </c>
      <c r="D24" s="75">
        <v>926427.88</v>
      </c>
      <c r="E24" s="75">
        <v>12232.82</v>
      </c>
      <c r="F24" s="75">
        <v>0</v>
      </c>
      <c r="G24" s="75">
        <v>12232.82</v>
      </c>
      <c r="H24" s="59">
        <f t="shared" si="0"/>
        <v>1.3204287418465859</v>
      </c>
    </row>
    <row r="25" spans="1:8" s="39" customFormat="1" ht="15">
      <c r="A25" s="43"/>
      <c r="B25" s="44" t="s">
        <v>52</v>
      </c>
      <c r="C25" s="65">
        <f>C26</f>
        <v>0</v>
      </c>
      <c r="D25" s="65">
        <f>D26</f>
        <v>10000</v>
      </c>
      <c r="E25" s="65">
        <f>E26</f>
        <v>0</v>
      </c>
      <c r="F25" s="65">
        <f>F26</f>
        <v>0</v>
      </c>
      <c r="G25" s="65">
        <f>G26</f>
        <v>0</v>
      </c>
      <c r="H25" s="69">
        <f t="shared" si="0"/>
        <v>0</v>
      </c>
    </row>
    <row r="26" spans="1:8" ht="45" customHeight="1">
      <c r="A26" s="13"/>
      <c r="B26" s="14" t="s">
        <v>109</v>
      </c>
      <c r="C26" s="63">
        <v>0</v>
      </c>
      <c r="D26" s="75">
        <v>10000</v>
      </c>
      <c r="E26" s="75">
        <v>0</v>
      </c>
      <c r="F26" s="75">
        <v>0</v>
      </c>
      <c r="G26" s="75">
        <v>0</v>
      </c>
      <c r="H26" s="59">
        <f t="shared" si="0"/>
        <v>0</v>
      </c>
    </row>
    <row r="27" spans="1:8" s="39" customFormat="1" ht="15">
      <c r="A27" s="43"/>
      <c r="B27" s="44" t="s">
        <v>66</v>
      </c>
      <c r="C27" s="65">
        <f>C28</f>
        <v>0</v>
      </c>
      <c r="D27" s="65">
        <f>D28</f>
        <v>400000</v>
      </c>
      <c r="E27" s="65">
        <f>E28</f>
        <v>0</v>
      </c>
      <c r="F27" s="65">
        <f>F28</f>
        <v>0</v>
      </c>
      <c r="G27" s="65">
        <f>G28</f>
        <v>0</v>
      </c>
      <c r="H27" s="69">
        <f t="shared" si="0"/>
        <v>0</v>
      </c>
    </row>
    <row r="28" spans="1:8" ht="27.75" customHeight="1">
      <c r="A28" s="13"/>
      <c r="B28" s="14" t="s">
        <v>76</v>
      </c>
      <c r="C28" s="63">
        <v>0</v>
      </c>
      <c r="D28" s="75">
        <v>400000</v>
      </c>
      <c r="E28" s="75">
        <v>0</v>
      </c>
      <c r="F28" s="75">
        <v>0</v>
      </c>
      <c r="G28" s="75">
        <v>0</v>
      </c>
      <c r="H28" s="59">
        <f t="shared" si="0"/>
        <v>0</v>
      </c>
    </row>
    <row r="29" spans="1:8" s="24" customFormat="1" ht="15">
      <c r="A29" s="15">
        <v>700</v>
      </c>
      <c r="B29" s="16" t="s">
        <v>4</v>
      </c>
      <c r="C29" s="61">
        <f>C30</f>
        <v>260000</v>
      </c>
      <c r="D29" s="61">
        <f>D30</f>
        <v>410000</v>
      </c>
      <c r="E29" s="61">
        <f>E30</f>
        <v>247315.55</v>
      </c>
      <c r="F29" s="61">
        <f>F30</f>
        <v>136175.55</v>
      </c>
      <c r="G29" s="61">
        <f>G30</f>
        <v>111140</v>
      </c>
      <c r="H29" s="61">
        <f t="shared" si="0"/>
        <v>60.32086585365853</v>
      </c>
    </row>
    <row r="30" spans="1:8" ht="15">
      <c r="A30" s="15"/>
      <c r="B30" s="17" t="s">
        <v>5</v>
      </c>
      <c r="C30" s="62">
        <f>SUM(C31:C36)</f>
        <v>260000</v>
      </c>
      <c r="D30" s="62">
        <f>SUM(D31:D36)</f>
        <v>410000</v>
      </c>
      <c r="E30" s="62">
        <f>SUM(E31:E36)</f>
        <v>247315.55</v>
      </c>
      <c r="F30" s="62">
        <f>SUM(F31:F36)</f>
        <v>136175.55</v>
      </c>
      <c r="G30" s="62">
        <f>SUM(G31:G36)</f>
        <v>111140</v>
      </c>
      <c r="H30" s="69">
        <f t="shared" si="0"/>
        <v>60.32086585365853</v>
      </c>
    </row>
    <row r="31" spans="1:8" ht="15">
      <c r="A31" s="18"/>
      <c r="B31" s="19" t="s">
        <v>70</v>
      </c>
      <c r="C31" s="60">
        <v>20000</v>
      </c>
      <c r="D31" s="74">
        <v>20000</v>
      </c>
      <c r="E31" s="74">
        <v>19070.42</v>
      </c>
      <c r="F31" s="74">
        <v>19070.42</v>
      </c>
      <c r="G31" s="74">
        <v>0</v>
      </c>
      <c r="H31" s="59">
        <f t="shared" si="0"/>
        <v>95.3521</v>
      </c>
    </row>
    <row r="32" spans="1:8" ht="15">
      <c r="A32" s="18"/>
      <c r="B32" s="19" t="s">
        <v>93</v>
      </c>
      <c r="C32" s="60">
        <v>0</v>
      </c>
      <c r="D32" s="74">
        <v>0</v>
      </c>
      <c r="E32" s="74">
        <v>951.18</v>
      </c>
      <c r="F32" s="74">
        <v>951.18</v>
      </c>
      <c r="G32" s="74">
        <v>0</v>
      </c>
      <c r="H32" s="59">
        <v>0</v>
      </c>
    </row>
    <row r="33" spans="1:8" ht="15">
      <c r="A33" s="18"/>
      <c r="B33" s="19" t="s">
        <v>45</v>
      </c>
      <c r="C33" s="60">
        <v>0</v>
      </c>
      <c r="D33" s="74">
        <v>150000</v>
      </c>
      <c r="E33" s="74">
        <v>43371.99</v>
      </c>
      <c r="F33" s="74">
        <v>43371.99</v>
      </c>
      <c r="G33" s="74">
        <v>0</v>
      </c>
      <c r="H33" s="59">
        <v>0</v>
      </c>
    </row>
    <row r="34" spans="1:8" ht="15">
      <c r="A34" s="18"/>
      <c r="B34" s="19" t="s">
        <v>71</v>
      </c>
      <c r="C34" s="60">
        <v>150000</v>
      </c>
      <c r="D34" s="74">
        <v>150000</v>
      </c>
      <c r="E34" s="74">
        <v>72743.65</v>
      </c>
      <c r="F34" s="74">
        <v>72743.65</v>
      </c>
      <c r="G34" s="74">
        <v>0</v>
      </c>
      <c r="H34" s="59">
        <f t="shared" si="0"/>
        <v>48.49576666666666</v>
      </c>
    </row>
    <row r="35" spans="1:8" ht="15">
      <c r="A35" s="18"/>
      <c r="B35" s="19" t="s">
        <v>38</v>
      </c>
      <c r="C35" s="60">
        <v>90000</v>
      </c>
      <c r="D35" s="74">
        <v>90000</v>
      </c>
      <c r="E35" s="74">
        <v>111140</v>
      </c>
      <c r="F35" s="74">
        <v>0</v>
      </c>
      <c r="G35" s="74">
        <v>111140</v>
      </c>
      <c r="H35" s="59">
        <f t="shared" si="0"/>
        <v>123.4888888888889</v>
      </c>
    </row>
    <row r="36" spans="1:8" ht="15">
      <c r="A36" s="18"/>
      <c r="B36" s="19" t="s">
        <v>56</v>
      </c>
      <c r="C36" s="60">
        <v>0</v>
      </c>
      <c r="D36" s="74">
        <v>0</v>
      </c>
      <c r="E36" s="74">
        <v>38.31</v>
      </c>
      <c r="F36" s="74">
        <v>38.31</v>
      </c>
      <c r="G36" s="74">
        <v>0</v>
      </c>
      <c r="H36" s="59">
        <v>0</v>
      </c>
    </row>
    <row r="37" spans="1:8" s="46" customFormat="1" ht="15">
      <c r="A37" s="47">
        <v>710</v>
      </c>
      <c r="B37" s="49" t="s">
        <v>47</v>
      </c>
      <c r="C37" s="64">
        <f>C38+C40</f>
        <v>0</v>
      </c>
      <c r="D37" s="64">
        <f>D38+D40</f>
        <v>10000</v>
      </c>
      <c r="E37" s="64">
        <f>E38+E40</f>
        <v>6881.9400000000005</v>
      </c>
      <c r="F37" s="64">
        <f>F38+F40</f>
        <v>6881.9400000000005</v>
      </c>
      <c r="G37" s="64">
        <f>G38+G40</f>
        <v>0</v>
      </c>
      <c r="H37" s="61">
        <f t="shared" si="0"/>
        <v>68.8194</v>
      </c>
    </row>
    <row r="38" spans="1:8" s="39" customFormat="1" ht="15">
      <c r="A38" s="47"/>
      <c r="B38" s="48" t="s">
        <v>94</v>
      </c>
      <c r="C38" s="66">
        <f>C39</f>
        <v>0</v>
      </c>
      <c r="D38" s="66">
        <f>D39</f>
        <v>0</v>
      </c>
      <c r="E38" s="66">
        <f>E39</f>
        <v>4031.94</v>
      </c>
      <c r="F38" s="66">
        <f>F39</f>
        <v>4031.94</v>
      </c>
      <c r="G38" s="66">
        <f>G39</f>
        <v>0</v>
      </c>
      <c r="H38" s="69">
        <v>0</v>
      </c>
    </row>
    <row r="39" spans="1:8" ht="15">
      <c r="A39" s="18"/>
      <c r="B39" s="19" t="s">
        <v>62</v>
      </c>
      <c r="C39" s="60">
        <v>0</v>
      </c>
      <c r="D39" s="74">
        <v>0</v>
      </c>
      <c r="E39" s="74">
        <v>4031.94</v>
      </c>
      <c r="F39" s="74">
        <v>4031.94</v>
      </c>
      <c r="G39" s="74">
        <v>0</v>
      </c>
      <c r="H39" s="59">
        <v>0</v>
      </c>
    </row>
    <row r="40" spans="1:8" s="39" customFormat="1" ht="15">
      <c r="A40" s="47"/>
      <c r="B40" s="48" t="s">
        <v>95</v>
      </c>
      <c r="C40" s="79">
        <f>C41+C42</f>
        <v>0</v>
      </c>
      <c r="D40" s="79">
        <f>D41+D42</f>
        <v>10000</v>
      </c>
      <c r="E40" s="79">
        <f>E41+E42</f>
        <v>2850</v>
      </c>
      <c r="F40" s="79">
        <f>F41+F42</f>
        <v>2850</v>
      </c>
      <c r="G40" s="79">
        <f>G41+G42</f>
        <v>0</v>
      </c>
      <c r="H40" s="69">
        <f t="shared" si="0"/>
        <v>28.499999999999996</v>
      </c>
    </row>
    <row r="41" spans="1:8" s="39" customFormat="1" ht="15">
      <c r="A41" s="47"/>
      <c r="B41" s="52" t="s">
        <v>96</v>
      </c>
      <c r="C41" s="70">
        <v>0</v>
      </c>
      <c r="D41" s="74">
        <v>0</v>
      </c>
      <c r="E41" s="74">
        <v>2850</v>
      </c>
      <c r="F41" s="74">
        <v>2850</v>
      </c>
      <c r="G41" s="74">
        <v>0</v>
      </c>
      <c r="H41" s="59">
        <v>0</v>
      </c>
    </row>
    <row r="42" spans="1:8" ht="42.75">
      <c r="A42" s="18"/>
      <c r="B42" s="19" t="s">
        <v>97</v>
      </c>
      <c r="C42" s="60">
        <v>0</v>
      </c>
      <c r="D42" s="74">
        <v>10000</v>
      </c>
      <c r="E42" s="74">
        <v>0</v>
      </c>
      <c r="F42" s="74">
        <v>0</v>
      </c>
      <c r="G42" s="74">
        <v>0</v>
      </c>
      <c r="H42" s="59">
        <f t="shared" si="0"/>
        <v>0</v>
      </c>
    </row>
    <row r="43" spans="1:8" s="24" customFormat="1" ht="15">
      <c r="A43" s="15">
        <v>750</v>
      </c>
      <c r="B43" s="16" t="s">
        <v>6</v>
      </c>
      <c r="C43" s="61">
        <f>C44+C47+C52+C56</f>
        <v>85050</v>
      </c>
      <c r="D43" s="61">
        <f>D44+D47+D52+D56</f>
        <v>136077.5</v>
      </c>
      <c r="E43" s="61">
        <f>E44+E47+E52+E56</f>
        <v>103608.42</v>
      </c>
      <c r="F43" s="61">
        <f>F44+F47+F52+F56</f>
        <v>103608.42</v>
      </c>
      <c r="G43" s="61">
        <f>G44+G47+G52+G56</f>
        <v>0</v>
      </c>
      <c r="H43" s="61">
        <f t="shared" si="0"/>
        <v>76.13927357571971</v>
      </c>
    </row>
    <row r="44" spans="1:8" ht="15">
      <c r="A44" s="15"/>
      <c r="B44" s="17" t="s">
        <v>7</v>
      </c>
      <c r="C44" s="62">
        <f>C45+C46</f>
        <v>84825</v>
      </c>
      <c r="D44" s="62">
        <f>D45+D46</f>
        <v>84825</v>
      </c>
      <c r="E44" s="62">
        <f>E45+E46</f>
        <v>45459.5</v>
      </c>
      <c r="F44" s="62">
        <f>F45+F46</f>
        <v>45459.5</v>
      </c>
      <c r="G44" s="62">
        <f>G45+G46</f>
        <v>0</v>
      </c>
      <c r="H44" s="69">
        <f t="shared" si="0"/>
        <v>53.592101385204835</v>
      </c>
    </row>
    <row r="45" spans="1:8" ht="42.75" customHeight="1">
      <c r="A45" s="15"/>
      <c r="B45" s="19" t="s">
        <v>8</v>
      </c>
      <c r="C45" s="60">
        <v>84425</v>
      </c>
      <c r="D45" s="74">
        <v>84425</v>
      </c>
      <c r="E45" s="74">
        <v>45458</v>
      </c>
      <c r="F45" s="74">
        <v>45458</v>
      </c>
      <c r="G45" s="74">
        <v>0</v>
      </c>
      <c r="H45" s="59">
        <f t="shared" si="0"/>
        <v>53.84424045010364</v>
      </c>
    </row>
    <row r="46" spans="1:8" ht="42.75">
      <c r="A46" s="15"/>
      <c r="B46" s="19" t="s">
        <v>99</v>
      </c>
      <c r="C46" s="60">
        <v>400</v>
      </c>
      <c r="D46" s="74">
        <v>400</v>
      </c>
      <c r="E46" s="74">
        <v>1.5</v>
      </c>
      <c r="F46" s="74">
        <v>1.5</v>
      </c>
      <c r="G46" s="74">
        <v>0</v>
      </c>
      <c r="H46" s="59">
        <f t="shared" si="0"/>
        <v>0.375</v>
      </c>
    </row>
    <row r="47" spans="1:8" s="39" customFormat="1" ht="15">
      <c r="A47" s="54"/>
      <c r="B47" s="48" t="s">
        <v>55</v>
      </c>
      <c r="C47" s="66">
        <f>C49+C48+C50+C51</f>
        <v>225</v>
      </c>
      <c r="D47" s="66">
        <f>D49+D48+D50+D51</f>
        <v>6830</v>
      </c>
      <c r="E47" s="66">
        <f>E49+E48+E50+E51</f>
        <v>11121.77</v>
      </c>
      <c r="F47" s="66">
        <f>F49+F48+F50+F51</f>
        <v>11121.77</v>
      </c>
      <c r="G47" s="66">
        <f>G49+G48+G50+G51</f>
        <v>0</v>
      </c>
      <c r="H47" s="69">
        <f t="shared" si="0"/>
        <v>162.83704245973647</v>
      </c>
    </row>
    <row r="48" spans="1:8" ht="14.25">
      <c r="A48" s="78"/>
      <c r="B48" s="52" t="s">
        <v>45</v>
      </c>
      <c r="C48" s="74">
        <v>0</v>
      </c>
      <c r="D48" s="74">
        <v>0</v>
      </c>
      <c r="E48" s="74">
        <v>2.63</v>
      </c>
      <c r="F48" s="74">
        <v>2.63</v>
      </c>
      <c r="G48" s="74">
        <v>0</v>
      </c>
      <c r="H48" s="59">
        <v>0</v>
      </c>
    </row>
    <row r="49" spans="1:8" ht="15">
      <c r="A49" s="15"/>
      <c r="B49" s="19" t="s">
        <v>56</v>
      </c>
      <c r="C49" s="60">
        <v>0</v>
      </c>
      <c r="D49" s="74">
        <v>6500</v>
      </c>
      <c r="E49" s="74">
        <v>10755.54</v>
      </c>
      <c r="F49" s="74">
        <v>10755.54</v>
      </c>
      <c r="G49" s="74">
        <v>0</v>
      </c>
      <c r="H49" s="59">
        <f t="shared" si="0"/>
        <v>165.46984615384616</v>
      </c>
    </row>
    <row r="50" spans="1:8" ht="15">
      <c r="A50" s="15"/>
      <c r="B50" s="19" t="s">
        <v>62</v>
      </c>
      <c r="C50" s="60">
        <v>0</v>
      </c>
      <c r="D50" s="74">
        <v>0</v>
      </c>
      <c r="E50" s="74">
        <v>33.6</v>
      </c>
      <c r="F50" s="74">
        <v>33.6</v>
      </c>
      <c r="G50" s="74">
        <v>0</v>
      </c>
      <c r="H50" s="59">
        <v>0</v>
      </c>
    </row>
    <row r="51" spans="1:8" ht="28.5">
      <c r="A51" s="15"/>
      <c r="B51" s="19" t="s">
        <v>85</v>
      </c>
      <c r="C51" s="60">
        <v>225</v>
      </c>
      <c r="D51" s="74">
        <v>330</v>
      </c>
      <c r="E51" s="74">
        <v>330</v>
      </c>
      <c r="F51" s="74">
        <v>330</v>
      </c>
      <c r="G51" s="74">
        <v>0</v>
      </c>
      <c r="H51" s="59">
        <v>0</v>
      </c>
    </row>
    <row r="52" spans="1:8" s="39" customFormat="1" ht="15">
      <c r="A52" s="54"/>
      <c r="B52" s="48" t="s">
        <v>63</v>
      </c>
      <c r="C52" s="79">
        <f>C53+C54+C55</f>
        <v>0</v>
      </c>
      <c r="D52" s="79">
        <f>D53+D54+D55</f>
        <v>44422.5</v>
      </c>
      <c r="E52" s="79">
        <f>E53+E54+E55</f>
        <v>47022.5</v>
      </c>
      <c r="F52" s="79">
        <f>F53+F54+F55</f>
        <v>47022.5</v>
      </c>
      <c r="G52" s="79">
        <f>G53+G54+G55</f>
        <v>0</v>
      </c>
      <c r="H52" s="59">
        <v>0</v>
      </c>
    </row>
    <row r="53" spans="1:8" ht="15">
      <c r="A53" s="15"/>
      <c r="B53" s="19" t="s">
        <v>48</v>
      </c>
      <c r="C53" s="60">
        <v>0</v>
      </c>
      <c r="D53" s="74">
        <v>0</v>
      </c>
      <c r="E53" s="74">
        <v>2600</v>
      </c>
      <c r="F53" s="74">
        <v>2600</v>
      </c>
      <c r="G53" s="74">
        <v>0</v>
      </c>
      <c r="H53" s="59">
        <v>0</v>
      </c>
    </row>
    <row r="54" spans="1:8" ht="42.75">
      <c r="A54" s="15"/>
      <c r="B54" s="19" t="s">
        <v>98</v>
      </c>
      <c r="C54" s="60">
        <v>0</v>
      </c>
      <c r="D54" s="74">
        <v>37759.12</v>
      </c>
      <c r="E54" s="74">
        <v>37759.12</v>
      </c>
      <c r="F54" s="74">
        <v>37759.12</v>
      </c>
      <c r="G54" s="74">
        <v>0</v>
      </c>
      <c r="H54" s="59">
        <v>0</v>
      </c>
    </row>
    <row r="55" spans="1:8" ht="42.75">
      <c r="A55" s="15"/>
      <c r="B55" s="19" t="s">
        <v>98</v>
      </c>
      <c r="C55" s="60">
        <v>0</v>
      </c>
      <c r="D55" s="74">
        <v>6663.38</v>
      </c>
      <c r="E55" s="74">
        <v>6663.38</v>
      </c>
      <c r="F55" s="74">
        <v>6663.38</v>
      </c>
      <c r="G55" s="74">
        <v>0</v>
      </c>
      <c r="H55" s="59">
        <v>0</v>
      </c>
    </row>
    <row r="56" spans="1:8" s="39" customFormat="1" ht="15">
      <c r="A56" s="54"/>
      <c r="B56" s="48" t="s">
        <v>1</v>
      </c>
      <c r="C56" s="79">
        <f>C57</f>
        <v>0</v>
      </c>
      <c r="D56" s="79">
        <f>D57</f>
        <v>0</v>
      </c>
      <c r="E56" s="79">
        <f>E57</f>
        <v>4.65</v>
      </c>
      <c r="F56" s="79">
        <f>F57</f>
        <v>4.65</v>
      </c>
      <c r="G56" s="79">
        <f>G57</f>
        <v>0</v>
      </c>
      <c r="H56" s="59">
        <v>0</v>
      </c>
    </row>
    <row r="57" spans="1:8" ht="42.75">
      <c r="A57" s="15"/>
      <c r="B57" s="19" t="s">
        <v>99</v>
      </c>
      <c r="C57" s="60">
        <v>0</v>
      </c>
      <c r="D57" s="74">
        <v>0</v>
      </c>
      <c r="E57" s="74">
        <v>4.65</v>
      </c>
      <c r="F57" s="74">
        <v>4.65</v>
      </c>
      <c r="G57" s="74">
        <v>0</v>
      </c>
      <c r="H57" s="59">
        <v>0</v>
      </c>
    </row>
    <row r="58" spans="1:8" s="24" customFormat="1" ht="30.75" customHeight="1">
      <c r="A58" s="21">
        <v>751</v>
      </c>
      <c r="B58" s="16" t="s">
        <v>31</v>
      </c>
      <c r="C58" s="61">
        <f>C59+C61+C63</f>
        <v>1524</v>
      </c>
      <c r="D58" s="61">
        <f>D59+D61+D63</f>
        <v>31639</v>
      </c>
      <c r="E58" s="61">
        <f>E59+E61+E63</f>
        <v>30877</v>
      </c>
      <c r="F58" s="61">
        <f>F59+F61+F63</f>
        <v>30877</v>
      </c>
      <c r="G58" s="61">
        <f>G59+G61+G63</f>
        <v>0</v>
      </c>
      <c r="H58" s="61">
        <f t="shared" si="0"/>
        <v>97.5915800120105</v>
      </c>
    </row>
    <row r="59" spans="1:8" ht="30">
      <c r="A59" s="20"/>
      <c r="B59" s="17" t="s">
        <v>9</v>
      </c>
      <c r="C59" s="62">
        <f>C60</f>
        <v>1524</v>
      </c>
      <c r="D59" s="62">
        <f>D60</f>
        <v>1524</v>
      </c>
      <c r="E59" s="62">
        <f>E60</f>
        <v>762</v>
      </c>
      <c r="F59" s="62">
        <f>F60</f>
        <v>762</v>
      </c>
      <c r="G59" s="62">
        <f>G60</f>
        <v>0</v>
      </c>
      <c r="H59" s="69">
        <f t="shared" si="0"/>
        <v>50</v>
      </c>
    </row>
    <row r="60" spans="1:8" ht="42.75" customHeight="1">
      <c r="A60" s="21"/>
      <c r="B60" s="19" t="s">
        <v>8</v>
      </c>
      <c r="C60" s="60">
        <v>1524</v>
      </c>
      <c r="D60" s="74">
        <v>1524</v>
      </c>
      <c r="E60" s="74">
        <v>762</v>
      </c>
      <c r="F60" s="74">
        <v>762</v>
      </c>
      <c r="G60" s="74">
        <v>0</v>
      </c>
      <c r="H60" s="59">
        <f t="shared" si="0"/>
        <v>50</v>
      </c>
    </row>
    <row r="61" spans="1:8" s="39" customFormat="1" ht="15.75" customHeight="1">
      <c r="A61" s="53"/>
      <c r="B61" s="48" t="s">
        <v>100</v>
      </c>
      <c r="C61" s="66">
        <f>C62</f>
        <v>0</v>
      </c>
      <c r="D61" s="66">
        <f>D62</f>
        <v>14023</v>
      </c>
      <c r="E61" s="66">
        <f>E62</f>
        <v>14023</v>
      </c>
      <c r="F61" s="66">
        <f>F62</f>
        <v>14023</v>
      </c>
      <c r="G61" s="66">
        <f>G62</f>
        <v>0</v>
      </c>
      <c r="H61" s="69">
        <f t="shared" si="0"/>
        <v>100</v>
      </c>
    </row>
    <row r="62" spans="1:8" ht="45" customHeight="1">
      <c r="A62" s="21"/>
      <c r="B62" s="19" t="s">
        <v>8</v>
      </c>
      <c r="C62" s="60">
        <v>0</v>
      </c>
      <c r="D62" s="74">
        <v>14023</v>
      </c>
      <c r="E62" s="74">
        <v>14023</v>
      </c>
      <c r="F62" s="74">
        <v>14023</v>
      </c>
      <c r="G62" s="74">
        <v>0</v>
      </c>
      <c r="H62" s="59">
        <f t="shared" si="0"/>
        <v>100</v>
      </c>
    </row>
    <row r="63" spans="1:8" s="39" customFormat="1" ht="15" customHeight="1">
      <c r="A63" s="53"/>
      <c r="B63" s="48" t="s">
        <v>101</v>
      </c>
      <c r="C63" s="79">
        <f>C64</f>
        <v>0</v>
      </c>
      <c r="D63" s="79">
        <f>D64</f>
        <v>16092</v>
      </c>
      <c r="E63" s="79">
        <f>E64</f>
        <v>16092</v>
      </c>
      <c r="F63" s="79">
        <f>F64</f>
        <v>16092</v>
      </c>
      <c r="G63" s="79">
        <f>G64</f>
        <v>0</v>
      </c>
      <c r="H63" s="57">
        <f t="shared" si="0"/>
        <v>100</v>
      </c>
    </row>
    <row r="64" spans="1:8" ht="45" customHeight="1">
      <c r="A64" s="21"/>
      <c r="B64" s="19" t="s">
        <v>8</v>
      </c>
      <c r="C64" s="60">
        <v>0</v>
      </c>
      <c r="D64" s="74">
        <v>16092</v>
      </c>
      <c r="E64" s="74">
        <v>16092</v>
      </c>
      <c r="F64" s="74">
        <v>16092</v>
      </c>
      <c r="G64" s="74">
        <v>0</v>
      </c>
      <c r="H64" s="59">
        <f t="shared" si="0"/>
        <v>100</v>
      </c>
    </row>
    <row r="65" spans="1:8" s="46" customFormat="1" ht="17.25" customHeight="1">
      <c r="A65" s="53">
        <v>754</v>
      </c>
      <c r="B65" s="49" t="s">
        <v>53</v>
      </c>
      <c r="C65" s="64">
        <f>C66+C68</f>
        <v>601800</v>
      </c>
      <c r="D65" s="64">
        <f>D66+D68</f>
        <v>701800</v>
      </c>
      <c r="E65" s="64">
        <f>E66+E68</f>
        <v>100000</v>
      </c>
      <c r="F65" s="64">
        <f>F66+F68</f>
        <v>100000</v>
      </c>
      <c r="G65" s="64">
        <f>G66+G68</f>
        <v>0</v>
      </c>
      <c r="H65" s="61">
        <f t="shared" si="0"/>
        <v>14.249073810202336</v>
      </c>
    </row>
    <row r="66" spans="1:8" s="39" customFormat="1" ht="17.25" customHeight="1">
      <c r="A66" s="53"/>
      <c r="B66" s="55" t="s">
        <v>54</v>
      </c>
      <c r="C66" s="66">
        <f>C67</f>
        <v>601800</v>
      </c>
      <c r="D66" s="66">
        <f>D67</f>
        <v>601800</v>
      </c>
      <c r="E66" s="66">
        <f>E67</f>
        <v>0</v>
      </c>
      <c r="F66" s="66">
        <f>F67</f>
        <v>0</v>
      </c>
      <c r="G66" s="66">
        <f>G67</f>
        <v>0</v>
      </c>
      <c r="H66" s="69">
        <f t="shared" si="0"/>
        <v>0</v>
      </c>
    </row>
    <row r="67" spans="1:8" ht="42.75" customHeight="1">
      <c r="A67" s="21"/>
      <c r="B67" s="14" t="s">
        <v>111</v>
      </c>
      <c r="C67" s="60">
        <v>601800</v>
      </c>
      <c r="D67" s="74">
        <v>601800</v>
      </c>
      <c r="E67" s="74">
        <v>0</v>
      </c>
      <c r="F67" s="74">
        <v>0</v>
      </c>
      <c r="G67" s="74">
        <v>0</v>
      </c>
      <c r="H67" s="59">
        <f t="shared" si="0"/>
        <v>0</v>
      </c>
    </row>
    <row r="68" spans="1:8" s="39" customFormat="1" ht="15.75" customHeight="1">
      <c r="A68" s="53"/>
      <c r="B68" s="48" t="s">
        <v>66</v>
      </c>
      <c r="C68" s="79">
        <f>C69</f>
        <v>0</v>
      </c>
      <c r="D68" s="79">
        <f>D69</f>
        <v>100000</v>
      </c>
      <c r="E68" s="79">
        <f>E69</f>
        <v>100000</v>
      </c>
      <c r="F68" s="79">
        <f>F69</f>
        <v>100000</v>
      </c>
      <c r="G68" s="79">
        <f>G69</f>
        <v>0</v>
      </c>
      <c r="H68" s="57">
        <f t="shared" si="0"/>
        <v>100</v>
      </c>
    </row>
    <row r="69" spans="1:8" ht="30.75" customHeight="1">
      <c r="A69" s="21"/>
      <c r="B69" s="19" t="s">
        <v>118</v>
      </c>
      <c r="C69" s="60">
        <v>0</v>
      </c>
      <c r="D69" s="74">
        <v>100000</v>
      </c>
      <c r="E69" s="74">
        <v>100000</v>
      </c>
      <c r="F69" s="74">
        <v>100000</v>
      </c>
      <c r="G69" s="74">
        <v>0</v>
      </c>
      <c r="H69" s="59">
        <f t="shared" si="0"/>
        <v>100</v>
      </c>
    </row>
    <row r="70" spans="1:8" s="24" customFormat="1" ht="45.75" customHeight="1">
      <c r="A70" s="20">
        <v>756</v>
      </c>
      <c r="B70" s="16" t="s">
        <v>34</v>
      </c>
      <c r="C70" s="67">
        <f>C71+C73+C81+C90+C93</f>
        <v>3295712</v>
      </c>
      <c r="D70" s="67">
        <f>D71+D73+D81+D90+D93</f>
        <v>4248812</v>
      </c>
      <c r="E70" s="67">
        <f>E71+E73+E81+E90+E93</f>
        <v>2079486.9599999997</v>
      </c>
      <c r="F70" s="67">
        <f>F71+F73+F81+F90+F93</f>
        <v>2079486.9599999997</v>
      </c>
      <c r="G70" s="67">
        <f>G71+G73+G81+G90+G93</f>
        <v>0</v>
      </c>
      <c r="H70" s="61">
        <f t="shared" si="0"/>
        <v>48.94278588932623</v>
      </c>
    </row>
    <row r="71" spans="1:8" ht="15.75" customHeight="1">
      <c r="A71" s="15"/>
      <c r="B71" s="17" t="s">
        <v>13</v>
      </c>
      <c r="C71" s="62">
        <f>C72</f>
        <v>3000</v>
      </c>
      <c r="D71" s="62">
        <f>D72</f>
        <v>3000</v>
      </c>
      <c r="E71" s="62">
        <f>E72</f>
        <v>2619.4</v>
      </c>
      <c r="F71" s="62">
        <f>F72</f>
        <v>2619.4</v>
      </c>
      <c r="G71" s="62">
        <f>G72</f>
        <v>0</v>
      </c>
      <c r="H71" s="69">
        <f t="shared" si="0"/>
        <v>87.31333333333333</v>
      </c>
    </row>
    <row r="72" spans="1:8" ht="28.5">
      <c r="A72" s="18"/>
      <c r="B72" s="19" t="s">
        <v>11</v>
      </c>
      <c r="C72" s="60">
        <v>3000</v>
      </c>
      <c r="D72" s="74">
        <v>3000</v>
      </c>
      <c r="E72" s="74">
        <v>2619.4</v>
      </c>
      <c r="F72" s="74">
        <v>2619.4</v>
      </c>
      <c r="G72" s="74">
        <v>0</v>
      </c>
      <c r="H72" s="59">
        <f t="shared" si="0"/>
        <v>87.31333333333333</v>
      </c>
    </row>
    <row r="73" spans="1:8" ht="48" customHeight="1">
      <c r="A73" s="15"/>
      <c r="B73" s="17" t="s">
        <v>39</v>
      </c>
      <c r="C73" s="62">
        <f>SUM(C74:C80)</f>
        <v>373000</v>
      </c>
      <c r="D73" s="62">
        <f>SUM(D74:D80)</f>
        <v>1173000</v>
      </c>
      <c r="E73" s="62">
        <f>SUM(E74:E80)</f>
        <v>573661.02</v>
      </c>
      <c r="F73" s="62">
        <f>SUM(F74:F80)</f>
        <v>573661.02</v>
      </c>
      <c r="G73" s="62">
        <f>SUM(G74:G80)</f>
        <v>0</v>
      </c>
      <c r="H73" s="69">
        <f t="shared" si="0"/>
        <v>48.905457800511506</v>
      </c>
    </row>
    <row r="74" spans="1:8" ht="15" customHeight="1">
      <c r="A74" s="18"/>
      <c r="B74" s="19" t="s">
        <v>30</v>
      </c>
      <c r="C74" s="60">
        <v>300000</v>
      </c>
      <c r="D74" s="74">
        <v>1100000</v>
      </c>
      <c r="E74" s="74">
        <v>521370.02</v>
      </c>
      <c r="F74" s="74">
        <v>521370.02</v>
      </c>
      <c r="G74" s="74">
        <v>0</v>
      </c>
      <c r="H74" s="59">
        <f t="shared" si="0"/>
        <v>47.39727454545455</v>
      </c>
    </row>
    <row r="75" spans="1:8" ht="15" customHeight="1">
      <c r="A75" s="18"/>
      <c r="B75" s="19" t="s">
        <v>14</v>
      </c>
      <c r="C75" s="60">
        <v>25000</v>
      </c>
      <c r="D75" s="74">
        <v>25000</v>
      </c>
      <c r="E75" s="74">
        <v>14467</v>
      </c>
      <c r="F75" s="74">
        <v>14467</v>
      </c>
      <c r="G75" s="74">
        <v>0</v>
      </c>
      <c r="H75" s="59">
        <f t="shared" si="0"/>
        <v>57.867999999999995</v>
      </c>
    </row>
    <row r="76" spans="1:8" ht="15" customHeight="1">
      <c r="A76" s="18"/>
      <c r="B76" s="19" t="s">
        <v>15</v>
      </c>
      <c r="C76" s="60">
        <v>30000</v>
      </c>
      <c r="D76" s="74">
        <v>30000</v>
      </c>
      <c r="E76" s="74">
        <v>17179</v>
      </c>
      <c r="F76" s="74">
        <v>17179</v>
      </c>
      <c r="G76" s="74">
        <v>0</v>
      </c>
      <c r="H76" s="59">
        <f t="shared" si="0"/>
        <v>57.263333333333335</v>
      </c>
    </row>
    <row r="77" spans="1:8" ht="15" customHeight="1">
      <c r="A77" s="18"/>
      <c r="B77" s="19" t="s">
        <v>16</v>
      </c>
      <c r="C77" s="60">
        <v>3000</v>
      </c>
      <c r="D77" s="74">
        <v>3000</v>
      </c>
      <c r="E77" s="74">
        <v>1950</v>
      </c>
      <c r="F77" s="74">
        <v>1950</v>
      </c>
      <c r="G77" s="74">
        <v>0</v>
      </c>
      <c r="H77" s="59">
        <f t="shared" si="0"/>
        <v>65</v>
      </c>
    </row>
    <row r="78" spans="1:8" ht="15">
      <c r="A78" s="18"/>
      <c r="B78" s="19" t="s">
        <v>17</v>
      </c>
      <c r="C78" s="60">
        <v>15000</v>
      </c>
      <c r="D78" s="74">
        <v>15000</v>
      </c>
      <c r="E78" s="74">
        <v>16000</v>
      </c>
      <c r="F78" s="74">
        <v>16000</v>
      </c>
      <c r="G78" s="74">
        <v>0</v>
      </c>
      <c r="H78" s="59">
        <f t="shared" si="0"/>
        <v>106.66666666666667</v>
      </c>
    </row>
    <row r="79" spans="1:8" ht="15">
      <c r="A79" s="18"/>
      <c r="B79" s="19" t="s">
        <v>64</v>
      </c>
      <c r="C79" s="60">
        <v>0</v>
      </c>
      <c r="D79" s="74">
        <v>0</v>
      </c>
      <c r="E79" s="74">
        <v>8</v>
      </c>
      <c r="F79" s="74">
        <v>8</v>
      </c>
      <c r="G79" s="74">
        <v>0</v>
      </c>
      <c r="H79" s="59">
        <v>0</v>
      </c>
    </row>
    <row r="80" spans="1:8" ht="15.75" customHeight="1">
      <c r="A80" s="18"/>
      <c r="B80" s="19" t="s">
        <v>65</v>
      </c>
      <c r="C80" s="60">
        <v>0</v>
      </c>
      <c r="D80" s="74">
        <v>0</v>
      </c>
      <c r="E80" s="74">
        <v>2687</v>
      </c>
      <c r="F80" s="74">
        <v>2687</v>
      </c>
      <c r="G80" s="74">
        <v>0</v>
      </c>
      <c r="H80" s="59">
        <v>0</v>
      </c>
    </row>
    <row r="81" spans="1:8" s="22" customFormat="1" ht="45">
      <c r="A81" s="18"/>
      <c r="B81" s="17" t="s">
        <v>37</v>
      </c>
      <c r="C81" s="68">
        <f>SUM(C82:C89)</f>
        <v>785000</v>
      </c>
      <c r="D81" s="68">
        <f>SUM(D82:D89)</f>
        <v>938100</v>
      </c>
      <c r="E81" s="68">
        <f>SUM(E82:E89)</f>
        <v>616714.8599999999</v>
      </c>
      <c r="F81" s="68">
        <f>SUM(F82:F89)</f>
        <v>616714.8599999999</v>
      </c>
      <c r="G81" s="68">
        <f>SUM(G82:G89)</f>
        <v>0</v>
      </c>
      <c r="H81" s="69">
        <f t="shared" si="0"/>
        <v>65.74084425967379</v>
      </c>
    </row>
    <row r="82" spans="1:8" ht="15">
      <c r="A82" s="18"/>
      <c r="B82" s="19" t="s">
        <v>30</v>
      </c>
      <c r="C82" s="60">
        <v>380000</v>
      </c>
      <c r="D82" s="74">
        <v>523100</v>
      </c>
      <c r="E82" s="74">
        <v>289421.24</v>
      </c>
      <c r="F82" s="74">
        <v>289421.24</v>
      </c>
      <c r="G82" s="74">
        <v>0</v>
      </c>
      <c r="H82" s="59">
        <f t="shared" si="0"/>
        <v>55.32809023131332</v>
      </c>
    </row>
    <row r="83" spans="1:8" ht="15">
      <c r="A83" s="18"/>
      <c r="B83" s="19" t="s">
        <v>14</v>
      </c>
      <c r="C83" s="60">
        <v>275000</v>
      </c>
      <c r="D83" s="74">
        <v>275000</v>
      </c>
      <c r="E83" s="74">
        <v>230525.83</v>
      </c>
      <c r="F83" s="74">
        <v>230525.83</v>
      </c>
      <c r="G83" s="74">
        <v>0</v>
      </c>
      <c r="H83" s="59">
        <f t="shared" si="0"/>
        <v>83.82757454545454</v>
      </c>
    </row>
    <row r="84" spans="1:8" ht="15">
      <c r="A84" s="18"/>
      <c r="B84" s="19" t="s">
        <v>15</v>
      </c>
      <c r="C84" s="60">
        <v>8000</v>
      </c>
      <c r="D84" s="74">
        <v>8000</v>
      </c>
      <c r="E84" s="74">
        <v>6188.1</v>
      </c>
      <c r="F84" s="74">
        <v>6188.1</v>
      </c>
      <c r="G84" s="74">
        <v>0</v>
      </c>
      <c r="H84" s="59">
        <f t="shared" si="0"/>
        <v>77.35125000000001</v>
      </c>
    </row>
    <row r="85" spans="1:8" ht="15">
      <c r="A85" s="18"/>
      <c r="B85" s="19" t="s">
        <v>16</v>
      </c>
      <c r="C85" s="60">
        <v>90000</v>
      </c>
      <c r="D85" s="74">
        <v>100000</v>
      </c>
      <c r="E85" s="74">
        <v>62576.2</v>
      </c>
      <c r="F85" s="74">
        <v>62576.2</v>
      </c>
      <c r="G85" s="74">
        <v>0</v>
      </c>
      <c r="H85" s="59">
        <f t="shared" si="0"/>
        <v>62.57619999999999</v>
      </c>
    </row>
    <row r="86" spans="1:8" ht="15">
      <c r="A86" s="18"/>
      <c r="B86" s="19" t="s">
        <v>18</v>
      </c>
      <c r="C86" s="60">
        <v>5000</v>
      </c>
      <c r="D86" s="74">
        <v>5000</v>
      </c>
      <c r="E86" s="74">
        <v>9558</v>
      </c>
      <c r="F86" s="74">
        <v>9558</v>
      </c>
      <c r="G86" s="74">
        <v>0</v>
      </c>
      <c r="H86" s="59">
        <f t="shared" si="0"/>
        <v>191.16</v>
      </c>
    </row>
    <row r="87" spans="1:8" ht="15">
      <c r="A87" s="18"/>
      <c r="B87" s="19" t="s">
        <v>86</v>
      </c>
      <c r="C87" s="60">
        <v>2000</v>
      </c>
      <c r="D87" s="74">
        <v>2000</v>
      </c>
      <c r="E87" s="74">
        <v>500</v>
      </c>
      <c r="F87" s="74">
        <v>500</v>
      </c>
      <c r="G87" s="74"/>
      <c r="H87" s="59">
        <f t="shared" si="0"/>
        <v>25</v>
      </c>
    </row>
    <row r="88" spans="1:8" ht="15">
      <c r="A88" s="18"/>
      <c r="B88" s="19" t="s">
        <v>17</v>
      </c>
      <c r="C88" s="60">
        <v>25000</v>
      </c>
      <c r="D88" s="74">
        <v>25000</v>
      </c>
      <c r="E88" s="74">
        <v>15576.8</v>
      </c>
      <c r="F88" s="74">
        <v>15576.8</v>
      </c>
      <c r="G88" s="74">
        <v>0</v>
      </c>
      <c r="H88" s="59">
        <f t="shared" si="0"/>
        <v>62.307199999999995</v>
      </c>
    </row>
    <row r="89" spans="1:8" ht="15">
      <c r="A89" s="18"/>
      <c r="B89" s="19" t="s">
        <v>64</v>
      </c>
      <c r="C89" s="60">
        <v>0</v>
      </c>
      <c r="D89" s="74">
        <v>0</v>
      </c>
      <c r="E89" s="74">
        <v>2368.69</v>
      </c>
      <c r="F89" s="74">
        <v>2368.69</v>
      </c>
      <c r="G89" s="74">
        <v>0</v>
      </c>
      <c r="H89" s="59">
        <v>0</v>
      </c>
    </row>
    <row r="90" spans="1:8" ht="28.5" customHeight="1">
      <c r="A90" s="15"/>
      <c r="B90" s="17" t="s">
        <v>27</v>
      </c>
      <c r="C90" s="62">
        <f>C91+C92</f>
        <v>125000</v>
      </c>
      <c r="D90" s="62">
        <f>D91+D92</f>
        <v>125000</v>
      </c>
      <c r="E90" s="62">
        <f>E91+E92</f>
        <v>90305.92</v>
      </c>
      <c r="F90" s="62">
        <f>F91+F92</f>
        <v>90305.92</v>
      </c>
      <c r="G90" s="62">
        <f>G91+G92</f>
        <v>0</v>
      </c>
      <c r="H90" s="69">
        <f t="shared" si="0"/>
        <v>72.244736</v>
      </c>
    </row>
    <row r="91" spans="1:8" ht="15.75" customHeight="1">
      <c r="A91" s="15"/>
      <c r="B91" s="19" t="s">
        <v>33</v>
      </c>
      <c r="C91" s="60">
        <v>25000</v>
      </c>
      <c r="D91" s="74">
        <v>25000</v>
      </c>
      <c r="E91" s="74">
        <v>11019</v>
      </c>
      <c r="F91" s="74">
        <v>11019</v>
      </c>
      <c r="G91" s="74">
        <v>0</v>
      </c>
      <c r="H91" s="59">
        <f t="shared" si="0"/>
        <v>44.076</v>
      </c>
    </row>
    <row r="92" spans="1:8" ht="15" customHeight="1">
      <c r="A92" s="18"/>
      <c r="B92" s="19" t="s">
        <v>44</v>
      </c>
      <c r="C92" s="60">
        <v>100000</v>
      </c>
      <c r="D92" s="74">
        <v>100000</v>
      </c>
      <c r="E92" s="74">
        <v>79286.92</v>
      </c>
      <c r="F92" s="74">
        <v>79286.92</v>
      </c>
      <c r="G92" s="74">
        <v>0</v>
      </c>
      <c r="H92" s="59">
        <f t="shared" si="0"/>
        <v>79.28692</v>
      </c>
    </row>
    <row r="93" spans="1:8" ht="17.25" customHeight="1">
      <c r="A93" s="18"/>
      <c r="B93" s="17" t="s">
        <v>25</v>
      </c>
      <c r="C93" s="62">
        <f>C94+C95</f>
        <v>2009712</v>
      </c>
      <c r="D93" s="62">
        <f>D94+D95</f>
        <v>2009712</v>
      </c>
      <c r="E93" s="62">
        <f>E94+E95</f>
        <v>796185.76</v>
      </c>
      <c r="F93" s="62">
        <f>F94+F95</f>
        <v>796185.76</v>
      </c>
      <c r="G93" s="62">
        <f>G94+G95</f>
        <v>0</v>
      </c>
      <c r="H93" s="69">
        <f t="shared" si="0"/>
        <v>39.616908293327604</v>
      </c>
    </row>
    <row r="94" spans="1:8" ht="15.75" customHeight="1">
      <c r="A94" s="15"/>
      <c r="B94" s="19" t="s">
        <v>19</v>
      </c>
      <c r="C94" s="60">
        <v>1979712</v>
      </c>
      <c r="D94" s="74">
        <v>1979712</v>
      </c>
      <c r="E94" s="74">
        <v>799140</v>
      </c>
      <c r="F94" s="74">
        <v>799140</v>
      </c>
      <c r="G94" s="74">
        <v>0</v>
      </c>
      <c r="H94" s="59">
        <f t="shared" si="0"/>
        <v>40.36647754824944</v>
      </c>
    </row>
    <row r="95" spans="1:8" ht="15" customHeight="1">
      <c r="A95" s="18"/>
      <c r="B95" s="19" t="s">
        <v>29</v>
      </c>
      <c r="C95" s="60">
        <v>30000</v>
      </c>
      <c r="D95" s="74">
        <v>30000</v>
      </c>
      <c r="E95" s="74">
        <v>-2954.24</v>
      </c>
      <c r="F95" s="74">
        <v>-2954.24</v>
      </c>
      <c r="G95" s="74">
        <v>0</v>
      </c>
      <c r="H95" s="59">
        <f t="shared" si="0"/>
        <v>-9.847466666666666</v>
      </c>
    </row>
    <row r="96" spans="1:8" s="24" customFormat="1" ht="15.75" customHeight="1">
      <c r="A96" s="15">
        <v>758</v>
      </c>
      <c r="B96" s="16" t="s">
        <v>20</v>
      </c>
      <c r="C96" s="61">
        <f>C97+C99+C101</f>
        <v>12178652</v>
      </c>
      <c r="D96" s="61">
        <f>D97+D99+D101</f>
        <v>12087769</v>
      </c>
      <c r="E96" s="61">
        <f>E97+E99+E101</f>
        <v>6824102</v>
      </c>
      <c r="F96" s="61">
        <f>F97+F99+F101</f>
        <v>6824102</v>
      </c>
      <c r="G96" s="61">
        <f>G97+G99+G101</f>
        <v>0</v>
      </c>
      <c r="H96" s="61">
        <f t="shared" si="0"/>
        <v>56.454602995805104</v>
      </c>
    </row>
    <row r="97" spans="1:8" ht="28.5" customHeight="1">
      <c r="A97" s="15"/>
      <c r="B97" s="17" t="s">
        <v>21</v>
      </c>
      <c r="C97" s="62">
        <f>C98</f>
        <v>6856394</v>
      </c>
      <c r="D97" s="62">
        <f>D98</f>
        <v>6761832</v>
      </c>
      <c r="E97" s="62">
        <f>E98</f>
        <v>4161128</v>
      </c>
      <c r="F97" s="62">
        <f>F98</f>
        <v>4161128</v>
      </c>
      <c r="G97" s="62">
        <f>G98</f>
        <v>0</v>
      </c>
      <c r="H97" s="69">
        <f t="shared" si="0"/>
        <v>61.538470639317865</v>
      </c>
    </row>
    <row r="98" spans="1:8" ht="15">
      <c r="A98" s="15"/>
      <c r="B98" s="19" t="s">
        <v>28</v>
      </c>
      <c r="C98" s="60">
        <v>6856394</v>
      </c>
      <c r="D98" s="76">
        <v>6761832</v>
      </c>
      <c r="E98" s="76">
        <v>4161128</v>
      </c>
      <c r="F98" s="76">
        <v>4161128</v>
      </c>
      <c r="G98" s="76">
        <v>0</v>
      </c>
      <c r="H98" s="59">
        <f t="shared" si="0"/>
        <v>61.538470639317865</v>
      </c>
    </row>
    <row r="99" spans="1:8" ht="15">
      <c r="A99" s="15"/>
      <c r="B99" s="17" t="s">
        <v>36</v>
      </c>
      <c r="C99" s="62">
        <f>C100</f>
        <v>5223846</v>
      </c>
      <c r="D99" s="62">
        <f>D100</f>
        <v>5223846</v>
      </c>
      <c r="E99" s="62">
        <f>E100</f>
        <v>2611926</v>
      </c>
      <c r="F99" s="62">
        <f>F100</f>
        <v>2611926</v>
      </c>
      <c r="G99" s="62">
        <f>G100</f>
        <v>0</v>
      </c>
      <c r="H99" s="69">
        <f aca="true" t="shared" si="2" ref="H99:H167">E99/D99*100</f>
        <v>50.00005742895177</v>
      </c>
    </row>
    <row r="100" spans="1:8" ht="15">
      <c r="A100" s="15"/>
      <c r="B100" s="19" t="s">
        <v>28</v>
      </c>
      <c r="C100" s="60">
        <v>5223846</v>
      </c>
      <c r="D100" s="74">
        <v>5223846</v>
      </c>
      <c r="E100" s="74">
        <v>2611926</v>
      </c>
      <c r="F100" s="74">
        <v>2611926</v>
      </c>
      <c r="G100" s="74">
        <v>0</v>
      </c>
      <c r="H100" s="59">
        <f t="shared" si="2"/>
        <v>50.00005742895177</v>
      </c>
    </row>
    <row r="101" spans="1:8" ht="15">
      <c r="A101" s="15"/>
      <c r="B101" s="17" t="s">
        <v>40</v>
      </c>
      <c r="C101" s="66">
        <f>C102</f>
        <v>98412</v>
      </c>
      <c r="D101" s="66">
        <f>D102</f>
        <v>102091</v>
      </c>
      <c r="E101" s="66">
        <f>E102</f>
        <v>51048</v>
      </c>
      <c r="F101" s="66">
        <f>F102</f>
        <v>51048</v>
      </c>
      <c r="G101" s="66">
        <f>G102</f>
        <v>0</v>
      </c>
      <c r="H101" s="69">
        <f t="shared" si="2"/>
        <v>50.002448795682284</v>
      </c>
    </row>
    <row r="102" spans="1:8" ht="15">
      <c r="A102" s="15"/>
      <c r="B102" s="19" t="s">
        <v>28</v>
      </c>
      <c r="C102" s="60">
        <v>98412</v>
      </c>
      <c r="D102" s="74">
        <v>102091</v>
      </c>
      <c r="E102" s="74">
        <v>51048</v>
      </c>
      <c r="F102" s="74">
        <v>51048</v>
      </c>
      <c r="G102" s="74">
        <v>0</v>
      </c>
      <c r="H102" s="59">
        <f t="shared" si="2"/>
        <v>50.002448795682284</v>
      </c>
    </row>
    <row r="103" spans="1:8" s="24" customFormat="1" ht="15">
      <c r="A103" s="15">
        <v>801</v>
      </c>
      <c r="B103" s="16" t="s">
        <v>22</v>
      </c>
      <c r="C103" s="61">
        <f>C104+C108+C110+C112</f>
        <v>45527.56</v>
      </c>
      <c r="D103" s="61">
        <f>D104+D108+D110+D112</f>
        <v>57527.56</v>
      </c>
      <c r="E103" s="61">
        <f>E104+E108+E110+E112</f>
        <v>55157.4</v>
      </c>
      <c r="F103" s="61">
        <f>F104+F108+F110+F112</f>
        <v>55157.4</v>
      </c>
      <c r="G103" s="61">
        <f>G104+G108+G110+G112</f>
        <v>0</v>
      </c>
      <c r="H103" s="61">
        <f t="shared" si="2"/>
        <v>95.87995736304478</v>
      </c>
    </row>
    <row r="104" spans="1:8" ht="15.75" customHeight="1">
      <c r="A104" s="15"/>
      <c r="B104" s="17" t="s">
        <v>26</v>
      </c>
      <c r="C104" s="62">
        <f>C105+C106+C107</f>
        <v>8000</v>
      </c>
      <c r="D104" s="62">
        <f>D105+D106+D107</f>
        <v>20000</v>
      </c>
      <c r="E104" s="62">
        <f>E105+E106+E107</f>
        <v>16623.15</v>
      </c>
      <c r="F104" s="62">
        <f>F105+F106+F107</f>
        <v>16623.15</v>
      </c>
      <c r="G104" s="62">
        <f>G105+G106+G107</f>
        <v>0</v>
      </c>
      <c r="H104" s="69">
        <f t="shared" si="2"/>
        <v>83.11575</v>
      </c>
    </row>
    <row r="105" spans="1:8" ht="15.75" customHeight="1">
      <c r="A105" s="15"/>
      <c r="B105" s="19" t="s">
        <v>72</v>
      </c>
      <c r="C105" s="60">
        <v>8000</v>
      </c>
      <c r="D105" s="56">
        <v>8000</v>
      </c>
      <c r="E105" s="56">
        <v>3260.18</v>
      </c>
      <c r="F105" s="56">
        <v>3260.18</v>
      </c>
      <c r="G105" s="56">
        <v>0</v>
      </c>
      <c r="H105" s="59">
        <f t="shared" si="2"/>
        <v>40.75225</v>
      </c>
    </row>
    <row r="106" spans="1:8" ht="15.75" customHeight="1">
      <c r="A106" s="15"/>
      <c r="B106" s="19" t="s">
        <v>56</v>
      </c>
      <c r="C106" s="60">
        <v>0</v>
      </c>
      <c r="D106" s="56">
        <v>0</v>
      </c>
      <c r="E106" s="56">
        <v>1362.97</v>
      </c>
      <c r="F106" s="56">
        <v>1362.97</v>
      </c>
      <c r="G106" s="56">
        <v>0</v>
      </c>
      <c r="H106" s="59">
        <v>0</v>
      </c>
    </row>
    <row r="107" spans="1:8" ht="31.5" customHeight="1">
      <c r="A107" s="15"/>
      <c r="B107" s="19" t="s">
        <v>10</v>
      </c>
      <c r="C107" s="60">
        <v>0</v>
      </c>
      <c r="D107" s="56">
        <v>12000</v>
      </c>
      <c r="E107" s="56">
        <v>12000</v>
      </c>
      <c r="F107" s="56">
        <v>12000</v>
      </c>
      <c r="G107" s="56">
        <v>0</v>
      </c>
      <c r="H107" s="59">
        <f t="shared" si="2"/>
        <v>100</v>
      </c>
    </row>
    <row r="108" spans="1:8" s="39" customFormat="1" ht="15.75" customHeight="1">
      <c r="A108" s="54"/>
      <c r="B108" s="48" t="s">
        <v>102</v>
      </c>
      <c r="C108" s="79">
        <f>C109</f>
        <v>0</v>
      </c>
      <c r="D108" s="79">
        <f>D109</f>
        <v>0</v>
      </c>
      <c r="E108" s="79">
        <f>E109</f>
        <v>293.97</v>
      </c>
      <c r="F108" s="79">
        <f>F109</f>
        <v>293.97</v>
      </c>
      <c r="G108" s="79">
        <f>G109</f>
        <v>0</v>
      </c>
      <c r="H108" s="59">
        <v>0</v>
      </c>
    </row>
    <row r="109" spans="1:8" ht="16.5" customHeight="1">
      <c r="A109" s="15"/>
      <c r="B109" s="19" t="s">
        <v>56</v>
      </c>
      <c r="C109" s="60">
        <v>0</v>
      </c>
      <c r="D109" s="56">
        <v>0</v>
      </c>
      <c r="E109" s="56">
        <v>293.97</v>
      </c>
      <c r="F109" s="56">
        <v>293.97</v>
      </c>
      <c r="G109" s="56">
        <v>0</v>
      </c>
      <c r="H109" s="59">
        <v>0</v>
      </c>
    </row>
    <row r="110" spans="1:8" s="39" customFormat="1" ht="16.5" customHeight="1">
      <c r="A110" s="54"/>
      <c r="B110" s="48" t="s">
        <v>103</v>
      </c>
      <c r="C110" s="79">
        <f>C111</f>
        <v>0</v>
      </c>
      <c r="D110" s="79">
        <f>D111</f>
        <v>0</v>
      </c>
      <c r="E110" s="79">
        <f>E111</f>
        <v>179.39</v>
      </c>
      <c r="F110" s="79">
        <f>F111</f>
        <v>179.39</v>
      </c>
      <c r="G110" s="79">
        <f>G111</f>
        <v>0</v>
      </c>
      <c r="H110" s="59">
        <v>0</v>
      </c>
    </row>
    <row r="111" spans="1:8" ht="16.5" customHeight="1">
      <c r="A111" s="15"/>
      <c r="B111" s="19" t="s">
        <v>56</v>
      </c>
      <c r="C111" s="60">
        <v>0</v>
      </c>
      <c r="D111" s="56">
        <v>0</v>
      </c>
      <c r="E111" s="56">
        <v>179.39</v>
      </c>
      <c r="F111" s="56">
        <v>179.39</v>
      </c>
      <c r="G111" s="56">
        <v>0</v>
      </c>
      <c r="H111" s="59">
        <v>0</v>
      </c>
    </row>
    <row r="112" spans="1:8" s="39" customFormat="1" ht="15.75" customHeight="1">
      <c r="A112" s="54"/>
      <c r="B112" s="48" t="s">
        <v>87</v>
      </c>
      <c r="C112" s="79">
        <f>C113</f>
        <v>37527.56</v>
      </c>
      <c r="D112" s="79">
        <f>D113</f>
        <v>37527.56</v>
      </c>
      <c r="E112" s="79">
        <f>E113</f>
        <v>38060.89</v>
      </c>
      <c r="F112" s="79">
        <f>F113</f>
        <v>38060.89</v>
      </c>
      <c r="G112" s="79">
        <f>G113</f>
        <v>0</v>
      </c>
      <c r="H112" s="59">
        <f t="shared" si="2"/>
        <v>101.42116886895924</v>
      </c>
    </row>
    <row r="113" spans="1:8" ht="56.25" customHeight="1">
      <c r="A113" s="15"/>
      <c r="B113" s="19" t="s">
        <v>110</v>
      </c>
      <c r="C113" s="60">
        <v>37527.56</v>
      </c>
      <c r="D113" s="56">
        <v>37527.56</v>
      </c>
      <c r="E113" s="56">
        <v>38060.89</v>
      </c>
      <c r="F113" s="56">
        <v>38060.89</v>
      </c>
      <c r="G113" s="56">
        <v>0</v>
      </c>
      <c r="H113" s="59">
        <f t="shared" si="2"/>
        <v>101.42116886895924</v>
      </c>
    </row>
    <row r="114" spans="1:8" s="46" customFormat="1" ht="20.25" customHeight="1">
      <c r="A114" s="54">
        <v>851</v>
      </c>
      <c r="B114" s="49" t="s">
        <v>74</v>
      </c>
      <c r="C114" s="80">
        <f>C115</f>
        <v>0</v>
      </c>
      <c r="D114" s="80">
        <f aca="true" t="shared" si="3" ref="D114:G115">D115</f>
        <v>0</v>
      </c>
      <c r="E114" s="80">
        <f t="shared" si="3"/>
        <v>66.24</v>
      </c>
      <c r="F114" s="80">
        <f t="shared" si="3"/>
        <v>66.24</v>
      </c>
      <c r="G114" s="80">
        <f t="shared" si="3"/>
        <v>0</v>
      </c>
      <c r="H114" s="59">
        <v>0</v>
      </c>
    </row>
    <row r="115" spans="1:8" s="39" customFormat="1" ht="18" customHeight="1">
      <c r="A115" s="54"/>
      <c r="B115" s="48" t="s">
        <v>75</v>
      </c>
      <c r="C115" s="79">
        <f>C116</f>
        <v>0</v>
      </c>
      <c r="D115" s="79">
        <f t="shared" si="3"/>
        <v>0</v>
      </c>
      <c r="E115" s="79">
        <f t="shared" si="3"/>
        <v>66.24</v>
      </c>
      <c r="F115" s="79">
        <f t="shared" si="3"/>
        <v>66.24</v>
      </c>
      <c r="G115" s="79">
        <f t="shared" si="3"/>
        <v>0</v>
      </c>
      <c r="H115" s="57">
        <v>0</v>
      </c>
    </row>
    <row r="116" spans="1:8" ht="18" customHeight="1">
      <c r="A116" s="15"/>
      <c r="B116" s="19" t="s">
        <v>62</v>
      </c>
      <c r="C116" s="60">
        <v>0</v>
      </c>
      <c r="D116" s="56">
        <v>0</v>
      </c>
      <c r="E116" s="56">
        <v>66.24</v>
      </c>
      <c r="F116" s="56">
        <v>66.24</v>
      </c>
      <c r="G116" s="56">
        <v>0</v>
      </c>
      <c r="H116" s="59">
        <v>0</v>
      </c>
    </row>
    <row r="117" spans="1:8" s="24" customFormat="1" ht="15">
      <c r="A117" s="15">
        <v>852</v>
      </c>
      <c r="B117" s="16" t="s">
        <v>35</v>
      </c>
      <c r="C117" s="61">
        <f>C118+C123+C126+C129+C131+C136+C140+C142</f>
        <v>3269282.85</v>
      </c>
      <c r="D117" s="61">
        <f>D118+D123+D126+D129+D131+D136+D140+D142</f>
        <v>3827902.85</v>
      </c>
      <c r="E117" s="61">
        <f>E118+E123+E126+E129+E131+E136+E140+E142</f>
        <v>2072653.1699999997</v>
      </c>
      <c r="F117" s="61">
        <f>F118+F123+F126+F129+F131+F136+F140+F142</f>
        <v>2072653.1699999997</v>
      </c>
      <c r="G117" s="61">
        <f>G118+G123+G126+G129+G131+G136+G140+G142</f>
        <v>0</v>
      </c>
      <c r="H117" s="61">
        <f t="shared" si="2"/>
        <v>54.14591882863484</v>
      </c>
    </row>
    <row r="118" spans="1:8" s="28" customFormat="1" ht="46.5" customHeight="1">
      <c r="A118" s="27"/>
      <c r="B118" s="29" t="s">
        <v>88</v>
      </c>
      <c r="C118" s="69">
        <f>C121+C122+C119+C120</f>
        <v>2848800</v>
      </c>
      <c r="D118" s="69">
        <f>D121+D122+D119+D120</f>
        <v>2903600</v>
      </c>
      <c r="E118" s="69">
        <f>E121+E122+E119+E120</f>
        <v>1504369.2199999997</v>
      </c>
      <c r="F118" s="69">
        <f>F121+F122+F119+F120</f>
        <v>1504369.2199999997</v>
      </c>
      <c r="G118" s="69">
        <f>G121+G122+G119+G120</f>
        <v>0</v>
      </c>
      <c r="H118" s="69">
        <f t="shared" si="2"/>
        <v>51.81048422647747</v>
      </c>
    </row>
    <row r="119" spans="1:8" s="28" customFormat="1" ht="15">
      <c r="A119" s="27"/>
      <c r="B119" s="19" t="s">
        <v>56</v>
      </c>
      <c r="C119" s="60">
        <v>0</v>
      </c>
      <c r="D119" s="59">
        <v>4000</v>
      </c>
      <c r="E119" s="59">
        <v>3911.63</v>
      </c>
      <c r="F119" s="59">
        <v>3911.63</v>
      </c>
      <c r="G119" s="59">
        <v>0</v>
      </c>
      <c r="H119" s="59">
        <f t="shared" si="2"/>
        <v>97.79075</v>
      </c>
    </row>
    <row r="120" spans="1:8" s="28" customFormat="1" ht="15">
      <c r="A120" s="27"/>
      <c r="B120" s="19" t="s">
        <v>57</v>
      </c>
      <c r="C120" s="60">
        <v>0</v>
      </c>
      <c r="D120" s="59">
        <v>10000</v>
      </c>
      <c r="E120" s="59">
        <v>9889.89</v>
      </c>
      <c r="F120" s="59">
        <v>9889.89</v>
      </c>
      <c r="G120" s="59">
        <v>0</v>
      </c>
      <c r="H120" s="59">
        <f t="shared" si="2"/>
        <v>98.89889999999998</v>
      </c>
    </row>
    <row r="121" spans="1:8" s="28" customFormat="1" ht="44.25" customHeight="1">
      <c r="A121" s="30"/>
      <c r="B121" s="19" t="s">
        <v>8</v>
      </c>
      <c r="C121" s="60">
        <v>2825900</v>
      </c>
      <c r="D121" s="76">
        <v>2866700</v>
      </c>
      <c r="E121" s="76">
        <v>1480000</v>
      </c>
      <c r="F121" s="76">
        <v>1480000</v>
      </c>
      <c r="G121" s="76">
        <v>0</v>
      </c>
      <c r="H121" s="59">
        <f t="shared" si="2"/>
        <v>51.62730665922489</v>
      </c>
    </row>
    <row r="122" spans="1:8" s="28" customFormat="1" ht="45" customHeight="1">
      <c r="A122" s="30"/>
      <c r="B122" s="19" t="s">
        <v>43</v>
      </c>
      <c r="C122" s="60">
        <v>22900</v>
      </c>
      <c r="D122" s="76">
        <v>22900</v>
      </c>
      <c r="E122" s="76">
        <v>10567.7</v>
      </c>
      <c r="F122" s="76">
        <v>10567.7</v>
      </c>
      <c r="G122" s="76">
        <v>0</v>
      </c>
      <c r="H122" s="59">
        <f t="shared" si="2"/>
        <v>46.147161572052404</v>
      </c>
    </row>
    <row r="123" spans="1:8" ht="62.25" customHeight="1">
      <c r="A123" s="15"/>
      <c r="B123" s="17" t="s">
        <v>89</v>
      </c>
      <c r="C123" s="62">
        <f>C124+C125</f>
        <v>7080</v>
      </c>
      <c r="D123" s="62">
        <f>D124+D125</f>
        <v>6460</v>
      </c>
      <c r="E123" s="62">
        <f>E124+E125</f>
        <v>4395</v>
      </c>
      <c r="F123" s="62">
        <f>F124+F125</f>
        <v>4395</v>
      </c>
      <c r="G123" s="62">
        <f>G124+G125</f>
        <v>0</v>
      </c>
      <c r="H123" s="69">
        <f t="shared" si="2"/>
        <v>68.03405572755418</v>
      </c>
    </row>
    <row r="124" spans="1:8" ht="43.5" customHeight="1">
      <c r="A124" s="15"/>
      <c r="B124" s="19" t="s">
        <v>8</v>
      </c>
      <c r="C124" s="60">
        <v>3840</v>
      </c>
      <c r="D124" s="74">
        <v>3000</v>
      </c>
      <c r="E124" s="74">
        <v>2670</v>
      </c>
      <c r="F124" s="74">
        <v>2670</v>
      </c>
      <c r="G124" s="74">
        <v>0</v>
      </c>
      <c r="H124" s="59">
        <f t="shared" si="2"/>
        <v>89</v>
      </c>
    </row>
    <row r="125" spans="1:8" ht="28.5" customHeight="1">
      <c r="A125" s="15"/>
      <c r="B125" s="19" t="s">
        <v>10</v>
      </c>
      <c r="C125" s="60">
        <v>3240</v>
      </c>
      <c r="D125" s="74">
        <v>3460</v>
      </c>
      <c r="E125" s="74">
        <v>1725</v>
      </c>
      <c r="F125" s="74">
        <v>1725</v>
      </c>
      <c r="G125" s="74">
        <v>0</v>
      </c>
      <c r="H125" s="59">
        <f t="shared" si="2"/>
        <v>49.85549132947977</v>
      </c>
    </row>
    <row r="126" spans="1:8" ht="31.5" customHeight="1">
      <c r="A126" s="15"/>
      <c r="B126" s="17" t="s">
        <v>42</v>
      </c>
      <c r="C126" s="62">
        <f>C127+C128</f>
        <v>150700</v>
      </c>
      <c r="D126" s="62">
        <f>D127+D128</f>
        <v>189180</v>
      </c>
      <c r="E126" s="62">
        <f>E127+E128</f>
        <v>122868</v>
      </c>
      <c r="F126" s="62">
        <f>F127+F128</f>
        <v>122868</v>
      </c>
      <c r="G126" s="62">
        <f>G127+G128</f>
        <v>0</v>
      </c>
      <c r="H126" s="69">
        <f t="shared" si="2"/>
        <v>64.9476688867745</v>
      </c>
    </row>
    <row r="127" spans="1:8" ht="32.25" customHeight="1">
      <c r="A127" s="15"/>
      <c r="B127" s="19" t="s">
        <v>10</v>
      </c>
      <c r="C127" s="60">
        <v>150700</v>
      </c>
      <c r="D127" s="74">
        <v>169133</v>
      </c>
      <c r="E127" s="74">
        <v>112489</v>
      </c>
      <c r="F127" s="74">
        <v>112489</v>
      </c>
      <c r="G127" s="74">
        <v>0</v>
      </c>
      <c r="H127" s="59">
        <f t="shared" si="2"/>
        <v>66.50919690421148</v>
      </c>
    </row>
    <row r="128" spans="1:8" ht="32.25" customHeight="1">
      <c r="A128" s="15"/>
      <c r="B128" s="19" t="s">
        <v>10</v>
      </c>
      <c r="C128" s="60">
        <v>0</v>
      </c>
      <c r="D128" s="74">
        <v>20047</v>
      </c>
      <c r="E128" s="74">
        <v>10379</v>
      </c>
      <c r="F128" s="74">
        <v>10379</v>
      </c>
      <c r="G128" s="74">
        <v>0</v>
      </c>
      <c r="H128" s="59">
        <f t="shared" si="2"/>
        <v>51.77333266822966</v>
      </c>
    </row>
    <row r="129" spans="1:8" s="39" customFormat="1" ht="18" customHeight="1">
      <c r="A129" s="54"/>
      <c r="B129" s="48" t="s">
        <v>90</v>
      </c>
      <c r="C129" s="79">
        <f>C130</f>
        <v>33300</v>
      </c>
      <c r="D129" s="79">
        <f>D130</f>
        <v>34100</v>
      </c>
      <c r="E129" s="79">
        <f>E130</f>
        <v>22340</v>
      </c>
      <c r="F129" s="79">
        <f>F130</f>
        <v>22340</v>
      </c>
      <c r="G129" s="79">
        <f>G130</f>
        <v>0</v>
      </c>
      <c r="H129" s="59">
        <f t="shared" si="2"/>
        <v>65.51319648093842</v>
      </c>
    </row>
    <row r="130" spans="1:8" ht="32.25" customHeight="1">
      <c r="A130" s="15"/>
      <c r="B130" s="19" t="s">
        <v>10</v>
      </c>
      <c r="C130" s="60">
        <v>33300</v>
      </c>
      <c r="D130" s="74">
        <v>34100</v>
      </c>
      <c r="E130" s="74">
        <v>22340</v>
      </c>
      <c r="F130" s="74">
        <v>22340</v>
      </c>
      <c r="G130" s="74">
        <v>0</v>
      </c>
      <c r="H130" s="59">
        <f t="shared" si="2"/>
        <v>65.51319648093842</v>
      </c>
    </row>
    <row r="131" spans="1:8" ht="15">
      <c r="A131" s="18"/>
      <c r="B131" s="17" t="s">
        <v>23</v>
      </c>
      <c r="C131" s="62">
        <f>C132+C133+C134+C135</f>
        <v>112500</v>
      </c>
      <c r="D131" s="62">
        <f>D132+D133+D134+D135</f>
        <v>357560</v>
      </c>
      <c r="E131" s="62">
        <f>E132+E133+E134+E135</f>
        <v>209464.21</v>
      </c>
      <c r="F131" s="62">
        <f>F132+F133+F134+F135</f>
        <v>209464.21</v>
      </c>
      <c r="G131" s="62">
        <f>G132+G133+G134+G135</f>
        <v>0</v>
      </c>
      <c r="H131" s="69">
        <f t="shared" si="2"/>
        <v>58.58155554312563</v>
      </c>
    </row>
    <row r="132" spans="1:8" ht="15">
      <c r="A132" s="18"/>
      <c r="B132" s="52" t="s">
        <v>56</v>
      </c>
      <c r="C132" s="77">
        <v>0</v>
      </c>
      <c r="D132" s="77">
        <v>0</v>
      </c>
      <c r="E132" s="77">
        <v>564.21</v>
      </c>
      <c r="F132" s="77">
        <v>564.21</v>
      </c>
      <c r="G132" s="77"/>
      <c r="H132" s="69"/>
    </row>
    <row r="133" spans="1:8" ht="57">
      <c r="A133" s="18"/>
      <c r="B133" s="19" t="s">
        <v>110</v>
      </c>
      <c r="C133" s="70">
        <v>0</v>
      </c>
      <c r="D133" s="77">
        <v>227040.22</v>
      </c>
      <c r="E133" s="77">
        <v>134860.33</v>
      </c>
      <c r="F133" s="77">
        <v>134860.33</v>
      </c>
      <c r="G133" s="77">
        <v>0</v>
      </c>
      <c r="H133" s="59">
        <f t="shared" si="2"/>
        <v>59.3993125975653</v>
      </c>
    </row>
    <row r="134" spans="1:8" ht="57">
      <c r="A134" s="18"/>
      <c r="B134" s="19" t="s">
        <v>110</v>
      </c>
      <c r="C134" s="70">
        <v>0</v>
      </c>
      <c r="D134" s="77">
        <v>12019.78</v>
      </c>
      <c r="E134" s="77">
        <v>7139.67</v>
      </c>
      <c r="F134" s="77">
        <v>7139.67</v>
      </c>
      <c r="G134" s="77">
        <v>0</v>
      </c>
      <c r="H134" s="59">
        <f t="shared" si="2"/>
        <v>59.39934008775535</v>
      </c>
    </row>
    <row r="135" spans="1:8" ht="28.5">
      <c r="A135" s="18"/>
      <c r="B135" s="19" t="s">
        <v>79</v>
      </c>
      <c r="C135" s="60">
        <v>112500</v>
      </c>
      <c r="D135" s="74">
        <v>118500</v>
      </c>
      <c r="E135" s="74">
        <v>66900</v>
      </c>
      <c r="F135" s="74">
        <v>66900</v>
      </c>
      <c r="G135" s="74">
        <v>0</v>
      </c>
      <c r="H135" s="59">
        <f t="shared" si="2"/>
        <v>56.45569620253165</v>
      </c>
    </row>
    <row r="136" spans="1:8" ht="15">
      <c r="A136" s="18"/>
      <c r="B136" s="17" t="s">
        <v>32</v>
      </c>
      <c r="C136" s="62">
        <f>C137+C138+C139</f>
        <v>37100</v>
      </c>
      <c r="D136" s="62">
        <f>D137+D138+D139</f>
        <v>33700</v>
      </c>
      <c r="E136" s="62">
        <f>E137+E138+E139</f>
        <v>23186.74</v>
      </c>
      <c r="F136" s="62">
        <f>F137+F138+F139</f>
        <v>23186.74</v>
      </c>
      <c r="G136" s="62">
        <f>G137+G138+G139</f>
        <v>0</v>
      </c>
      <c r="H136" s="69">
        <f t="shared" si="2"/>
        <v>68.80338278931751</v>
      </c>
    </row>
    <row r="137" spans="1:8" ht="44.25" customHeight="1">
      <c r="A137" s="18"/>
      <c r="B137" s="19" t="s">
        <v>8</v>
      </c>
      <c r="C137" s="60">
        <v>27000</v>
      </c>
      <c r="D137" s="74">
        <v>23600</v>
      </c>
      <c r="E137" s="74">
        <v>15730</v>
      </c>
      <c r="F137" s="74">
        <v>15730</v>
      </c>
      <c r="G137" s="74">
        <v>0</v>
      </c>
      <c r="H137" s="59">
        <f t="shared" si="2"/>
        <v>66.65254237288136</v>
      </c>
    </row>
    <row r="138" spans="1:8" ht="15">
      <c r="A138" s="18"/>
      <c r="B138" s="19" t="s">
        <v>73</v>
      </c>
      <c r="C138" s="60">
        <v>10000</v>
      </c>
      <c r="D138" s="74">
        <v>10000</v>
      </c>
      <c r="E138" s="74">
        <v>7436.16</v>
      </c>
      <c r="F138" s="74">
        <v>7436.16</v>
      </c>
      <c r="G138" s="74">
        <v>0</v>
      </c>
      <c r="H138" s="59">
        <f t="shared" si="2"/>
        <v>74.3616</v>
      </c>
    </row>
    <row r="139" spans="1:8" ht="42.75">
      <c r="A139" s="18"/>
      <c r="B139" s="19" t="s">
        <v>43</v>
      </c>
      <c r="C139" s="60">
        <v>100</v>
      </c>
      <c r="D139" s="74">
        <v>100</v>
      </c>
      <c r="E139" s="74">
        <v>20.58</v>
      </c>
      <c r="F139" s="74">
        <v>20.58</v>
      </c>
      <c r="G139" s="74">
        <v>0</v>
      </c>
      <c r="H139" s="59">
        <v>0</v>
      </c>
    </row>
    <row r="140" spans="1:8" s="39" customFormat="1" ht="15">
      <c r="A140" s="47"/>
      <c r="B140" s="48" t="s">
        <v>66</v>
      </c>
      <c r="C140" s="79">
        <f>C141</f>
        <v>0</v>
      </c>
      <c r="D140" s="79">
        <f>D141</f>
        <v>3000</v>
      </c>
      <c r="E140" s="79">
        <f>E141</f>
        <v>3000</v>
      </c>
      <c r="F140" s="79">
        <f>F141</f>
        <v>3000</v>
      </c>
      <c r="G140" s="79">
        <f>G141</f>
        <v>0</v>
      </c>
      <c r="H140" s="59">
        <v>0</v>
      </c>
    </row>
    <row r="141" spans="1:8" ht="42.75">
      <c r="A141" s="18"/>
      <c r="B141" s="19" t="s">
        <v>8</v>
      </c>
      <c r="C141" s="60">
        <v>0</v>
      </c>
      <c r="D141" s="74">
        <v>3000</v>
      </c>
      <c r="E141" s="74">
        <v>3000</v>
      </c>
      <c r="F141" s="74">
        <v>3000</v>
      </c>
      <c r="G141" s="74">
        <v>0</v>
      </c>
      <c r="H141" s="59">
        <v>0</v>
      </c>
    </row>
    <row r="142" spans="1:8" ht="15">
      <c r="A142" s="18"/>
      <c r="B142" s="17" t="s">
        <v>1</v>
      </c>
      <c r="C142" s="71">
        <f>C143+C144</f>
        <v>79802.85</v>
      </c>
      <c r="D142" s="71">
        <f>D143+D144</f>
        <v>300302.85</v>
      </c>
      <c r="E142" s="71">
        <f>E143+E144</f>
        <v>183030</v>
      </c>
      <c r="F142" s="71">
        <f>F143+F144</f>
        <v>183030</v>
      </c>
      <c r="G142" s="71">
        <f>G143+G144</f>
        <v>0</v>
      </c>
      <c r="H142" s="69">
        <f t="shared" si="2"/>
        <v>60.9484725169941</v>
      </c>
    </row>
    <row r="143" spans="1:8" ht="57">
      <c r="A143" s="18"/>
      <c r="B143" s="19" t="s">
        <v>110</v>
      </c>
      <c r="C143" s="70">
        <v>79802.85</v>
      </c>
      <c r="D143" s="74">
        <v>79802.85</v>
      </c>
      <c r="E143" s="74">
        <v>49450</v>
      </c>
      <c r="F143" s="74">
        <v>49450</v>
      </c>
      <c r="G143" s="74">
        <v>0</v>
      </c>
      <c r="H143" s="59">
        <f t="shared" si="2"/>
        <v>61.96520550331221</v>
      </c>
    </row>
    <row r="144" spans="1:8" ht="28.5">
      <c r="A144" s="18"/>
      <c r="B144" s="19" t="s">
        <v>10</v>
      </c>
      <c r="C144" s="60">
        <v>0</v>
      </c>
      <c r="D144" s="74">
        <v>220500</v>
      </c>
      <c r="E144" s="74">
        <v>133580</v>
      </c>
      <c r="F144" s="74">
        <v>133580</v>
      </c>
      <c r="G144" s="74">
        <v>0</v>
      </c>
      <c r="H144" s="59">
        <f t="shared" si="2"/>
        <v>60.58049886621315</v>
      </c>
    </row>
    <row r="145" spans="1:8" s="46" customFormat="1" ht="15">
      <c r="A145" s="47">
        <v>854</v>
      </c>
      <c r="B145" s="49" t="s">
        <v>49</v>
      </c>
      <c r="C145" s="64">
        <f>C146+C148</f>
        <v>107967</v>
      </c>
      <c r="D145" s="64">
        <f>D146+D148</f>
        <v>234413</v>
      </c>
      <c r="E145" s="64">
        <f>E146+E148</f>
        <v>234693.34</v>
      </c>
      <c r="F145" s="64">
        <f>F146+F148</f>
        <v>234693.34</v>
      </c>
      <c r="G145" s="64">
        <f>G146+G148</f>
        <v>0</v>
      </c>
      <c r="H145" s="58">
        <f t="shared" si="2"/>
        <v>100.11959234342804</v>
      </c>
    </row>
    <row r="146" spans="1:8" s="39" customFormat="1" ht="15">
      <c r="A146" s="81"/>
      <c r="B146" s="82" t="s">
        <v>50</v>
      </c>
      <c r="C146" s="66">
        <f>C147</f>
        <v>0</v>
      </c>
      <c r="D146" s="66">
        <f>D147</f>
        <v>126446</v>
      </c>
      <c r="E146" s="66">
        <f>E147</f>
        <v>126446</v>
      </c>
      <c r="F146" s="66">
        <f>F147</f>
        <v>126446</v>
      </c>
      <c r="G146" s="66">
        <f>G147</f>
        <v>0</v>
      </c>
      <c r="H146" s="73">
        <f t="shared" si="2"/>
        <v>100</v>
      </c>
    </row>
    <row r="147" spans="1:8" s="51" customFormat="1" ht="28.5">
      <c r="A147" s="50"/>
      <c r="B147" s="19" t="s">
        <v>10</v>
      </c>
      <c r="C147" s="74">
        <v>0</v>
      </c>
      <c r="D147" s="74">
        <v>126446</v>
      </c>
      <c r="E147" s="74">
        <v>126446</v>
      </c>
      <c r="F147" s="74">
        <v>126446</v>
      </c>
      <c r="G147" s="74">
        <v>0</v>
      </c>
      <c r="H147" s="77">
        <f t="shared" si="2"/>
        <v>100</v>
      </c>
    </row>
    <row r="148" spans="1:8" s="39" customFormat="1" ht="15">
      <c r="A148" s="47"/>
      <c r="B148" s="48" t="s">
        <v>1</v>
      </c>
      <c r="C148" s="66">
        <f>C149+C150</f>
        <v>107967</v>
      </c>
      <c r="D148" s="66">
        <f>D149+D150</f>
        <v>107967</v>
      </c>
      <c r="E148" s="66">
        <f>E149+E150</f>
        <v>108247.34</v>
      </c>
      <c r="F148" s="66">
        <f>F149+F150</f>
        <v>108247.34</v>
      </c>
      <c r="G148" s="66">
        <f>G149+G150</f>
        <v>0</v>
      </c>
      <c r="H148" s="69">
        <f t="shared" si="2"/>
        <v>100.25965341261683</v>
      </c>
    </row>
    <row r="149" spans="1:8" ht="46.5" customHeight="1">
      <c r="A149" s="18"/>
      <c r="B149" s="19" t="s">
        <v>113</v>
      </c>
      <c r="C149" s="60">
        <v>91771.95</v>
      </c>
      <c r="D149" s="74">
        <v>91771.95</v>
      </c>
      <c r="E149" s="74">
        <v>92010.23</v>
      </c>
      <c r="F149" s="74">
        <v>92010.23</v>
      </c>
      <c r="G149" s="74">
        <v>0</v>
      </c>
      <c r="H149" s="59">
        <f t="shared" si="2"/>
        <v>100.2596436056987</v>
      </c>
    </row>
    <row r="150" spans="1:8" ht="47.25" customHeight="1">
      <c r="A150" s="18"/>
      <c r="B150" s="19" t="s">
        <v>114</v>
      </c>
      <c r="C150" s="60">
        <v>16195.05</v>
      </c>
      <c r="D150" s="74">
        <v>16195.05</v>
      </c>
      <c r="E150" s="74">
        <v>16237.11</v>
      </c>
      <c r="F150" s="74">
        <v>16237.11</v>
      </c>
      <c r="G150" s="74">
        <v>0</v>
      </c>
      <c r="H150" s="59">
        <f t="shared" si="2"/>
        <v>100.25970898515288</v>
      </c>
    </row>
    <row r="151" spans="1:8" ht="15">
      <c r="A151" s="18">
        <v>900</v>
      </c>
      <c r="B151" s="16" t="s">
        <v>41</v>
      </c>
      <c r="C151" s="72">
        <f>C152+C154</f>
        <v>0</v>
      </c>
      <c r="D151" s="72">
        <f>D152+D154</f>
        <v>142926.2</v>
      </c>
      <c r="E151" s="72">
        <f>E152+E154</f>
        <v>127626.91</v>
      </c>
      <c r="F151" s="72">
        <f>F152+F154</f>
        <v>8163.45</v>
      </c>
      <c r="G151" s="72">
        <f>G152+G154</f>
        <v>119463.46</v>
      </c>
      <c r="H151" s="61">
        <f t="shared" si="2"/>
        <v>89.29567147241023</v>
      </c>
    </row>
    <row r="152" spans="1:8" s="24" customFormat="1" ht="15.75" customHeight="1">
      <c r="A152" s="15"/>
      <c r="B152" s="33" t="s">
        <v>107</v>
      </c>
      <c r="C152" s="62">
        <f>C153</f>
        <v>0</v>
      </c>
      <c r="D152" s="62">
        <f>D153</f>
        <v>119463.46</v>
      </c>
      <c r="E152" s="62">
        <f>E153</f>
        <v>119463.46</v>
      </c>
      <c r="F152" s="62">
        <f>F153</f>
        <v>0</v>
      </c>
      <c r="G152" s="62">
        <f>G153</f>
        <v>119463.46</v>
      </c>
      <c r="H152" s="69">
        <f t="shared" si="2"/>
        <v>100</v>
      </c>
    </row>
    <row r="153" spans="1:8" s="24" customFormat="1" ht="30" customHeight="1">
      <c r="A153" s="15"/>
      <c r="B153" s="83" t="s">
        <v>92</v>
      </c>
      <c r="C153" s="63">
        <v>0</v>
      </c>
      <c r="D153" s="56">
        <v>119463.46</v>
      </c>
      <c r="E153" s="56">
        <v>119463.46</v>
      </c>
      <c r="F153" s="56">
        <v>0</v>
      </c>
      <c r="G153" s="56">
        <v>119463.46</v>
      </c>
      <c r="H153" s="59">
        <f t="shared" si="2"/>
        <v>100</v>
      </c>
    </row>
    <row r="154" spans="1:8" s="46" customFormat="1" ht="30" customHeight="1">
      <c r="A154" s="54"/>
      <c r="B154" s="44" t="s">
        <v>108</v>
      </c>
      <c r="C154" s="84">
        <f>C155+C156</f>
        <v>0</v>
      </c>
      <c r="D154" s="84">
        <f>D155+D156</f>
        <v>23462.739999999998</v>
      </c>
      <c r="E154" s="84">
        <f>E155+E156</f>
        <v>8163.45</v>
      </c>
      <c r="F154" s="84">
        <f>F155+F156</f>
        <v>8163.45</v>
      </c>
      <c r="G154" s="84">
        <f>G155+G156</f>
        <v>0</v>
      </c>
      <c r="H154" s="59">
        <f t="shared" si="2"/>
        <v>34.79325091613341</v>
      </c>
    </row>
    <row r="155" spans="1:8" s="24" customFormat="1" ht="15.75" customHeight="1">
      <c r="A155" s="15"/>
      <c r="B155" s="83" t="s">
        <v>77</v>
      </c>
      <c r="C155" s="63">
        <v>0</v>
      </c>
      <c r="D155" s="56">
        <v>15326</v>
      </c>
      <c r="E155" s="56">
        <v>0</v>
      </c>
      <c r="F155" s="56">
        <v>0</v>
      </c>
      <c r="G155" s="56">
        <v>0</v>
      </c>
      <c r="H155" s="59">
        <f t="shared" si="2"/>
        <v>0</v>
      </c>
    </row>
    <row r="156" spans="1:8" s="24" customFormat="1" ht="17.25" customHeight="1">
      <c r="A156" s="15"/>
      <c r="B156" s="83" t="s">
        <v>57</v>
      </c>
      <c r="C156" s="63">
        <v>0</v>
      </c>
      <c r="D156" s="56">
        <v>8136.74</v>
      </c>
      <c r="E156" s="56">
        <v>8163.45</v>
      </c>
      <c r="F156" s="56">
        <v>8163.45</v>
      </c>
      <c r="G156" s="56">
        <v>0</v>
      </c>
      <c r="H156" s="59">
        <f t="shared" si="2"/>
        <v>100.32826414509988</v>
      </c>
    </row>
    <row r="157" spans="1:8" s="46" customFormat="1" ht="14.25" customHeight="1">
      <c r="A157" s="54">
        <v>921</v>
      </c>
      <c r="B157" s="45" t="s">
        <v>105</v>
      </c>
      <c r="C157" s="85">
        <f>C158</f>
        <v>0</v>
      </c>
      <c r="D157" s="85">
        <f>D158</f>
        <v>167012</v>
      </c>
      <c r="E157" s="85">
        <f>E158</f>
        <v>3368.77</v>
      </c>
      <c r="F157" s="85">
        <f>F158</f>
        <v>3368.77</v>
      </c>
      <c r="G157" s="85">
        <f>G158</f>
        <v>0</v>
      </c>
      <c r="H157" s="59">
        <f t="shared" si="2"/>
        <v>2.017082604842766</v>
      </c>
    </row>
    <row r="158" spans="1:8" s="46" customFormat="1" ht="14.25" customHeight="1">
      <c r="A158" s="54"/>
      <c r="B158" s="44" t="s">
        <v>106</v>
      </c>
      <c r="C158" s="84">
        <f>C159+C160</f>
        <v>0</v>
      </c>
      <c r="D158" s="84">
        <f>D159+D160</f>
        <v>167012</v>
      </c>
      <c r="E158" s="84">
        <f>E159+E160</f>
        <v>3368.77</v>
      </c>
      <c r="F158" s="84">
        <f>F159+F160</f>
        <v>3368.77</v>
      </c>
      <c r="G158" s="84">
        <f>G159+G160</f>
        <v>0</v>
      </c>
      <c r="H158" s="59">
        <f t="shared" si="2"/>
        <v>2.017082604842766</v>
      </c>
    </row>
    <row r="159" spans="1:8" s="24" customFormat="1" ht="42" customHeight="1">
      <c r="A159" s="15"/>
      <c r="B159" s="19" t="s">
        <v>98</v>
      </c>
      <c r="C159" s="63">
        <v>0</v>
      </c>
      <c r="D159" s="56">
        <v>149424</v>
      </c>
      <c r="E159" s="56">
        <v>3368.77</v>
      </c>
      <c r="F159" s="56">
        <v>3368.77</v>
      </c>
      <c r="G159" s="56">
        <v>0</v>
      </c>
      <c r="H159" s="59">
        <f t="shared" si="2"/>
        <v>2.254503961880287</v>
      </c>
    </row>
    <row r="160" spans="1:8" s="24" customFormat="1" ht="45" customHeight="1">
      <c r="A160" s="15"/>
      <c r="B160" s="19" t="s">
        <v>98</v>
      </c>
      <c r="C160" s="63">
        <v>0</v>
      </c>
      <c r="D160" s="56">
        <v>17588</v>
      </c>
      <c r="E160" s="56">
        <v>0</v>
      </c>
      <c r="F160" s="56">
        <v>0</v>
      </c>
      <c r="G160" s="56">
        <v>0</v>
      </c>
      <c r="H160" s="59">
        <f t="shared" si="2"/>
        <v>0</v>
      </c>
    </row>
    <row r="161" spans="1:8" s="46" customFormat="1" ht="13.5" customHeight="1">
      <c r="A161" s="54">
        <v>926</v>
      </c>
      <c r="B161" s="45" t="s">
        <v>91</v>
      </c>
      <c r="C161" s="85">
        <f>C162+C165</f>
        <v>399335.98</v>
      </c>
      <c r="D161" s="85">
        <f>D162+D165</f>
        <v>307279.98</v>
      </c>
      <c r="E161" s="85">
        <f>E162+E165</f>
        <v>72755</v>
      </c>
      <c r="F161" s="85">
        <f>F162+F165</f>
        <v>11255</v>
      </c>
      <c r="G161" s="85">
        <f>G162+G165</f>
        <v>61500</v>
      </c>
      <c r="H161" s="59">
        <f t="shared" si="2"/>
        <v>23.677103858181717</v>
      </c>
    </row>
    <row r="162" spans="1:8" s="46" customFormat="1" ht="13.5" customHeight="1">
      <c r="A162" s="54"/>
      <c r="B162" s="44" t="s">
        <v>104</v>
      </c>
      <c r="C162" s="84">
        <f>C163+C164</f>
        <v>399335.98</v>
      </c>
      <c r="D162" s="84">
        <f>D163+D164</f>
        <v>286024.98</v>
      </c>
      <c r="E162" s="84">
        <f>E163+E164</f>
        <v>61500</v>
      </c>
      <c r="F162" s="84">
        <f>F163+F164</f>
        <v>0</v>
      </c>
      <c r="G162" s="84">
        <f>G163+G164</f>
        <v>61500</v>
      </c>
      <c r="H162" s="59">
        <f t="shared" si="2"/>
        <v>21.50161849499998</v>
      </c>
    </row>
    <row r="163" spans="1:8" s="24" customFormat="1" ht="45" customHeight="1">
      <c r="A163" s="15"/>
      <c r="B163" s="14" t="s">
        <v>84</v>
      </c>
      <c r="C163" s="63">
        <v>399335.98</v>
      </c>
      <c r="D163" s="56">
        <v>224524.98</v>
      </c>
      <c r="E163" s="56">
        <v>0</v>
      </c>
      <c r="F163" s="56">
        <v>0</v>
      </c>
      <c r="G163" s="56">
        <v>0</v>
      </c>
      <c r="H163" s="59">
        <f t="shared" si="2"/>
        <v>0</v>
      </c>
    </row>
    <row r="164" spans="1:8" s="24" customFormat="1" ht="30.75" customHeight="1">
      <c r="A164" s="15"/>
      <c r="B164" s="83" t="s">
        <v>92</v>
      </c>
      <c r="C164" s="63">
        <v>0</v>
      </c>
      <c r="D164" s="56">
        <v>61500</v>
      </c>
      <c r="E164" s="56">
        <v>61500</v>
      </c>
      <c r="F164" s="56">
        <v>0</v>
      </c>
      <c r="G164" s="56">
        <v>61500</v>
      </c>
      <c r="H164" s="59">
        <f t="shared" si="2"/>
        <v>100</v>
      </c>
    </row>
    <row r="165" spans="1:8" s="46" customFormat="1" ht="15" customHeight="1">
      <c r="A165" s="54"/>
      <c r="B165" s="44" t="s">
        <v>1</v>
      </c>
      <c r="C165" s="84">
        <f>C166</f>
        <v>0</v>
      </c>
      <c r="D165" s="84">
        <f>D166</f>
        <v>21255</v>
      </c>
      <c r="E165" s="84">
        <f>E166</f>
        <v>11255</v>
      </c>
      <c r="F165" s="84">
        <f>F166</f>
        <v>11255</v>
      </c>
      <c r="G165" s="84">
        <f>G166</f>
        <v>0</v>
      </c>
      <c r="H165" s="59">
        <f t="shared" si="2"/>
        <v>52.95224653022819</v>
      </c>
    </row>
    <row r="166" spans="1:8" s="24" customFormat="1" ht="27.75" customHeight="1">
      <c r="A166" s="15"/>
      <c r="B166" s="14" t="s">
        <v>112</v>
      </c>
      <c r="C166" s="63">
        <v>0</v>
      </c>
      <c r="D166" s="56">
        <v>21255</v>
      </c>
      <c r="E166" s="56">
        <v>11255</v>
      </c>
      <c r="F166" s="56">
        <v>11255</v>
      </c>
      <c r="G166" s="56">
        <v>0</v>
      </c>
      <c r="H166" s="59">
        <f t="shared" si="2"/>
        <v>52.95224653022819</v>
      </c>
    </row>
    <row r="167" spans="1:8" s="24" customFormat="1" ht="15.75" customHeight="1">
      <c r="A167" s="15"/>
      <c r="B167" s="16" t="s">
        <v>24</v>
      </c>
      <c r="C167" s="61">
        <f>C12+C19+C22+C29+C37+C43+C58+C65+C70+C96+C103+C114+C117+C145+C151+C157+C161</f>
        <v>21244279.27</v>
      </c>
      <c r="D167" s="61">
        <f>D12+D19+D22+D29+D37+D43+D58+D65+D70+D96+D103+D114+D117+D145+D151+D157+D161</f>
        <v>24115446.97</v>
      </c>
      <c r="E167" s="61">
        <f>E12+E19+E22+E29+E37+E43+E58+E65+E70+E96+E103+E114+E117+E145+E151+E157+E161</f>
        <v>12363472.35</v>
      </c>
      <c r="F167" s="61">
        <f>F12+F19+F22+F29+F37+F43+F58+F65+F70+F96+F103+F114+F117+F145+F151+F157+F161</f>
        <v>11793895.399999999</v>
      </c>
      <c r="G167" s="61">
        <f>G12+G19+G22+G29+G37+G43+G58+G65+G70+G96+G103+G114+G117+G145+G151+G157+G161</f>
        <v>569576.95</v>
      </c>
      <c r="H167" s="61">
        <f t="shared" si="2"/>
        <v>51.2678548541122</v>
      </c>
    </row>
    <row r="168" spans="1:3" ht="15">
      <c r="A168" s="1"/>
      <c r="B168" s="2"/>
      <c r="C168" s="2"/>
    </row>
    <row r="169" spans="1:3" ht="15.75" customHeight="1">
      <c r="A169" s="3"/>
      <c r="B169" s="4"/>
      <c r="C169" s="4"/>
    </row>
    <row r="170" spans="1:3" ht="15" customHeight="1">
      <c r="A170" s="1"/>
      <c r="B170" s="2"/>
      <c r="C170" s="2"/>
    </row>
    <row r="171" spans="1:3" ht="15.75" customHeight="1">
      <c r="A171" s="3"/>
      <c r="B171" s="4"/>
      <c r="C171" s="4"/>
    </row>
    <row r="172" spans="1:3" ht="15" customHeight="1">
      <c r="A172" s="1"/>
      <c r="B172" s="2"/>
      <c r="C172" s="2"/>
    </row>
    <row r="173" spans="1:3" ht="15.75" customHeight="1">
      <c r="A173" s="3"/>
      <c r="B173" s="4"/>
      <c r="C173" s="4"/>
    </row>
    <row r="174" spans="1:3" ht="15">
      <c r="A174" s="1"/>
      <c r="B174" s="5"/>
      <c r="C174" s="5"/>
    </row>
    <row r="175" spans="1:3" ht="15.75" customHeight="1">
      <c r="A175" s="3"/>
      <c r="B175" s="4"/>
      <c r="C175" s="4"/>
    </row>
    <row r="176" spans="1:3" ht="15">
      <c r="A176" s="1"/>
      <c r="B176" s="5"/>
      <c r="C176" s="5"/>
    </row>
    <row r="177" spans="1:3" ht="15" customHeight="1">
      <c r="A177" s="1"/>
      <c r="B177" s="2"/>
      <c r="C177" s="2"/>
    </row>
    <row r="178" spans="1:3" ht="15.75" customHeight="1">
      <c r="A178" s="3"/>
      <c r="B178" s="4"/>
      <c r="C178" s="4"/>
    </row>
    <row r="179" spans="1:3" ht="15">
      <c r="A179" s="3"/>
      <c r="B179" s="2"/>
      <c r="C179" s="2"/>
    </row>
    <row r="180" spans="1:3" ht="15">
      <c r="A180" s="1"/>
      <c r="B180" s="2"/>
      <c r="C180" s="2"/>
    </row>
    <row r="181" spans="1:3" ht="14.25">
      <c r="A181" s="1"/>
      <c r="B181" s="6"/>
      <c r="C181" s="6"/>
    </row>
    <row r="182" spans="1:3" ht="15">
      <c r="A182" s="1"/>
      <c r="B182" s="2"/>
      <c r="C182" s="2"/>
    </row>
    <row r="183" spans="1:3" ht="15">
      <c r="A183" s="1"/>
      <c r="B183" s="2"/>
      <c r="C183" s="2"/>
    </row>
    <row r="184" spans="1:3" ht="15.75" customHeight="1">
      <c r="A184" s="3"/>
      <c r="B184" s="6"/>
      <c r="C184" s="6"/>
    </row>
    <row r="185" spans="1:3" ht="15.75" customHeight="1">
      <c r="A185" s="3"/>
      <c r="B185" s="4"/>
      <c r="C185" s="4"/>
    </row>
    <row r="186" spans="1:3" ht="15" customHeight="1">
      <c r="A186" s="1"/>
      <c r="B186" s="2"/>
      <c r="C186" s="2"/>
    </row>
    <row r="187" spans="1:3" ht="14.25">
      <c r="A187" s="1"/>
      <c r="B187" s="4"/>
      <c r="C187" s="4"/>
    </row>
    <row r="188" spans="1:3" ht="15">
      <c r="A188" s="1"/>
      <c r="B188" s="2"/>
      <c r="C188" s="2"/>
    </row>
    <row r="189" spans="1:3" ht="15.75" customHeight="1">
      <c r="A189" s="3"/>
      <c r="B189" s="4"/>
      <c r="C189" s="4"/>
    </row>
    <row r="190" spans="1:3" ht="15">
      <c r="A190" s="1"/>
      <c r="B190" s="5"/>
      <c r="C190" s="5"/>
    </row>
    <row r="191" spans="1:3" ht="14.25">
      <c r="A191" s="1"/>
      <c r="B191" s="7"/>
      <c r="C191" s="7"/>
    </row>
    <row r="192" spans="1:3" ht="14.25">
      <c r="A192" s="1"/>
      <c r="B192" s="8"/>
      <c r="C192" s="8"/>
    </row>
    <row r="193" spans="1:3" ht="14.25">
      <c r="A193" s="1"/>
      <c r="B193" s="8"/>
      <c r="C193" s="8"/>
    </row>
    <row r="194" spans="1:3" ht="14.25">
      <c r="A194" s="1"/>
      <c r="B194" s="7"/>
      <c r="C194" s="7"/>
    </row>
    <row r="195" spans="1:3" ht="14.25">
      <c r="A195" s="1"/>
      <c r="B195" s="8"/>
      <c r="C195" s="8"/>
    </row>
    <row r="196" spans="1:3" ht="15">
      <c r="A196" s="1"/>
      <c r="B196" s="2"/>
      <c r="C196" s="2"/>
    </row>
    <row r="197" spans="1:3" ht="15.75" customHeight="1">
      <c r="A197" s="25"/>
      <c r="B197" s="9"/>
      <c r="C197" s="9"/>
    </row>
    <row r="198" spans="1:3" ht="14.25">
      <c r="A198" s="26"/>
      <c r="B198" s="26"/>
      <c r="C198" s="26"/>
    </row>
  </sheetData>
  <sheetProtection/>
  <mergeCells count="7">
    <mergeCell ref="A7:H7"/>
    <mergeCell ref="B4:D4"/>
    <mergeCell ref="A6:H6"/>
    <mergeCell ref="E1:H1"/>
    <mergeCell ref="E2:H2"/>
    <mergeCell ref="E3:H3"/>
    <mergeCell ref="E4:H4"/>
  </mergeCells>
  <printOptions horizontalCentered="1"/>
  <pageMargins left="0.1968503937007874" right="0" top="0.3937007874015748" bottom="0.1968503937007874" header="0" footer="0.1968503937007874"/>
  <pageSetup horizontalDpi="240" verticalDpi="240" orientation="landscape" paperSize="9" scale="82" r:id="rId1"/>
  <headerFooter alignWithMargins="0">
    <oddFooter>&amp;CStrona &amp;P</oddFooter>
  </headerFooter>
  <rowBreaks count="6" manualBreakCount="6">
    <brk id="36" max="7" man="1"/>
    <brk id="62" max="7" man="1"/>
    <brk id="92" max="7" man="1"/>
    <brk id="122" max="7" man="1"/>
    <brk id="141" max="7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2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2010-08-31T09:23:42Z</cp:lastPrinted>
  <dcterms:created xsi:type="dcterms:W3CDTF">2002-11-06T11:39:12Z</dcterms:created>
  <dcterms:modified xsi:type="dcterms:W3CDTF">2010-10-11T06:29:07Z</dcterms:modified>
  <cp:category/>
  <cp:version/>
  <cp:contentType/>
  <cp:contentStatus/>
</cp:coreProperties>
</file>