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<sst xmlns="http://schemas.openxmlformats.org/spreadsheetml/2006/main" count="126" uniqueCount="98">
  <si>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>ROLNICTWO I ŁOWIECTWO</t>
  </si>
  <si>
    <t>Pozostała działalność</t>
  </si>
  <si>
    <t>Dział</t>
  </si>
  <si>
    <t>Nazwa działu, rozdziału, paragrafu</t>
  </si>
  <si>
    <t>Wpływy z różnych opłat</t>
  </si>
  <si>
    <t>Wpływy ze sprzedaży wyrobów i składników majątkowych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</si>
  <si>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</si>
  <si>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</si>
  <si>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</si>
  <si>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</si>
  <si>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</si>
  <si>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</si>
  <si>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</si>
  <si>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</si>
  <si>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</si>
  <si>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Wpływy z opłat za zarząd i użytkowanie wieczyste nieruchomości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</si>
  <si>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</si>
  <si>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</si>
  <si>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</si>
  <si>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</si>
  <si>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</si>
  <si>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</si>
  <si>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</si>
  <si>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</si>
  <si>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</si>
  <si>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za zezwolenia na sprzedaż alkoholu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</si>
  <si>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</si>
  <si>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</si>
  <si>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</si>
  <si>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</si>
  <si>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</si>
  <si>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</si>
  <si>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</si>
  <si>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</si>
  <si>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Oświatlenie ulic, placów i dróg (drogi krajowe)</t>
  </si>
  <si>
    <t>Razem dochody</t>
  </si>
  <si>
    <t>TRASPORT I ŁĄCZNOŚĆ</t>
  </si>
  <si>
    <t>Udziały gmin w podatkach stanowiących dochód budżetu państwa</t>
  </si>
  <si>
    <t>Gimnazja</t>
  </si>
  <si>
    <t>Dotacje celowe otrzymane z budżetu państwa na inwestycje i zakupy inwestycyjne z zakresu administarcji rządowej oraz inncyh zadań zleconych gminom ustawami</t>
  </si>
  <si>
    <t>Zasiłki rodzinne, pielęgnacyjne i wychowawcze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</si>
  <si>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</si>
  <si>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</si>
  <si>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</si>
  <si>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</si>
  <si>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</si>
  <si>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</si>
  <si>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</si>
  <si>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</si>
  <si>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</si>
  <si>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</si>
  <si>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</si>
  <si>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Dochody z najmu i dzierżawy składników majątkowych Skarbu Państwa lub jednostek samorządu terytorialnego oraz innych umów o podobnym charakterze</t>
  </si>
  <si>
    <t>Dokształcanie i doskonalenie nauczycieli</t>
  </si>
  <si>
    <t>Usługi opiekuńcze i specjalistyczne usługi opiekuńcze</t>
  </si>
  <si>
    <t xml:space="preserve">                                                                           Załącznik Nr 1</t>
  </si>
  <si>
    <t>Wpływy z opłaty skarbowej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</si>
  <si>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</si>
  <si>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</si>
  <si>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</si>
  <si>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</si>
  <si>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</si>
  <si>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</si>
  <si>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Środki na dofinansowanie własnych inwestycji gmin pozyskane z innych źródeł</t>
  </si>
  <si>
    <t>POMOC SPOŁECZNA</t>
  </si>
  <si>
    <t>KULTURA I OCHRONA DZIEDZICTWA NARODOWEGO</t>
  </si>
  <si>
    <t>Domy i ośrodki kultury, świetlice i kluby</t>
  </si>
  <si>
    <t>Dotacje otrzymane z funduszy celowych na finansowanie kosztów realizacji inwestycji</t>
  </si>
  <si>
    <t>Składki na ubezpieczenia zdrowotne opłacane za osoby pobierające niektóre świadczenia z pomocy społecznej oraz niektóre świadczenia rodzinne</t>
  </si>
  <si>
    <t>Część wyrównawcza subwencji ogólnej dla gmin</t>
  </si>
  <si>
    <t>wpływy z opłaty administracyjnej za czynności urzędowe</t>
  </si>
  <si>
    <t xml:space="preserve">Wpływy z podatku rolnego, podatku leśnego, podatku od czynności cywilnoprawnych,podatku od spadku i darowizn oraz podatków i opłat lokalnych </t>
  </si>
  <si>
    <t xml:space="preserve">Odsetki od nieterminowych wpłat z tytułu podatków i opłat </t>
  </si>
  <si>
    <t>Plan po zmianach na 2004 r.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</si>
  <si>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</si>
  <si>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</si>
  <si>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Wybory do Parlamentu Europejskiego</t>
  </si>
  <si>
    <t>Pozostałe zadania w  zakresie kultury</t>
  </si>
  <si>
    <t>Wpływy z tytułu odsetek</t>
  </si>
  <si>
    <t xml:space="preserve">Środki na dofinansowanie własnych zadań bieżących gmin (związków gmin), powiatów (związków powiatów), samorządów województw, pozyskane z innych źródeł (środki PHARE) </t>
  </si>
  <si>
    <t>Część rekompensująca subwencji ogólnej dla gmin</t>
  </si>
  <si>
    <t>Dotacje otrzymane  z funduszy celowych na realizację zadań bieżących jednostek sektora finansów publicznych</t>
  </si>
  <si>
    <t>Plany zagospodarowania przestrzennego</t>
  </si>
  <si>
    <t>Otrzymane spadki, zapisy i darowizny w postaci pieniężnej</t>
  </si>
  <si>
    <t>Gospodarka ściekowa i ochrona wód</t>
  </si>
  <si>
    <t>Dostarczanie wody</t>
  </si>
  <si>
    <t>WYTWARZANIE I ZAOPATRYWANIE W ENERGIĘ ELEKTRYCZNĄ,             GAZ I WODĘ.</t>
  </si>
  <si>
    <t>ZESTAWIENIE DOCHODÓW BUDŻETU GMINY ZARSZYN ZA I PÓŁROCZE 2004 r.</t>
  </si>
  <si>
    <t>Plan na 2004 r. Uchwała Budżetowa</t>
  </si>
  <si>
    <t>%</t>
  </si>
  <si>
    <t>Różne rozlioczenia finansowe</t>
  </si>
  <si>
    <t>Podatek od dziłalności gospodarczej osób fizycznych, opłacany w formie karty podatkowej</t>
  </si>
  <si>
    <t xml:space="preserve">Dochody jednostki samorządu terytorialnego zwiazane z realizacją zadań z zakresu administracji rządowej oraz innych zadań zleconych ustawami </t>
  </si>
  <si>
    <t>Wykonanie na 30.06.2004 r.</t>
  </si>
  <si>
    <t xml:space="preserve">Odsetki za nieterminowe rozliczenia, płacone przez urząd skarbowy  </t>
  </si>
  <si>
    <t>do Zarządzenia Nr 121/2004</t>
  </si>
  <si>
    <t>Wójta Gminy Zarszyn</t>
  </si>
  <si>
    <t>z dnia 20.08.2004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</si>
</sst>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top"/>
    </xf>
    <xf numFmtId="170" fontId="9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75" zoomScaleNormal="75" zoomScaleSheetLayoutView="75" workbookViewId="0" topLeftCell="D1">
      <selection activeCell="G5" sqref="G5"/>
    </sheetView>
  </sheetViews>
  <sheetFormatPr defaultColWidth="9.00390625" defaultRowHeight="12.75"/>
  <cols>
    <col min="1" max="1" width="5.625" style="70" customWidth="1"/>
    <col min="2" max="2" width="10.375" style="70" customWidth="1"/>
    <col min="3" max="3" width="6.625" style="70" customWidth="1"/>
    <col min="4" max="4" width="69.625" style="70" customWidth="1"/>
    <col min="5" max="5" width="19.25390625" style="59" customWidth="1"/>
    <col min="6" max="6" width="20.75390625" style="68" customWidth="1"/>
    <col min="7" max="7" width="17.25390625" style="70" customWidth="1"/>
    <col min="8" max="8" width="11.25390625" style="68" customWidth="1"/>
    <col min="9" max="16384" width="9.125" style="70" customWidth="1"/>
  </cols>
  <sheetData>
    <row r="1" spans="4:8" ht="14.25" customHeight="1">
      <c r="D1" s="101" t="s">
        <v>55</v>
      </c>
      <c r="E1" s="101"/>
      <c r="F1" s="101"/>
      <c r="G1" s="101"/>
      <c r="H1" s="101"/>
    </row>
    <row r="2" spans="4:8" ht="14.25" customHeight="1">
      <c r="D2" s="102" t="s">
        <v>95</v>
      </c>
      <c r="E2" s="102"/>
      <c r="F2" s="102"/>
      <c r="G2" s="102"/>
      <c r="H2" s="102"/>
    </row>
    <row r="3" spans="4:8" ht="14.25" customHeight="1">
      <c r="D3" s="103" t="s">
        <v>96</v>
      </c>
      <c r="E3" s="103"/>
      <c r="F3" s="103"/>
      <c r="G3" s="103"/>
      <c r="H3" s="103"/>
    </row>
    <row r="4" spans="1:8" ht="14.25">
      <c r="A4" s="102" t="s">
        <v>97</v>
      </c>
      <c r="B4" s="102"/>
      <c r="C4" s="102"/>
      <c r="D4" s="102"/>
      <c r="E4" s="102"/>
      <c r="F4" s="102"/>
      <c r="G4" s="102"/>
      <c r="H4" s="102"/>
    </row>
    <row r="5" spans="1:5" ht="15">
      <c r="A5" s="92"/>
      <c r="B5" s="92"/>
      <c r="C5" s="92"/>
      <c r="D5" s="92"/>
      <c r="E5" s="92"/>
    </row>
    <row r="6" spans="1:6" ht="15">
      <c r="A6" s="100" t="s">
        <v>87</v>
      </c>
      <c r="B6" s="100"/>
      <c r="C6" s="100"/>
      <c r="D6" s="100"/>
      <c r="E6" s="100"/>
      <c r="F6" s="100"/>
    </row>
    <row r="8" spans="1:8" ht="48" customHeight="1">
      <c r="A8" s="60" t="s">
        <v>2</v>
      </c>
      <c r="B8" s="60" t="s">
        <v>18</v>
      </c>
      <c r="C8" s="61" t="s">
        <v>51</v>
      </c>
      <c r="D8" s="61" t="s">
        <v>3</v>
      </c>
      <c r="E8" s="58" t="s">
        <v>88</v>
      </c>
      <c r="F8" s="69" t="s">
        <v>73</v>
      </c>
      <c r="G8" s="88" t="s">
        <v>93</v>
      </c>
      <c r="H8" s="89" t="s">
        <v>89</v>
      </c>
    </row>
    <row r="9" spans="1:8" ht="14.25">
      <c r="A9" s="71">
        <v>1</v>
      </c>
      <c r="B9" s="71">
        <v>2</v>
      </c>
      <c r="C9" s="72">
        <v>3</v>
      </c>
      <c r="D9" s="72">
        <v>4</v>
      </c>
      <c r="E9" s="62">
        <v>5</v>
      </c>
      <c r="F9" s="62">
        <v>6</v>
      </c>
      <c r="G9" s="62">
        <v>7</v>
      </c>
      <c r="H9" s="62">
        <v>8</v>
      </c>
    </row>
    <row r="10" spans="1:8" s="73" customFormat="1" ht="15">
      <c r="A10" s="17">
        <v>10</v>
      </c>
      <c r="B10" s="18"/>
      <c r="C10" s="19"/>
      <c r="D10" s="20" t="s">
        <v>0</v>
      </c>
      <c r="E10" s="93">
        <f aca="true" t="shared" si="0" ref="E10:G11">E11</f>
        <v>5000</v>
      </c>
      <c r="F10" s="93">
        <f t="shared" si="0"/>
        <v>5000</v>
      </c>
      <c r="G10" s="93">
        <f t="shared" si="0"/>
        <v>1427</v>
      </c>
      <c r="H10" s="94">
        <f>G10/F10*100</f>
        <v>28.54</v>
      </c>
    </row>
    <row r="11" spans="1:8" ht="15">
      <c r="A11" s="17"/>
      <c r="B11" s="21">
        <v>1095</v>
      </c>
      <c r="C11" s="22"/>
      <c r="D11" s="23" t="s">
        <v>1</v>
      </c>
      <c r="E11" s="95">
        <f t="shared" si="0"/>
        <v>5000</v>
      </c>
      <c r="F11" s="95">
        <f t="shared" si="0"/>
        <v>5000</v>
      </c>
      <c r="G11" s="95">
        <f t="shared" si="0"/>
        <v>1427</v>
      </c>
      <c r="H11" s="94">
        <f aca="true" t="shared" si="1" ref="H11:H78">G11/F11*100</f>
        <v>28.54</v>
      </c>
    </row>
    <row r="12" spans="1:8" ht="15">
      <c r="A12" s="24"/>
      <c r="B12" s="25"/>
      <c r="C12" s="63">
        <v>690</v>
      </c>
      <c r="D12" s="27" t="s">
        <v>4</v>
      </c>
      <c r="E12" s="96">
        <v>5000</v>
      </c>
      <c r="F12" s="96">
        <v>5000</v>
      </c>
      <c r="G12" s="90">
        <v>1427</v>
      </c>
      <c r="H12" s="94">
        <f t="shared" si="1"/>
        <v>28.54</v>
      </c>
    </row>
    <row r="13" spans="1:8" s="73" customFormat="1" ht="15">
      <c r="A13" s="24">
        <v>20</v>
      </c>
      <c r="B13" s="28"/>
      <c r="C13" s="29"/>
      <c r="D13" s="20" t="s">
        <v>17</v>
      </c>
      <c r="E13" s="93">
        <f aca="true" t="shared" si="2" ref="E13:G14">E14</f>
        <v>65000</v>
      </c>
      <c r="F13" s="93">
        <f t="shared" si="2"/>
        <v>70000</v>
      </c>
      <c r="G13" s="93">
        <f t="shared" si="2"/>
        <v>100471</v>
      </c>
      <c r="H13" s="94">
        <f t="shared" si="1"/>
        <v>143.53</v>
      </c>
    </row>
    <row r="14" spans="1:8" ht="15">
      <c r="A14" s="24"/>
      <c r="B14" s="30">
        <v>2095</v>
      </c>
      <c r="C14" s="22"/>
      <c r="D14" s="23" t="s">
        <v>1</v>
      </c>
      <c r="E14" s="95">
        <f t="shared" si="2"/>
        <v>65000</v>
      </c>
      <c r="F14" s="95">
        <f t="shared" si="2"/>
        <v>70000</v>
      </c>
      <c r="G14" s="95">
        <f t="shared" si="2"/>
        <v>100471</v>
      </c>
      <c r="H14" s="94">
        <f t="shared" si="1"/>
        <v>143.53</v>
      </c>
    </row>
    <row r="15" spans="1:8" ht="15">
      <c r="A15" s="24"/>
      <c r="B15" s="25"/>
      <c r="C15" s="63">
        <v>840</v>
      </c>
      <c r="D15" s="27" t="s">
        <v>5</v>
      </c>
      <c r="E15" s="96">
        <v>65000</v>
      </c>
      <c r="F15" s="96">
        <v>70000</v>
      </c>
      <c r="G15" s="90">
        <v>100471</v>
      </c>
      <c r="H15" s="94">
        <f t="shared" si="1"/>
        <v>143.53</v>
      </c>
    </row>
    <row r="16" spans="1:8" s="74" customFormat="1" ht="30">
      <c r="A16" s="24">
        <v>400</v>
      </c>
      <c r="B16" s="31"/>
      <c r="C16" s="86"/>
      <c r="D16" s="20" t="s">
        <v>86</v>
      </c>
      <c r="E16" s="93">
        <f aca="true" t="shared" si="3" ref="E16:G17">E17</f>
        <v>0</v>
      </c>
      <c r="F16" s="93">
        <f t="shared" si="3"/>
        <v>15700</v>
      </c>
      <c r="G16" s="93">
        <f t="shared" si="3"/>
        <v>16447</v>
      </c>
      <c r="H16" s="94">
        <f t="shared" si="1"/>
        <v>104.75796178343948</v>
      </c>
    </row>
    <row r="17" spans="1:8" s="68" customFormat="1" ht="15">
      <c r="A17" s="24"/>
      <c r="B17" s="33">
        <v>40002</v>
      </c>
      <c r="C17" s="87"/>
      <c r="D17" s="23" t="s">
        <v>85</v>
      </c>
      <c r="E17" s="95">
        <f t="shared" si="3"/>
        <v>0</v>
      </c>
      <c r="F17" s="95">
        <f t="shared" si="3"/>
        <v>15700</v>
      </c>
      <c r="G17" s="95">
        <f t="shared" si="3"/>
        <v>16447</v>
      </c>
      <c r="H17" s="94">
        <f t="shared" si="1"/>
        <v>104.75796178343948</v>
      </c>
    </row>
    <row r="18" spans="1:8" ht="15">
      <c r="A18" s="24"/>
      <c r="B18" s="25"/>
      <c r="C18" s="63">
        <v>960</v>
      </c>
      <c r="D18" s="44" t="s">
        <v>83</v>
      </c>
      <c r="E18" s="96">
        <v>0</v>
      </c>
      <c r="F18" s="96">
        <v>15700</v>
      </c>
      <c r="G18" s="90">
        <v>16447</v>
      </c>
      <c r="H18" s="94">
        <f t="shared" si="1"/>
        <v>104.75796178343948</v>
      </c>
    </row>
    <row r="19" spans="1:8" s="73" customFormat="1" ht="15">
      <c r="A19" s="24">
        <v>600</v>
      </c>
      <c r="B19" s="31"/>
      <c r="C19" s="32"/>
      <c r="D19" s="20" t="s">
        <v>36</v>
      </c>
      <c r="E19" s="93">
        <f aca="true" t="shared" si="4" ref="E19:G20">E20</f>
        <v>1338163</v>
      </c>
      <c r="F19" s="93">
        <f t="shared" si="4"/>
        <v>1314640</v>
      </c>
      <c r="G19" s="93">
        <f t="shared" si="4"/>
        <v>0</v>
      </c>
      <c r="H19" s="94">
        <f t="shared" si="1"/>
        <v>0</v>
      </c>
    </row>
    <row r="20" spans="1:8" ht="15">
      <c r="A20" s="24"/>
      <c r="B20" s="33">
        <v>60016</v>
      </c>
      <c r="C20" s="22"/>
      <c r="D20" s="23" t="s">
        <v>42</v>
      </c>
      <c r="E20" s="95">
        <f t="shared" si="4"/>
        <v>1338163</v>
      </c>
      <c r="F20" s="95">
        <f t="shared" si="4"/>
        <v>1314640</v>
      </c>
      <c r="G20" s="95">
        <f t="shared" si="4"/>
        <v>0</v>
      </c>
      <c r="H20" s="94">
        <f t="shared" si="1"/>
        <v>0</v>
      </c>
    </row>
    <row r="21" spans="1:8" ht="28.5">
      <c r="A21" s="24"/>
      <c r="B21" s="25"/>
      <c r="C21" s="26">
        <v>6292</v>
      </c>
      <c r="D21" s="27" t="s">
        <v>43</v>
      </c>
      <c r="E21" s="96">
        <v>1338163</v>
      </c>
      <c r="F21" s="96">
        <v>1314640</v>
      </c>
      <c r="G21" s="90">
        <v>0</v>
      </c>
      <c r="H21" s="94">
        <f t="shared" si="1"/>
        <v>0</v>
      </c>
    </row>
    <row r="22" spans="1:8" s="73" customFormat="1" ht="15">
      <c r="A22" s="34">
        <v>700</v>
      </c>
      <c r="B22" s="35"/>
      <c r="C22" s="36"/>
      <c r="D22" s="37" t="s">
        <v>6</v>
      </c>
      <c r="E22" s="93">
        <f>E23</f>
        <v>71000</v>
      </c>
      <c r="F22" s="93">
        <f>F23</f>
        <v>86000</v>
      </c>
      <c r="G22" s="93">
        <f>G23</f>
        <v>70102</v>
      </c>
      <c r="H22" s="94">
        <f t="shared" si="1"/>
        <v>81.5139534883721</v>
      </c>
    </row>
    <row r="23" spans="1:8" ht="15">
      <c r="A23" s="34"/>
      <c r="B23" s="38">
        <v>70005</v>
      </c>
      <c r="C23" s="39"/>
      <c r="D23" s="40" t="s">
        <v>7</v>
      </c>
      <c r="E23" s="95">
        <f>SUM(E24:E26)</f>
        <v>71000</v>
      </c>
      <c r="F23" s="95">
        <f>SUM(F24:F26)</f>
        <v>86000</v>
      </c>
      <c r="G23" s="95">
        <f>SUM(G24:G27)</f>
        <v>70102</v>
      </c>
      <c r="H23" s="94">
        <f t="shared" si="1"/>
        <v>81.5139534883721</v>
      </c>
    </row>
    <row r="24" spans="1:8" ht="15">
      <c r="A24" s="41"/>
      <c r="B24" s="42"/>
      <c r="C24" s="66">
        <v>470</v>
      </c>
      <c r="D24" s="44" t="s">
        <v>15</v>
      </c>
      <c r="E24" s="96">
        <v>6000</v>
      </c>
      <c r="F24" s="96">
        <v>16000</v>
      </c>
      <c r="G24" s="90">
        <v>8359</v>
      </c>
      <c r="H24" s="94">
        <f t="shared" si="1"/>
        <v>52.24375</v>
      </c>
    </row>
    <row r="25" spans="1:8" ht="42.75">
      <c r="A25" s="41"/>
      <c r="B25" s="42"/>
      <c r="C25" s="66">
        <v>750</v>
      </c>
      <c r="D25" s="44" t="s">
        <v>52</v>
      </c>
      <c r="E25" s="96">
        <v>55000</v>
      </c>
      <c r="F25" s="96">
        <v>55000</v>
      </c>
      <c r="G25" s="90">
        <v>44880</v>
      </c>
      <c r="H25" s="94">
        <f t="shared" si="1"/>
        <v>81.6</v>
      </c>
    </row>
    <row r="26" spans="1:8" ht="15">
      <c r="A26" s="41"/>
      <c r="B26" s="42"/>
      <c r="C26" s="66">
        <v>840</v>
      </c>
      <c r="D26" s="44" t="s">
        <v>5</v>
      </c>
      <c r="E26" s="96">
        <v>10000</v>
      </c>
      <c r="F26" s="96">
        <v>15000</v>
      </c>
      <c r="G26" s="90">
        <v>16770</v>
      </c>
      <c r="H26" s="94">
        <f t="shared" si="1"/>
        <v>111.80000000000001</v>
      </c>
    </row>
    <row r="27" spans="1:8" ht="15">
      <c r="A27" s="41"/>
      <c r="B27" s="42"/>
      <c r="C27" s="66">
        <v>910</v>
      </c>
      <c r="D27" s="44" t="s">
        <v>72</v>
      </c>
      <c r="E27" s="96">
        <v>0</v>
      </c>
      <c r="F27" s="96">
        <v>0</v>
      </c>
      <c r="G27" s="90">
        <v>93</v>
      </c>
      <c r="H27" s="94">
        <v>0</v>
      </c>
    </row>
    <row r="28" spans="1:8" s="74" customFormat="1" ht="15">
      <c r="A28" s="41">
        <v>710</v>
      </c>
      <c r="B28" s="48"/>
      <c r="C28" s="49"/>
      <c r="D28" s="37" t="s">
        <v>57</v>
      </c>
      <c r="E28" s="93">
        <f>E31+E29</f>
        <v>15000</v>
      </c>
      <c r="F28" s="93">
        <f>F31+F29</f>
        <v>16350</v>
      </c>
      <c r="G28" s="93">
        <f>G31+G29</f>
        <v>3600</v>
      </c>
      <c r="H28" s="94">
        <f t="shared" si="1"/>
        <v>22.018348623853214</v>
      </c>
    </row>
    <row r="29" spans="1:8" s="84" customFormat="1" ht="15">
      <c r="A29" s="83"/>
      <c r="B29" s="57">
        <v>71004</v>
      </c>
      <c r="C29" s="39"/>
      <c r="D29" s="40" t="s">
        <v>82</v>
      </c>
      <c r="E29" s="95">
        <f aca="true" t="shared" si="5" ref="E29:G31">E30</f>
        <v>0</v>
      </c>
      <c r="F29" s="95">
        <f t="shared" si="5"/>
        <v>1350</v>
      </c>
      <c r="G29" s="95">
        <f t="shared" si="5"/>
        <v>3600</v>
      </c>
      <c r="H29" s="94">
        <f t="shared" si="1"/>
        <v>266.66666666666663</v>
      </c>
    </row>
    <row r="30" spans="1:8" s="78" customFormat="1" ht="15">
      <c r="A30" s="85"/>
      <c r="B30" s="47"/>
      <c r="C30" s="66">
        <v>960</v>
      </c>
      <c r="D30" s="44" t="s">
        <v>83</v>
      </c>
      <c r="E30" s="97">
        <v>0</v>
      </c>
      <c r="F30" s="97">
        <v>1350</v>
      </c>
      <c r="G30" s="98">
        <v>3600</v>
      </c>
      <c r="H30" s="94">
        <f t="shared" si="1"/>
        <v>266.66666666666663</v>
      </c>
    </row>
    <row r="31" spans="1:8" s="68" customFormat="1" ht="15">
      <c r="A31" s="41"/>
      <c r="B31" s="57">
        <v>71035</v>
      </c>
      <c r="C31" s="39"/>
      <c r="D31" s="40" t="s">
        <v>58</v>
      </c>
      <c r="E31" s="95">
        <f t="shared" si="5"/>
        <v>15000</v>
      </c>
      <c r="F31" s="95">
        <f t="shared" si="5"/>
        <v>15000</v>
      </c>
      <c r="G31" s="95">
        <f t="shared" si="5"/>
        <v>0</v>
      </c>
      <c r="H31" s="94">
        <f t="shared" si="1"/>
        <v>0</v>
      </c>
    </row>
    <row r="32" spans="1:8" ht="42.75">
      <c r="A32" s="41"/>
      <c r="B32" s="57"/>
      <c r="C32" s="43">
        <v>2020</v>
      </c>
      <c r="D32" s="44" t="s">
        <v>59</v>
      </c>
      <c r="E32" s="96">
        <v>15000</v>
      </c>
      <c r="F32" s="96">
        <v>15000</v>
      </c>
      <c r="G32" s="90">
        <v>0</v>
      </c>
      <c r="H32" s="94">
        <f t="shared" si="1"/>
        <v>0</v>
      </c>
    </row>
    <row r="33" spans="1:8" s="73" customFormat="1" ht="15">
      <c r="A33" s="34">
        <v>750</v>
      </c>
      <c r="B33" s="45"/>
      <c r="C33" s="36"/>
      <c r="D33" s="37" t="s">
        <v>8</v>
      </c>
      <c r="E33" s="93">
        <f>E34+E37</f>
        <v>91500</v>
      </c>
      <c r="F33" s="93">
        <f>F34+F37</f>
        <v>91500</v>
      </c>
      <c r="G33" s="93">
        <f>G34+G37</f>
        <v>50819</v>
      </c>
      <c r="H33" s="94">
        <f t="shared" si="1"/>
        <v>55.53989071038251</v>
      </c>
    </row>
    <row r="34" spans="1:8" ht="15">
      <c r="A34" s="34"/>
      <c r="B34" s="38">
        <v>75011</v>
      </c>
      <c r="C34" s="39"/>
      <c r="D34" s="40" t="s">
        <v>9</v>
      </c>
      <c r="E34" s="95">
        <f>E35+E36</f>
        <v>77500</v>
      </c>
      <c r="F34" s="95">
        <f>F35+F36</f>
        <v>77500</v>
      </c>
      <c r="G34" s="95">
        <f>G35+G36</f>
        <v>42067</v>
      </c>
      <c r="H34" s="94">
        <f t="shared" si="1"/>
        <v>54.279999999999994</v>
      </c>
    </row>
    <row r="35" spans="1:8" ht="42.75">
      <c r="A35" s="34"/>
      <c r="B35" s="46"/>
      <c r="C35" s="43">
        <v>2010</v>
      </c>
      <c r="D35" s="44" t="s">
        <v>10</v>
      </c>
      <c r="E35" s="96">
        <v>77000</v>
      </c>
      <c r="F35" s="96">
        <v>77000</v>
      </c>
      <c r="G35" s="90">
        <v>41461</v>
      </c>
      <c r="H35" s="94">
        <f t="shared" si="1"/>
        <v>53.845454545454544</v>
      </c>
    </row>
    <row r="36" spans="1:8" ht="29.25" customHeight="1">
      <c r="A36" s="34"/>
      <c r="B36" s="46"/>
      <c r="C36" s="66">
        <v>2360</v>
      </c>
      <c r="D36" s="44" t="s">
        <v>92</v>
      </c>
      <c r="E36" s="96">
        <v>500</v>
      </c>
      <c r="F36" s="96">
        <v>500</v>
      </c>
      <c r="G36" s="90">
        <v>606</v>
      </c>
      <c r="H36" s="94">
        <f t="shared" si="1"/>
        <v>121.2</v>
      </c>
    </row>
    <row r="37" spans="1:8" ht="15">
      <c r="A37" s="34"/>
      <c r="B37" s="38">
        <v>75023</v>
      </c>
      <c r="C37" s="39"/>
      <c r="D37" s="40" t="s">
        <v>11</v>
      </c>
      <c r="E37" s="95">
        <f>E38+E39</f>
        <v>14000</v>
      </c>
      <c r="F37" s="95">
        <f>F38+F39</f>
        <v>14000</v>
      </c>
      <c r="G37" s="95">
        <f>G38+G39</f>
        <v>8752</v>
      </c>
      <c r="H37" s="94">
        <f t="shared" si="1"/>
        <v>62.51428571428571</v>
      </c>
    </row>
    <row r="38" spans="1:8" ht="15">
      <c r="A38" s="41"/>
      <c r="B38" s="47"/>
      <c r="C38" s="66">
        <v>830</v>
      </c>
      <c r="D38" s="44" t="s">
        <v>12</v>
      </c>
      <c r="E38" s="96">
        <v>4000</v>
      </c>
      <c r="F38" s="96">
        <v>4000</v>
      </c>
      <c r="G38" s="90">
        <v>961</v>
      </c>
      <c r="H38" s="94">
        <f t="shared" si="1"/>
        <v>24.025</v>
      </c>
    </row>
    <row r="39" spans="1:8" ht="15">
      <c r="A39" s="41"/>
      <c r="B39" s="47"/>
      <c r="C39" s="66">
        <v>920</v>
      </c>
      <c r="D39" s="44" t="s">
        <v>78</v>
      </c>
      <c r="E39" s="96">
        <v>10000</v>
      </c>
      <c r="F39" s="96">
        <v>10000</v>
      </c>
      <c r="G39" s="90">
        <v>7791</v>
      </c>
      <c r="H39" s="94">
        <f t="shared" si="1"/>
        <v>77.91</v>
      </c>
    </row>
    <row r="40" spans="1:8" s="73" customFormat="1" ht="30">
      <c r="A40" s="41">
        <v>751</v>
      </c>
      <c r="B40" s="48"/>
      <c r="C40" s="49"/>
      <c r="D40" s="37" t="s">
        <v>50</v>
      </c>
      <c r="E40" s="93">
        <f>E41+E43</f>
        <v>6990</v>
      </c>
      <c r="F40" s="93">
        <f>F41+F43</f>
        <v>14830</v>
      </c>
      <c r="G40" s="93">
        <f>G41+G43</f>
        <v>14124</v>
      </c>
      <c r="H40" s="94">
        <f t="shared" si="1"/>
        <v>95.23937963587323</v>
      </c>
    </row>
    <row r="41" spans="1:8" ht="30">
      <c r="A41" s="50"/>
      <c r="B41" s="51">
        <v>75101</v>
      </c>
      <c r="C41" s="39"/>
      <c r="D41" s="40" t="s">
        <v>13</v>
      </c>
      <c r="E41" s="95">
        <f>E42</f>
        <v>1412</v>
      </c>
      <c r="F41" s="95">
        <f>F42</f>
        <v>1412</v>
      </c>
      <c r="G41" s="95">
        <f>G42</f>
        <v>706</v>
      </c>
      <c r="H41" s="94">
        <f t="shared" si="1"/>
        <v>50</v>
      </c>
    </row>
    <row r="42" spans="1:8" ht="42.75">
      <c r="A42" s="52"/>
      <c r="B42" s="53"/>
      <c r="C42" s="43">
        <v>2010</v>
      </c>
      <c r="D42" s="44" t="s">
        <v>10</v>
      </c>
      <c r="E42" s="96">
        <v>1412</v>
      </c>
      <c r="F42" s="96">
        <v>1412</v>
      </c>
      <c r="G42" s="90">
        <v>706</v>
      </c>
      <c r="H42" s="94">
        <f t="shared" si="1"/>
        <v>50</v>
      </c>
    </row>
    <row r="43" spans="1:8" s="68" customFormat="1" ht="15">
      <c r="A43" s="52"/>
      <c r="B43" s="64">
        <v>75113</v>
      </c>
      <c r="C43" s="39"/>
      <c r="D43" s="40" t="s">
        <v>76</v>
      </c>
      <c r="E43" s="95">
        <f>E44</f>
        <v>5578</v>
      </c>
      <c r="F43" s="95">
        <f>F44</f>
        <v>13418</v>
      </c>
      <c r="G43" s="95">
        <f>G44</f>
        <v>13418</v>
      </c>
      <c r="H43" s="94">
        <f t="shared" si="1"/>
        <v>100</v>
      </c>
    </row>
    <row r="44" spans="1:8" ht="42.75">
      <c r="A44" s="52"/>
      <c r="B44" s="53"/>
      <c r="C44" s="43">
        <v>2010</v>
      </c>
      <c r="D44" s="44" t="s">
        <v>10</v>
      </c>
      <c r="E44" s="96">
        <v>5578</v>
      </c>
      <c r="F44" s="96">
        <v>13418</v>
      </c>
      <c r="G44" s="90">
        <v>13418</v>
      </c>
      <c r="H44" s="94">
        <f t="shared" si="1"/>
        <v>100</v>
      </c>
    </row>
    <row r="45" spans="1:8" s="74" customFormat="1" ht="15.75" customHeight="1">
      <c r="A45" s="52">
        <v>754</v>
      </c>
      <c r="B45" s="65"/>
      <c r="C45" s="49"/>
      <c r="D45" s="37" t="s">
        <v>60</v>
      </c>
      <c r="E45" s="93">
        <f aca="true" t="shared" si="6" ref="E45:G46">E46</f>
        <v>10000</v>
      </c>
      <c r="F45" s="93">
        <f t="shared" si="6"/>
        <v>10000</v>
      </c>
      <c r="G45" s="93">
        <f t="shared" si="6"/>
        <v>9682</v>
      </c>
      <c r="H45" s="94">
        <f t="shared" si="1"/>
        <v>96.82</v>
      </c>
    </row>
    <row r="46" spans="1:8" ht="15">
      <c r="A46" s="52"/>
      <c r="B46" s="64">
        <v>75414</v>
      </c>
      <c r="C46" s="43"/>
      <c r="D46" s="40" t="s">
        <v>61</v>
      </c>
      <c r="E46" s="95">
        <f t="shared" si="6"/>
        <v>10000</v>
      </c>
      <c r="F46" s="95">
        <f t="shared" si="6"/>
        <v>10000</v>
      </c>
      <c r="G46" s="95">
        <f t="shared" si="6"/>
        <v>9682</v>
      </c>
      <c r="H46" s="94">
        <f t="shared" si="1"/>
        <v>96.82</v>
      </c>
    </row>
    <row r="47" spans="1:8" ht="42.75">
      <c r="A47" s="52"/>
      <c r="B47" s="53"/>
      <c r="C47" s="43">
        <v>6310</v>
      </c>
      <c r="D47" s="44" t="s">
        <v>39</v>
      </c>
      <c r="E47" s="96">
        <v>10000</v>
      </c>
      <c r="F47" s="96">
        <v>10000</v>
      </c>
      <c r="G47" s="90">
        <v>9682</v>
      </c>
      <c r="H47" s="94">
        <f t="shared" si="1"/>
        <v>96.82</v>
      </c>
    </row>
    <row r="48" spans="1:8" s="73" customFormat="1" ht="45.75" customHeight="1">
      <c r="A48" s="50">
        <v>756</v>
      </c>
      <c r="B48" s="54"/>
      <c r="C48" s="55"/>
      <c r="D48" s="37" t="s">
        <v>62</v>
      </c>
      <c r="E48" s="93">
        <f>E49+E52+E65+E70</f>
        <v>2651450</v>
      </c>
      <c r="F48" s="93">
        <f>F49+F52+F65+F70</f>
        <v>2672297</v>
      </c>
      <c r="G48" s="93">
        <f>G49+G52+G65+G70</f>
        <v>1300438</v>
      </c>
      <c r="H48" s="94">
        <f t="shared" si="1"/>
        <v>48.663677727438234</v>
      </c>
    </row>
    <row r="49" spans="1:8" ht="15.75" customHeight="1">
      <c r="A49" s="34"/>
      <c r="B49" s="38">
        <v>75601</v>
      </c>
      <c r="C49" s="56"/>
      <c r="D49" s="40" t="s">
        <v>19</v>
      </c>
      <c r="E49" s="95">
        <f>E50</f>
        <v>3000</v>
      </c>
      <c r="F49" s="95">
        <f>F50</f>
        <v>3000</v>
      </c>
      <c r="G49" s="95">
        <f>G50+G51</f>
        <v>2727</v>
      </c>
      <c r="H49" s="94">
        <f t="shared" si="1"/>
        <v>90.9</v>
      </c>
    </row>
    <row r="50" spans="1:8" ht="28.5">
      <c r="A50" s="41"/>
      <c r="B50" s="47"/>
      <c r="C50" s="66">
        <v>350</v>
      </c>
      <c r="D50" s="44" t="s">
        <v>16</v>
      </c>
      <c r="E50" s="96">
        <v>3000</v>
      </c>
      <c r="F50" s="96">
        <v>3000</v>
      </c>
      <c r="G50" s="90">
        <v>2724</v>
      </c>
      <c r="H50" s="94">
        <f t="shared" si="1"/>
        <v>90.8</v>
      </c>
    </row>
    <row r="51" spans="1:8" ht="15">
      <c r="A51" s="41"/>
      <c r="B51" s="47"/>
      <c r="C51" s="66">
        <v>910</v>
      </c>
      <c r="D51" s="44" t="s">
        <v>72</v>
      </c>
      <c r="E51" s="96">
        <v>0</v>
      </c>
      <c r="F51" s="96">
        <v>0</v>
      </c>
      <c r="G51" s="90">
        <v>3</v>
      </c>
      <c r="H51" s="94"/>
    </row>
    <row r="52" spans="1:8" ht="45" customHeight="1">
      <c r="A52" s="34"/>
      <c r="B52" s="51">
        <v>75615</v>
      </c>
      <c r="C52" s="39"/>
      <c r="D52" s="40" t="s">
        <v>71</v>
      </c>
      <c r="E52" s="95">
        <f>E53+E54+E55+E56+E57+E58+E59+E60+E61+E63+E64</f>
        <v>1387450</v>
      </c>
      <c r="F52" s="95">
        <f>F53+F54+F55+F56+F57+F58+F59+F60+F61+F63+F64</f>
        <v>1408297</v>
      </c>
      <c r="G52" s="95">
        <f>G53+G54+G55+G56+G57+G58+G59+G60+G61+G62+G63+G64</f>
        <v>720282</v>
      </c>
      <c r="H52" s="94">
        <f t="shared" si="1"/>
        <v>51.145603519712104</v>
      </c>
    </row>
    <row r="53" spans="1:8" ht="15" customHeight="1">
      <c r="A53" s="41"/>
      <c r="B53" s="53"/>
      <c r="C53" s="66">
        <v>310</v>
      </c>
      <c r="D53" s="44" t="s">
        <v>49</v>
      </c>
      <c r="E53" s="96">
        <v>820000</v>
      </c>
      <c r="F53" s="96">
        <v>838798</v>
      </c>
      <c r="G53" s="90">
        <v>404612</v>
      </c>
      <c r="H53" s="94">
        <f t="shared" si="1"/>
        <v>48.23712026018183</v>
      </c>
    </row>
    <row r="54" spans="1:8" ht="15" customHeight="1">
      <c r="A54" s="41"/>
      <c r="B54" s="53"/>
      <c r="C54" s="66">
        <v>320</v>
      </c>
      <c r="D54" s="44" t="s">
        <v>20</v>
      </c>
      <c r="E54" s="96">
        <v>402000</v>
      </c>
      <c r="F54" s="96">
        <v>402000</v>
      </c>
      <c r="G54" s="90">
        <v>231225</v>
      </c>
      <c r="H54" s="94">
        <f t="shared" si="1"/>
        <v>57.518656716417915</v>
      </c>
    </row>
    <row r="55" spans="1:8" ht="15" customHeight="1">
      <c r="A55" s="41"/>
      <c r="B55" s="53"/>
      <c r="C55" s="66">
        <v>330</v>
      </c>
      <c r="D55" s="44" t="s">
        <v>21</v>
      </c>
      <c r="E55" s="96">
        <v>31900</v>
      </c>
      <c r="F55" s="96">
        <v>31900</v>
      </c>
      <c r="G55" s="90">
        <v>19818</v>
      </c>
      <c r="H55" s="94">
        <f t="shared" si="1"/>
        <v>62.12539184952978</v>
      </c>
    </row>
    <row r="56" spans="1:8" ht="15" customHeight="1">
      <c r="A56" s="41"/>
      <c r="B56" s="53"/>
      <c r="C56" s="66">
        <v>340</v>
      </c>
      <c r="D56" s="44" t="s">
        <v>22</v>
      </c>
      <c r="E56" s="96">
        <v>81550</v>
      </c>
      <c r="F56" s="96">
        <v>81550</v>
      </c>
      <c r="G56" s="90">
        <v>43973</v>
      </c>
      <c r="H56" s="94">
        <f t="shared" si="1"/>
        <v>53.921520539546286</v>
      </c>
    </row>
    <row r="57" spans="1:8" ht="15" customHeight="1">
      <c r="A57" s="41"/>
      <c r="B57" s="53"/>
      <c r="C57" s="66">
        <v>360</v>
      </c>
      <c r="D57" s="44" t="s">
        <v>24</v>
      </c>
      <c r="E57" s="96">
        <v>5000</v>
      </c>
      <c r="F57" s="96">
        <v>5000</v>
      </c>
      <c r="G57" s="90">
        <v>808</v>
      </c>
      <c r="H57" s="94">
        <f t="shared" si="1"/>
        <v>16.16</v>
      </c>
    </row>
    <row r="58" spans="1:8" ht="15">
      <c r="A58" s="41"/>
      <c r="B58" s="47"/>
      <c r="C58" s="66">
        <v>370</v>
      </c>
      <c r="D58" s="44" t="s">
        <v>47</v>
      </c>
      <c r="E58" s="96">
        <v>300</v>
      </c>
      <c r="F58" s="96">
        <v>300</v>
      </c>
      <c r="G58" s="90">
        <v>380</v>
      </c>
      <c r="H58" s="94">
        <f t="shared" si="1"/>
        <v>126.66666666666666</v>
      </c>
    </row>
    <row r="59" spans="1:8" ht="15">
      <c r="A59" s="41"/>
      <c r="B59" s="47"/>
      <c r="C59" s="66">
        <v>430</v>
      </c>
      <c r="D59" s="44" t="s">
        <v>48</v>
      </c>
      <c r="E59" s="96">
        <v>2000</v>
      </c>
      <c r="F59" s="96">
        <v>2000</v>
      </c>
      <c r="G59" s="90">
        <v>500</v>
      </c>
      <c r="H59" s="94">
        <f t="shared" si="1"/>
        <v>25</v>
      </c>
    </row>
    <row r="60" spans="1:8" ht="15">
      <c r="A60" s="41"/>
      <c r="B60" s="47"/>
      <c r="C60" s="66">
        <v>450</v>
      </c>
      <c r="D60" s="44" t="s">
        <v>70</v>
      </c>
      <c r="E60" s="96">
        <v>200</v>
      </c>
      <c r="F60" s="96">
        <v>200</v>
      </c>
      <c r="G60" s="90">
        <v>0</v>
      </c>
      <c r="H60" s="94">
        <f t="shared" si="1"/>
        <v>0</v>
      </c>
    </row>
    <row r="61" spans="1:8" ht="15">
      <c r="A61" s="41"/>
      <c r="B61" s="47"/>
      <c r="C61" s="66">
        <v>500</v>
      </c>
      <c r="D61" s="44" t="s">
        <v>23</v>
      </c>
      <c r="E61" s="96">
        <v>34500</v>
      </c>
      <c r="F61" s="96">
        <v>34500</v>
      </c>
      <c r="G61" s="90">
        <v>14123</v>
      </c>
      <c r="H61" s="94">
        <f t="shared" si="1"/>
        <v>40.936231884057975</v>
      </c>
    </row>
    <row r="62" spans="1:8" ht="15">
      <c r="A62" s="41"/>
      <c r="B62" s="47"/>
      <c r="C62" s="66">
        <v>890</v>
      </c>
      <c r="D62" s="44" t="s">
        <v>94</v>
      </c>
      <c r="E62" s="96">
        <v>0</v>
      </c>
      <c r="F62" s="96">
        <v>0</v>
      </c>
      <c r="G62" s="90">
        <v>-25</v>
      </c>
      <c r="H62" s="94">
        <v>0</v>
      </c>
    </row>
    <row r="63" spans="1:8" ht="15">
      <c r="A63" s="41"/>
      <c r="B63" s="47"/>
      <c r="C63" s="66">
        <v>910</v>
      </c>
      <c r="D63" s="44" t="s">
        <v>72</v>
      </c>
      <c r="E63" s="96">
        <v>10000</v>
      </c>
      <c r="F63" s="96">
        <v>10000</v>
      </c>
      <c r="G63" s="90">
        <v>2819</v>
      </c>
      <c r="H63" s="94">
        <f t="shared" si="1"/>
        <v>28.189999999999998</v>
      </c>
    </row>
    <row r="64" spans="1:8" ht="28.5">
      <c r="A64" s="41"/>
      <c r="B64" s="47"/>
      <c r="C64" s="66">
        <v>2440</v>
      </c>
      <c r="D64" s="44" t="s">
        <v>81</v>
      </c>
      <c r="E64" s="96">
        <v>0</v>
      </c>
      <c r="F64" s="96">
        <v>2049</v>
      </c>
      <c r="G64" s="90">
        <v>2049</v>
      </c>
      <c r="H64" s="94">
        <f t="shared" si="1"/>
        <v>100</v>
      </c>
    </row>
    <row r="65" spans="1:8" ht="28.5" customHeight="1">
      <c r="A65" s="34"/>
      <c r="B65" s="51">
        <v>75618</v>
      </c>
      <c r="C65" s="39"/>
      <c r="D65" s="40" t="s">
        <v>44</v>
      </c>
      <c r="E65" s="95">
        <f>SUM(E66:E68)</f>
        <v>99000</v>
      </c>
      <c r="F65" s="95">
        <f>SUM(F66:F68)</f>
        <v>99000</v>
      </c>
      <c r="G65" s="95">
        <f>SUM(G66:G69)</f>
        <v>96274</v>
      </c>
      <c r="H65" s="94">
        <f t="shared" si="1"/>
        <v>97.24646464646464</v>
      </c>
    </row>
    <row r="66" spans="1:8" ht="15.75" customHeight="1">
      <c r="A66" s="34"/>
      <c r="B66" s="38"/>
      <c r="C66" s="66">
        <v>410</v>
      </c>
      <c r="D66" s="44" t="s">
        <v>56</v>
      </c>
      <c r="E66" s="96">
        <v>23000</v>
      </c>
      <c r="F66" s="96">
        <v>23000</v>
      </c>
      <c r="G66" s="90">
        <v>9969</v>
      </c>
      <c r="H66" s="94">
        <f t="shared" si="1"/>
        <v>43.34347826086957</v>
      </c>
    </row>
    <row r="67" spans="1:8" ht="15" customHeight="1">
      <c r="A67" s="41"/>
      <c r="B67" s="47"/>
      <c r="C67" s="66">
        <v>480</v>
      </c>
      <c r="D67" s="44" t="s">
        <v>25</v>
      </c>
      <c r="E67" s="96">
        <v>75000</v>
      </c>
      <c r="F67" s="96">
        <v>75000</v>
      </c>
      <c r="G67" s="90">
        <v>85268</v>
      </c>
      <c r="H67" s="94">
        <f t="shared" si="1"/>
        <v>113.69066666666667</v>
      </c>
    </row>
    <row r="68" spans="1:8" ht="15.75" customHeight="1">
      <c r="A68" s="34"/>
      <c r="B68" s="38"/>
      <c r="C68" s="66">
        <v>590</v>
      </c>
      <c r="D68" s="44" t="s">
        <v>26</v>
      </c>
      <c r="E68" s="96">
        <v>1000</v>
      </c>
      <c r="F68" s="96">
        <v>1000</v>
      </c>
      <c r="G68" s="90">
        <v>870</v>
      </c>
      <c r="H68" s="94">
        <f t="shared" si="1"/>
        <v>87</v>
      </c>
    </row>
    <row r="69" spans="1:8" ht="15.75" customHeight="1">
      <c r="A69" s="34"/>
      <c r="B69" s="38"/>
      <c r="C69" s="66">
        <v>910</v>
      </c>
      <c r="D69" s="44" t="s">
        <v>72</v>
      </c>
      <c r="E69" s="96">
        <v>0</v>
      </c>
      <c r="F69" s="96">
        <v>0</v>
      </c>
      <c r="G69" s="90">
        <v>167</v>
      </c>
      <c r="H69" s="94">
        <v>0</v>
      </c>
    </row>
    <row r="70" spans="1:8" ht="17.25" customHeight="1">
      <c r="A70" s="41"/>
      <c r="B70" s="57">
        <v>75621</v>
      </c>
      <c r="C70" s="67"/>
      <c r="D70" s="40" t="s">
        <v>37</v>
      </c>
      <c r="E70" s="95">
        <f>SUM(E71:E72)</f>
        <v>1162000</v>
      </c>
      <c r="F70" s="95">
        <f>SUM(F71:F72)</f>
        <v>1162000</v>
      </c>
      <c r="G70" s="95">
        <f>SUM(G71:G72)</f>
        <v>481155</v>
      </c>
      <c r="H70" s="94">
        <f t="shared" si="1"/>
        <v>41.40748709122203</v>
      </c>
    </row>
    <row r="71" spans="1:8" ht="15.75" customHeight="1">
      <c r="A71" s="34"/>
      <c r="B71" s="38"/>
      <c r="C71" s="66">
        <v>10</v>
      </c>
      <c r="D71" s="44" t="s">
        <v>27</v>
      </c>
      <c r="E71" s="96">
        <v>1152372</v>
      </c>
      <c r="F71" s="96">
        <v>1152372</v>
      </c>
      <c r="G71" s="90">
        <v>457893</v>
      </c>
      <c r="H71" s="94">
        <f t="shared" si="1"/>
        <v>39.73482521269173</v>
      </c>
    </row>
    <row r="72" spans="1:8" ht="15" customHeight="1">
      <c r="A72" s="41"/>
      <c r="B72" s="47"/>
      <c r="C72" s="66">
        <v>20</v>
      </c>
      <c r="D72" s="44" t="s">
        <v>46</v>
      </c>
      <c r="E72" s="96">
        <v>9628</v>
      </c>
      <c r="F72" s="96">
        <v>9628</v>
      </c>
      <c r="G72" s="90">
        <v>23262</v>
      </c>
      <c r="H72" s="94">
        <f t="shared" si="1"/>
        <v>241.60781055255507</v>
      </c>
    </row>
    <row r="73" spans="1:8" s="73" customFormat="1" ht="15.75" customHeight="1">
      <c r="A73" s="34">
        <v>758</v>
      </c>
      <c r="B73" s="35"/>
      <c r="C73" s="49"/>
      <c r="D73" s="37" t="s">
        <v>28</v>
      </c>
      <c r="E73" s="93">
        <f>E74+E78+E76</f>
        <v>7674296</v>
      </c>
      <c r="F73" s="93">
        <f>F74+F78+F76</f>
        <v>7725401</v>
      </c>
      <c r="G73" s="93">
        <f>G74+G78+G76+G80</f>
        <v>4476523</v>
      </c>
      <c r="H73" s="94">
        <f t="shared" si="1"/>
        <v>57.94550988356462</v>
      </c>
    </row>
    <row r="74" spans="1:8" ht="30">
      <c r="A74" s="34"/>
      <c r="B74" s="51">
        <v>75801</v>
      </c>
      <c r="C74" s="39"/>
      <c r="D74" s="40" t="s">
        <v>29</v>
      </c>
      <c r="E74" s="95">
        <f>E75</f>
        <v>5098946</v>
      </c>
      <c r="F74" s="95">
        <f>F75</f>
        <v>5098946</v>
      </c>
      <c r="G74" s="95">
        <f>G75</f>
        <v>3137816</v>
      </c>
      <c r="H74" s="94">
        <f t="shared" si="1"/>
        <v>61.538521882757735</v>
      </c>
    </row>
    <row r="75" spans="1:8" ht="15">
      <c r="A75" s="34"/>
      <c r="B75" s="38"/>
      <c r="C75" s="43">
        <v>2920</v>
      </c>
      <c r="D75" s="44" t="s">
        <v>45</v>
      </c>
      <c r="E75" s="96">
        <v>5098946</v>
      </c>
      <c r="F75" s="96">
        <v>5098946</v>
      </c>
      <c r="G75" s="90">
        <v>3137816</v>
      </c>
      <c r="H75" s="94">
        <f t="shared" si="1"/>
        <v>61.538521882757735</v>
      </c>
    </row>
    <row r="76" spans="1:8" s="68" customFormat="1" ht="15">
      <c r="A76" s="34"/>
      <c r="B76" s="38">
        <v>75805</v>
      </c>
      <c r="C76" s="39"/>
      <c r="D76" s="40" t="s">
        <v>80</v>
      </c>
      <c r="E76" s="95">
        <f>E77</f>
        <v>0</v>
      </c>
      <c r="F76" s="95">
        <f>F77</f>
        <v>51105</v>
      </c>
      <c r="G76" s="95">
        <f>G77</f>
        <v>51105</v>
      </c>
      <c r="H76" s="94">
        <f t="shared" si="1"/>
        <v>100</v>
      </c>
    </row>
    <row r="77" spans="1:8" ht="15">
      <c r="A77" s="34"/>
      <c r="B77" s="38"/>
      <c r="C77" s="43">
        <v>2920</v>
      </c>
      <c r="D77" s="44" t="s">
        <v>45</v>
      </c>
      <c r="E77" s="96">
        <v>0</v>
      </c>
      <c r="F77" s="96">
        <v>51105</v>
      </c>
      <c r="G77" s="90">
        <v>51105</v>
      </c>
      <c r="H77" s="94">
        <f t="shared" si="1"/>
        <v>100</v>
      </c>
    </row>
    <row r="78" spans="1:8" ht="15">
      <c r="A78" s="34"/>
      <c r="B78" s="38">
        <v>75807</v>
      </c>
      <c r="C78" s="39"/>
      <c r="D78" s="40" t="s">
        <v>69</v>
      </c>
      <c r="E78" s="95">
        <f>E79</f>
        <v>2575350</v>
      </c>
      <c r="F78" s="95">
        <f>F79</f>
        <v>2575350</v>
      </c>
      <c r="G78" s="95">
        <f>G79</f>
        <v>1287678</v>
      </c>
      <c r="H78" s="94">
        <f t="shared" si="1"/>
        <v>50.000116489020904</v>
      </c>
    </row>
    <row r="79" spans="1:8" ht="15">
      <c r="A79" s="34"/>
      <c r="B79" s="38"/>
      <c r="C79" s="43">
        <v>2920</v>
      </c>
      <c r="D79" s="44" t="s">
        <v>45</v>
      </c>
      <c r="E79" s="96">
        <v>2575350</v>
      </c>
      <c r="F79" s="96">
        <v>2575350</v>
      </c>
      <c r="G79" s="90">
        <v>1287678</v>
      </c>
      <c r="H79" s="94">
        <f aca="true" t="shared" si="7" ref="H79:H122">G79/F79*100</f>
        <v>50.000116489020904</v>
      </c>
    </row>
    <row r="80" spans="1:8" s="68" customFormat="1" ht="15">
      <c r="A80" s="34"/>
      <c r="B80" s="38">
        <v>75814</v>
      </c>
      <c r="C80" s="39"/>
      <c r="D80" s="40" t="s">
        <v>90</v>
      </c>
      <c r="E80" s="95">
        <f>SUM(E81:E84)</f>
        <v>0</v>
      </c>
      <c r="F80" s="95">
        <f>SUM(F81:F84)</f>
        <v>0</v>
      </c>
      <c r="G80" s="95">
        <f>SUM(G81:G84)</f>
        <v>-76</v>
      </c>
      <c r="H80" s="94">
        <v>0</v>
      </c>
    </row>
    <row r="81" spans="1:8" ht="28.5">
      <c r="A81" s="34"/>
      <c r="B81" s="38"/>
      <c r="C81" s="91">
        <v>350</v>
      </c>
      <c r="D81" s="44" t="s">
        <v>91</v>
      </c>
      <c r="E81" s="96">
        <v>0</v>
      </c>
      <c r="F81" s="96">
        <v>0</v>
      </c>
      <c r="G81" s="90">
        <v>-2</v>
      </c>
      <c r="H81" s="94">
        <v>0</v>
      </c>
    </row>
    <row r="82" spans="1:8" ht="15">
      <c r="A82" s="34"/>
      <c r="B82" s="38"/>
      <c r="C82" s="91">
        <v>360</v>
      </c>
      <c r="D82" s="44" t="s">
        <v>24</v>
      </c>
      <c r="E82" s="96">
        <v>0</v>
      </c>
      <c r="F82" s="96">
        <v>0</v>
      </c>
      <c r="G82" s="90">
        <v>-23</v>
      </c>
      <c r="H82" s="94">
        <v>0</v>
      </c>
    </row>
    <row r="83" spans="1:8" ht="15">
      <c r="A83" s="34"/>
      <c r="B83" s="38"/>
      <c r="C83" s="91">
        <v>500</v>
      </c>
      <c r="D83" s="44" t="s">
        <v>23</v>
      </c>
      <c r="E83" s="96">
        <v>0</v>
      </c>
      <c r="F83" s="96">
        <v>0</v>
      </c>
      <c r="G83" s="90">
        <v>-28</v>
      </c>
      <c r="H83" s="94">
        <v>0</v>
      </c>
    </row>
    <row r="84" spans="1:8" ht="15">
      <c r="A84" s="34"/>
      <c r="B84" s="38"/>
      <c r="C84" s="91">
        <v>910</v>
      </c>
      <c r="D84" s="44" t="s">
        <v>72</v>
      </c>
      <c r="E84" s="96">
        <v>0</v>
      </c>
      <c r="F84" s="96">
        <v>0</v>
      </c>
      <c r="G84" s="90">
        <v>-23</v>
      </c>
      <c r="H84" s="94">
        <v>0</v>
      </c>
    </row>
    <row r="85" spans="1:8" s="73" customFormat="1" ht="15">
      <c r="A85" s="34">
        <v>801</v>
      </c>
      <c r="B85" s="35"/>
      <c r="C85" s="49"/>
      <c r="D85" s="37" t="s">
        <v>30</v>
      </c>
      <c r="E85" s="93">
        <f>E86+E90+E93</f>
        <v>257836</v>
      </c>
      <c r="F85" s="93">
        <f>F86+F90+F93</f>
        <v>260898</v>
      </c>
      <c r="G85" s="93">
        <f>G86+G90+G93</f>
        <v>13558</v>
      </c>
      <c r="H85" s="94">
        <f t="shared" si="7"/>
        <v>5.1966668966416</v>
      </c>
    </row>
    <row r="86" spans="1:8" ht="15.75" customHeight="1">
      <c r="A86" s="34"/>
      <c r="B86" s="38">
        <v>80101</v>
      </c>
      <c r="C86" s="39"/>
      <c r="D86" s="40" t="s">
        <v>41</v>
      </c>
      <c r="E86" s="95">
        <f>E87+E88+E89</f>
        <v>18741</v>
      </c>
      <c r="F86" s="95">
        <f>F87+F88+F89</f>
        <v>21803</v>
      </c>
      <c r="G86" s="95">
        <f>G87+G88+G89</f>
        <v>12080</v>
      </c>
      <c r="H86" s="94">
        <f t="shared" si="7"/>
        <v>55.40521946521121</v>
      </c>
    </row>
    <row r="87" spans="1:8" ht="15.75" customHeight="1">
      <c r="A87" s="34"/>
      <c r="B87" s="38"/>
      <c r="C87" s="66">
        <v>830</v>
      </c>
      <c r="D87" s="44" t="s">
        <v>12</v>
      </c>
      <c r="E87" s="96">
        <v>6000</v>
      </c>
      <c r="F87" s="96">
        <v>6000</v>
      </c>
      <c r="G87" s="90">
        <v>5661</v>
      </c>
      <c r="H87" s="94">
        <f t="shared" si="7"/>
        <v>94.35</v>
      </c>
    </row>
    <row r="88" spans="1:8" ht="28.5" customHeight="1">
      <c r="A88" s="34"/>
      <c r="B88" s="38"/>
      <c r="C88" s="66">
        <v>2030</v>
      </c>
      <c r="D88" s="44" t="s">
        <v>14</v>
      </c>
      <c r="E88" s="96">
        <v>0</v>
      </c>
      <c r="F88" s="96">
        <v>3062</v>
      </c>
      <c r="G88" s="90">
        <v>4333</v>
      </c>
      <c r="H88" s="94">
        <f t="shared" si="7"/>
        <v>141.50881776616592</v>
      </c>
    </row>
    <row r="89" spans="1:8" ht="28.5">
      <c r="A89" s="34"/>
      <c r="B89" s="38"/>
      <c r="C89" s="43">
        <v>2033</v>
      </c>
      <c r="D89" s="44" t="s">
        <v>14</v>
      </c>
      <c r="E89" s="96">
        <v>12741</v>
      </c>
      <c r="F89" s="96">
        <v>12741</v>
      </c>
      <c r="G89" s="90">
        <v>2086</v>
      </c>
      <c r="H89" s="94">
        <f t="shared" si="7"/>
        <v>16.372341260497606</v>
      </c>
    </row>
    <row r="90" spans="1:8" ht="15">
      <c r="A90" s="34"/>
      <c r="B90" s="38">
        <v>80110</v>
      </c>
      <c r="C90" s="43"/>
      <c r="D90" s="40" t="s">
        <v>38</v>
      </c>
      <c r="E90" s="95">
        <f>E91+E92</f>
        <v>208963</v>
      </c>
      <c r="F90" s="95">
        <f>F91+F92</f>
        <v>208963</v>
      </c>
      <c r="G90" s="95">
        <f>G91+G92</f>
        <v>1478</v>
      </c>
      <c r="H90" s="94">
        <f t="shared" si="7"/>
        <v>0.7073022496805654</v>
      </c>
    </row>
    <row r="91" spans="1:8" ht="28.5">
      <c r="A91" s="34"/>
      <c r="B91" s="38"/>
      <c r="C91" s="43">
        <v>2033</v>
      </c>
      <c r="D91" s="44" t="s">
        <v>14</v>
      </c>
      <c r="E91" s="96">
        <v>18963</v>
      </c>
      <c r="F91" s="96">
        <v>18963</v>
      </c>
      <c r="G91" s="90">
        <v>1478</v>
      </c>
      <c r="H91" s="94">
        <f t="shared" si="7"/>
        <v>7.794125402098824</v>
      </c>
    </row>
    <row r="92" spans="1:8" ht="28.5">
      <c r="A92" s="34"/>
      <c r="B92" s="38"/>
      <c r="C92" s="43">
        <v>6290</v>
      </c>
      <c r="D92" s="44" t="s">
        <v>63</v>
      </c>
      <c r="E92" s="96">
        <v>190000</v>
      </c>
      <c r="F92" s="96">
        <v>190000</v>
      </c>
      <c r="G92" s="90">
        <v>0</v>
      </c>
      <c r="H92" s="94">
        <f t="shared" si="7"/>
        <v>0</v>
      </c>
    </row>
    <row r="93" spans="1:8" ht="15.75" customHeight="1">
      <c r="A93" s="34"/>
      <c r="B93" s="38">
        <v>80146</v>
      </c>
      <c r="C93" s="43"/>
      <c r="D93" s="40" t="s">
        <v>53</v>
      </c>
      <c r="E93" s="95">
        <f>E94</f>
        <v>30132</v>
      </c>
      <c r="F93" s="95">
        <f>F94</f>
        <v>30132</v>
      </c>
      <c r="G93" s="95">
        <f>G94</f>
        <v>0</v>
      </c>
      <c r="H93" s="94">
        <f t="shared" si="7"/>
        <v>0</v>
      </c>
    </row>
    <row r="94" spans="1:8" ht="28.5">
      <c r="A94" s="34"/>
      <c r="B94" s="38"/>
      <c r="C94" s="43">
        <v>2033</v>
      </c>
      <c r="D94" s="44" t="s">
        <v>14</v>
      </c>
      <c r="E94" s="96">
        <v>30132</v>
      </c>
      <c r="F94" s="96">
        <v>30132</v>
      </c>
      <c r="G94" s="90">
        <v>0</v>
      </c>
      <c r="H94" s="94">
        <f t="shared" si="7"/>
        <v>0</v>
      </c>
    </row>
    <row r="95" spans="1:8" s="73" customFormat="1" ht="15">
      <c r="A95" s="34">
        <v>852</v>
      </c>
      <c r="B95" s="35"/>
      <c r="C95" s="49"/>
      <c r="D95" s="37" t="s">
        <v>64</v>
      </c>
      <c r="E95" s="93">
        <f>E96+E99+E101+E103+E105+E107</f>
        <v>463509</v>
      </c>
      <c r="F95" s="93">
        <f>F96+F99+F101+F103+F105+F107</f>
        <v>872527</v>
      </c>
      <c r="G95" s="93">
        <f>G96+G99+G101+G103+G105+G107</f>
        <v>418033</v>
      </c>
      <c r="H95" s="94">
        <f t="shared" si="7"/>
        <v>47.910609069977205</v>
      </c>
    </row>
    <row r="96" spans="1:8" s="78" customFormat="1" ht="30">
      <c r="A96" s="77"/>
      <c r="B96" s="38">
        <v>85212</v>
      </c>
      <c r="C96" s="39"/>
      <c r="D96" s="79" t="s">
        <v>74</v>
      </c>
      <c r="E96" s="99">
        <f>E98+E97</f>
        <v>12580</v>
      </c>
      <c r="F96" s="99">
        <f>F98+F97</f>
        <v>499289</v>
      </c>
      <c r="G96" s="99">
        <f>G98+G97</f>
        <v>198080</v>
      </c>
      <c r="H96" s="94">
        <f t="shared" si="7"/>
        <v>39.67241417295394</v>
      </c>
    </row>
    <row r="97" spans="1:8" s="78" customFormat="1" ht="42.75">
      <c r="A97" s="81"/>
      <c r="B97" s="46"/>
      <c r="C97" s="43">
        <v>2010</v>
      </c>
      <c r="D97" s="44" t="s">
        <v>10</v>
      </c>
      <c r="E97" s="97">
        <v>4920</v>
      </c>
      <c r="F97" s="97">
        <v>491629</v>
      </c>
      <c r="G97" s="98">
        <v>190420</v>
      </c>
      <c r="H97" s="94">
        <f t="shared" si="7"/>
        <v>38.73245882565919</v>
      </c>
    </row>
    <row r="98" spans="1:8" s="78" customFormat="1" ht="42.75">
      <c r="A98" s="77"/>
      <c r="B98" s="38"/>
      <c r="C98" s="43">
        <v>6310</v>
      </c>
      <c r="D98" s="80" t="s">
        <v>75</v>
      </c>
      <c r="E98" s="97">
        <v>7660</v>
      </c>
      <c r="F98" s="97">
        <v>7660</v>
      </c>
      <c r="G98" s="98">
        <v>7660</v>
      </c>
      <c r="H98" s="94">
        <f t="shared" si="7"/>
        <v>100</v>
      </c>
    </row>
    <row r="99" spans="1:8" ht="45">
      <c r="A99" s="34"/>
      <c r="B99" s="38">
        <v>85213</v>
      </c>
      <c r="C99" s="39"/>
      <c r="D99" s="40" t="s">
        <v>68</v>
      </c>
      <c r="E99" s="95">
        <f>E100</f>
        <v>4200</v>
      </c>
      <c r="F99" s="95">
        <f>F100</f>
        <v>4200</v>
      </c>
      <c r="G99" s="95">
        <f>G100</f>
        <v>2255</v>
      </c>
      <c r="H99" s="94">
        <f t="shared" si="7"/>
        <v>53.69047619047619</v>
      </c>
    </row>
    <row r="100" spans="1:8" ht="42.75">
      <c r="A100" s="34"/>
      <c r="B100" s="38"/>
      <c r="C100" s="43">
        <v>2010</v>
      </c>
      <c r="D100" s="44" t="s">
        <v>10</v>
      </c>
      <c r="E100" s="96">
        <v>4200</v>
      </c>
      <c r="F100" s="96">
        <v>4200</v>
      </c>
      <c r="G100" s="90">
        <v>2255</v>
      </c>
      <c r="H100" s="94">
        <f t="shared" si="7"/>
        <v>53.69047619047619</v>
      </c>
    </row>
    <row r="101" spans="1:8" ht="15.75" customHeight="1">
      <c r="A101" s="34"/>
      <c r="B101" s="38">
        <v>85214</v>
      </c>
      <c r="C101" s="39"/>
      <c r="D101" s="40" t="s">
        <v>31</v>
      </c>
      <c r="E101" s="95">
        <f>E102</f>
        <v>300314</v>
      </c>
      <c r="F101" s="95">
        <f>F102</f>
        <v>224814</v>
      </c>
      <c r="G101" s="95">
        <f>G102</f>
        <v>139124</v>
      </c>
      <c r="H101" s="94">
        <f t="shared" si="7"/>
        <v>61.88404636721913</v>
      </c>
    </row>
    <row r="102" spans="1:8" ht="42.75">
      <c r="A102" s="34"/>
      <c r="B102" s="38"/>
      <c r="C102" s="43">
        <v>2010</v>
      </c>
      <c r="D102" s="44" t="s">
        <v>10</v>
      </c>
      <c r="E102" s="96">
        <v>300314</v>
      </c>
      <c r="F102" s="96">
        <v>224814</v>
      </c>
      <c r="G102" s="90">
        <v>139124</v>
      </c>
      <c r="H102" s="94">
        <f t="shared" si="7"/>
        <v>61.88404636721913</v>
      </c>
    </row>
    <row r="103" spans="1:8" ht="15">
      <c r="A103" s="41"/>
      <c r="B103" s="57">
        <v>85216</v>
      </c>
      <c r="C103" s="39"/>
      <c r="D103" s="40" t="s">
        <v>40</v>
      </c>
      <c r="E103" s="95">
        <f>E104</f>
        <v>3800</v>
      </c>
      <c r="F103" s="95">
        <f>F104</f>
        <v>1609</v>
      </c>
      <c r="G103" s="95">
        <f>G104</f>
        <v>1082</v>
      </c>
      <c r="H103" s="94">
        <f t="shared" si="7"/>
        <v>67.24673710379118</v>
      </c>
    </row>
    <row r="104" spans="1:8" ht="42.75">
      <c r="A104" s="41"/>
      <c r="B104" s="47"/>
      <c r="C104" s="43">
        <v>2010</v>
      </c>
      <c r="D104" s="44" t="s">
        <v>10</v>
      </c>
      <c r="E104" s="96">
        <v>3800</v>
      </c>
      <c r="F104" s="96">
        <v>1609</v>
      </c>
      <c r="G104" s="90">
        <v>1082</v>
      </c>
      <c r="H104" s="94">
        <f t="shared" si="7"/>
        <v>67.24673710379118</v>
      </c>
    </row>
    <row r="105" spans="1:8" ht="15">
      <c r="A105" s="41"/>
      <c r="B105" s="57">
        <v>85219</v>
      </c>
      <c r="C105" s="39"/>
      <c r="D105" s="40" t="s">
        <v>32</v>
      </c>
      <c r="E105" s="95">
        <f>E106</f>
        <v>118400</v>
      </c>
      <c r="F105" s="95">
        <f>F106</f>
        <v>118400</v>
      </c>
      <c r="G105" s="95">
        <f>G106</f>
        <v>61200</v>
      </c>
      <c r="H105" s="94">
        <f t="shared" si="7"/>
        <v>51.689189189189186</v>
      </c>
    </row>
    <row r="106" spans="1:8" ht="42.75">
      <c r="A106" s="41"/>
      <c r="B106" s="47"/>
      <c r="C106" s="43">
        <v>2010</v>
      </c>
      <c r="D106" s="44" t="s">
        <v>10</v>
      </c>
      <c r="E106" s="96">
        <v>118400</v>
      </c>
      <c r="F106" s="96">
        <v>118400</v>
      </c>
      <c r="G106" s="90">
        <v>61200</v>
      </c>
      <c r="H106" s="94">
        <f t="shared" si="7"/>
        <v>51.689189189189186</v>
      </c>
    </row>
    <row r="107" spans="1:8" ht="15">
      <c r="A107" s="41"/>
      <c r="B107" s="57">
        <v>85228</v>
      </c>
      <c r="C107" s="39"/>
      <c r="D107" s="40" t="s">
        <v>54</v>
      </c>
      <c r="E107" s="95">
        <f>E108+E109+E110</f>
        <v>24215</v>
      </c>
      <c r="F107" s="95">
        <f>F108+F109+F110</f>
        <v>24215</v>
      </c>
      <c r="G107" s="95">
        <f>G108+G109+G110</f>
        <v>16292</v>
      </c>
      <c r="H107" s="94">
        <f t="shared" si="7"/>
        <v>67.28061119141027</v>
      </c>
    </row>
    <row r="108" spans="1:8" ht="42.75">
      <c r="A108" s="41"/>
      <c r="B108" s="47"/>
      <c r="C108" s="43">
        <v>2010</v>
      </c>
      <c r="D108" s="44" t="s">
        <v>10</v>
      </c>
      <c r="E108" s="96">
        <v>12700</v>
      </c>
      <c r="F108" s="96">
        <v>12700</v>
      </c>
      <c r="G108" s="90">
        <v>8127</v>
      </c>
      <c r="H108" s="94">
        <f t="shared" si="7"/>
        <v>63.99212598425197</v>
      </c>
    </row>
    <row r="109" spans="1:8" ht="15">
      <c r="A109" s="41"/>
      <c r="B109" s="47"/>
      <c r="C109" s="66">
        <v>830</v>
      </c>
      <c r="D109" s="44" t="s">
        <v>12</v>
      </c>
      <c r="E109" s="96">
        <v>11500</v>
      </c>
      <c r="F109" s="96">
        <v>11500</v>
      </c>
      <c r="G109" s="90">
        <v>8143</v>
      </c>
      <c r="H109" s="94">
        <f t="shared" si="7"/>
        <v>70.80869565217391</v>
      </c>
    </row>
    <row r="110" spans="1:8" ht="33.75" customHeight="1">
      <c r="A110" s="41"/>
      <c r="B110" s="47"/>
      <c r="C110" s="66">
        <v>2360</v>
      </c>
      <c r="D110" s="44" t="s">
        <v>92</v>
      </c>
      <c r="E110" s="96">
        <v>15</v>
      </c>
      <c r="F110" s="96">
        <v>15</v>
      </c>
      <c r="G110" s="90">
        <v>22</v>
      </c>
      <c r="H110" s="94">
        <f t="shared" si="7"/>
        <v>146.66666666666666</v>
      </c>
    </row>
    <row r="111" spans="1:8" s="73" customFormat="1" ht="15.75" customHeight="1">
      <c r="A111" s="34">
        <v>900</v>
      </c>
      <c r="B111" s="35"/>
      <c r="C111" s="49"/>
      <c r="D111" s="37" t="s">
        <v>33</v>
      </c>
      <c r="E111" s="93">
        <f>E114+E112</f>
        <v>48168</v>
      </c>
      <c r="F111" s="93">
        <f>F114+F112</f>
        <v>49168</v>
      </c>
      <c r="G111" s="93">
        <f>G114+G112</f>
        <v>49168</v>
      </c>
      <c r="H111" s="94">
        <f t="shared" si="7"/>
        <v>100</v>
      </c>
    </row>
    <row r="112" spans="1:8" s="84" customFormat="1" ht="15.75" customHeight="1">
      <c r="A112" s="77"/>
      <c r="B112" s="38">
        <v>90001</v>
      </c>
      <c r="C112" s="39"/>
      <c r="D112" s="40" t="s">
        <v>84</v>
      </c>
      <c r="E112" s="99">
        <f>E113</f>
        <v>0</v>
      </c>
      <c r="F112" s="99">
        <f>F113</f>
        <v>1000</v>
      </c>
      <c r="G112" s="99">
        <f>G113</f>
        <v>1000</v>
      </c>
      <c r="H112" s="94">
        <f t="shared" si="7"/>
        <v>100</v>
      </c>
    </row>
    <row r="113" spans="1:8" s="78" customFormat="1" ht="15.75" customHeight="1">
      <c r="A113" s="81"/>
      <c r="B113" s="46"/>
      <c r="C113" s="66">
        <v>960</v>
      </c>
      <c r="D113" s="44" t="s">
        <v>83</v>
      </c>
      <c r="E113" s="97">
        <v>0</v>
      </c>
      <c r="F113" s="97">
        <v>1000</v>
      </c>
      <c r="G113" s="98">
        <v>1000</v>
      </c>
      <c r="H113" s="94">
        <f t="shared" si="7"/>
        <v>100</v>
      </c>
    </row>
    <row r="114" spans="1:8" ht="15">
      <c r="A114" s="34"/>
      <c r="B114" s="38">
        <v>90015</v>
      </c>
      <c r="C114" s="39"/>
      <c r="D114" s="40" t="s">
        <v>34</v>
      </c>
      <c r="E114" s="95">
        <f>E115+E116</f>
        <v>48168</v>
      </c>
      <c r="F114" s="95">
        <f>F115+F116</f>
        <v>48168</v>
      </c>
      <c r="G114" s="95">
        <f>G115+G116</f>
        <v>48168</v>
      </c>
      <c r="H114" s="94">
        <f t="shared" si="7"/>
        <v>100</v>
      </c>
    </row>
    <row r="115" spans="1:8" ht="42.75">
      <c r="A115" s="34"/>
      <c r="B115" s="46"/>
      <c r="C115" s="43">
        <v>2010</v>
      </c>
      <c r="D115" s="44" t="s">
        <v>10</v>
      </c>
      <c r="E115" s="96">
        <v>4320</v>
      </c>
      <c r="F115" s="96">
        <v>4320</v>
      </c>
      <c r="G115" s="90">
        <v>4320</v>
      </c>
      <c r="H115" s="94">
        <f t="shared" si="7"/>
        <v>100</v>
      </c>
    </row>
    <row r="116" spans="1:8" ht="42.75">
      <c r="A116" s="34"/>
      <c r="B116" s="46"/>
      <c r="C116" s="43">
        <v>6310</v>
      </c>
      <c r="D116" s="44" t="s">
        <v>39</v>
      </c>
      <c r="E116" s="96">
        <v>43848</v>
      </c>
      <c r="F116" s="96">
        <v>43848</v>
      </c>
      <c r="G116" s="90">
        <v>43848</v>
      </c>
      <c r="H116" s="94">
        <f t="shared" si="7"/>
        <v>100</v>
      </c>
    </row>
    <row r="117" spans="1:8" s="74" customFormat="1" ht="15">
      <c r="A117" s="34">
        <v>921</v>
      </c>
      <c r="B117" s="35"/>
      <c r="C117" s="49"/>
      <c r="D117" s="37" t="s">
        <v>65</v>
      </c>
      <c r="E117" s="93">
        <f>E118+E120</f>
        <v>77260</v>
      </c>
      <c r="F117" s="93">
        <f>F118+F120</f>
        <v>77260</v>
      </c>
      <c r="G117" s="93">
        <f>G118+G120</f>
        <v>47764</v>
      </c>
      <c r="H117" s="94">
        <f t="shared" si="7"/>
        <v>61.82241780999224</v>
      </c>
    </row>
    <row r="118" spans="1:8" s="74" customFormat="1" ht="15">
      <c r="A118" s="34"/>
      <c r="B118" s="38">
        <v>92105</v>
      </c>
      <c r="C118" s="49"/>
      <c r="D118" s="82" t="s">
        <v>77</v>
      </c>
      <c r="E118" s="99">
        <f>E119</f>
        <v>69100</v>
      </c>
      <c r="F118" s="99">
        <f>F119</f>
        <v>69100</v>
      </c>
      <c r="G118" s="99">
        <f>G119</f>
        <v>39604</v>
      </c>
      <c r="H118" s="94">
        <f t="shared" si="7"/>
        <v>57.31403762662808</v>
      </c>
    </row>
    <row r="119" spans="1:8" s="74" customFormat="1" ht="42.75">
      <c r="A119" s="34"/>
      <c r="B119" s="35"/>
      <c r="C119" s="66">
        <v>2702</v>
      </c>
      <c r="D119" s="44" t="s">
        <v>79</v>
      </c>
      <c r="E119" s="97">
        <v>69100</v>
      </c>
      <c r="F119" s="97">
        <v>69100</v>
      </c>
      <c r="G119" s="98">
        <v>39604</v>
      </c>
      <c r="H119" s="94">
        <f t="shared" si="7"/>
        <v>57.31403762662808</v>
      </c>
    </row>
    <row r="120" spans="1:8" s="68" customFormat="1" ht="15">
      <c r="A120" s="34"/>
      <c r="B120" s="38">
        <v>92109</v>
      </c>
      <c r="C120" s="39"/>
      <c r="D120" s="40" t="s">
        <v>66</v>
      </c>
      <c r="E120" s="95">
        <f>E121</f>
        <v>8160</v>
      </c>
      <c r="F120" s="95">
        <f>F121</f>
        <v>8160</v>
      </c>
      <c r="G120" s="95">
        <f>G121</f>
        <v>8160</v>
      </c>
      <c r="H120" s="94">
        <f t="shared" si="7"/>
        <v>100</v>
      </c>
    </row>
    <row r="121" spans="1:8" ht="28.5">
      <c r="A121" s="34"/>
      <c r="B121" s="46"/>
      <c r="C121" s="43">
        <v>6260</v>
      </c>
      <c r="D121" s="44" t="s">
        <v>67</v>
      </c>
      <c r="E121" s="96">
        <v>8160</v>
      </c>
      <c r="F121" s="96">
        <v>8160</v>
      </c>
      <c r="G121" s="90">
        <v>8160</v>
      </c>
      <c r="H121" s="94">
        <f t="shared" si="7"/>
        <v>100</v>
      </c>
    </row>
    <row r="122" spans="1:8" s="73" customFormat="1" ht="15.75" customHeight="1">
      <c r="A122" s="34"/>
      <c r="B122" s="34"/>
      <c r="C122" s="49"/>
      <c r="D122" s="37" t="s">
        <v>35</v>
      </c>
      <c r="E122" s="93">
        <f>E10+E13+E16+E19+E22+E28+E33+E40+E45+E48+E73+E85+E95+E111+E117</f>
        <v>12775172</v>
      </c>
      <c r="F122" s="93">
        <f>F10+F13+F16+F19+F22+F28+F33+F40+F45+F48+F73+F85+F95+F111+F117</f>
        <v>13281571</v>
      </c>
      <c r="G122" s="93">
        <f>G10+G13+G16+G19+G22+G28+G33+G40+G45+G48+G73+G85+G95+G111+G117</f>
        <v>6572156</v>
      </c>
      <c r="H122" s="94">
        <f t="shared" si="7"/>
        <v>49.48327272428841</v>
      </c>
    </row>
    <row r="123" spans="1:4" ht="15">
      <c r="A123" s="1"/>
      <c r="B123" s="2"/>
      <c r="C123" s="3"/>
      <c r="D123" s="4"/>
    </row>
    <row r="124" spans="1:4" ht="15.75" customHeight="1">
      <c r="A124" s="5"/>
      <c r="B124" s="6"/>
      <c r="C124" s="7"/>
      <c r="D124" s="8"/>
    </row>
    <row r="125" spans="1:4" ht="15" customHeight="1">
      <c r="A125" s="1"/>
      <c r="B125" s="2"/>
      <c r="C125" s="3"/>
      <c r="D125" s="4"/>
    </row>
    <row r="126" spans="1:4" ht="15.75" customHeight="1">
      <c r="A126" s="5"/>
      <c r="B126" s="6"/>
      <c r="C126" s="7"/>
      <c r="D126" s="8"/>
    </row>
    <row r="127" spans="1:4" ht="15" customHeight="1">
      <c r="A127" s="1"/>
      <c r="B127" s="2"/>
      <c r="C127" s="3"/>
      <c r="D127" s="4"/>
    </row>
    <row r="128" spans="1:4" ht="15.75" customHeight="1">
      <c r="A128" s="5"/>
      <c r="B128" s="6"/>
      <c r="C128" s="7"/>
      <c r="D128" s="8"/>
    </row>
    <row r="129" spans="1:4" ht="15">
      <c r="A129" s="1"/>
      <c r="B129" s="2"/>
      <c r="C129" s="3"/>
      <c r="D129" s="9"/>
    </row>
    <row r="130" spans="1:4" ht="15.75" customHeight="1">
      <c r="A130" s="5"/>
      <c r="B130" s="6"/>
      <c r="C130" s="7"/>
      <c r="D130" s="8"/>
    </row>
    <row r="131" spans="1:4" ht="15">
      <c r="A131" s="1"/>
      <c r="B131" s="2"/>
      <c r="C131" s="3"/>
      <c r="D131" s="9"/>
    </row>
    <row r="132" spans="1:4" ht="15" customHeight="1">
      <c r="A132" s="1"/>
      <c r="B132" s="2"/>
      <c r="C132" s="3"/>
      <c r="D132" s="4"/>
    </row>
    <row r="133" spans="1:4" ht="15.75" customHeight="1">
      <c r="A133" s="5"/>
      <c r="B133" s="6"/>
      <c r="C133" s="7"/>
      <c r="D133" s="8"/>
    </row>
    <row r="134" spans="1:4" ht="15">
      <c r="A134" s="5"/>
      <c r="B134" s="6"/>
      <c r="C134" s="3"/>
      <c r="D134" s="4"/>
    </row>
    <row r="135" spans="1:4" ht="15">
      <c r="A135" s="1"/>
      <c r="B135" s="2"/>
      <c r="C135" s="3"/>
      <c r="D135" s="4"/>
    </row>
    <row r="136" spans="1:4" ht="15">
      <c r="A136" s="1"/>
      <c r="B136" s="1"/>
      <c r="C136" s="10"/>
      <c r="D136" s="11"/>
    </row>
    <row r="137" spans="1:4" ht="15">
      <c r="A137" s="1"/>
      <c r="B137" s="2"/>
      <c r="C137" s="3"/>
      <c r="D137" s="4"/>
    </row>
    <row r="138" spans="1:4" ht="15">
      <c r="A138" s="1"/>
      <c r="B138" s="2"/>
      <c r="C138" s="3"/>
      <c r="D138" s="4"/>
    </row>
    <row r="139" spans="1:4" ht="15.75" customHeight="1">
      <c r="A139" s="5"/>
      <c r="B139" s="5"/>
      <c r="C139" s="10"/>
      <c r="D139" s="11"/>
    </row>
    <row r="140" spans="1:4" ht="15.75" customHeight="1">
      <c r="A140" s="5"/>
      <c r="B140" s="6"/>
      <c r="C140" s="7"/>
      <c r="D140" s="8"/>
    </row>
    <row r="141" spans="1:4" ht="15" customHeight="1">
      <c r="A141" s="1"/>
      <c r="B141" s="2"/>
      <c r="C141" s="3"/>
      <c r="D141" s="4"/>
    </row>
    <row r="142" spans="1:4" ht="15">
      <c r="A142" s="1"/>
      <c r="B142" s="12"/>
      <c r="C142" s="7"/>
      <c r="D142" s="8"/>
    </row>
    <row r="143" spans="1:4" ht="15">
      <c r="A143" s="1"/>
      <c r="B143" s="2"/>
      <c r="C143" s="3"/>
      <c r="D143" s="4"/>
    </row>
    <row r="144" spans="1:4" ht="15.75" customHeight="1">
      <c r="A144" s="5"/>
      <c r="B144" s="6"/>
      <c r="C144" s="7"/>
      <c r="D144" s="8"/>
    </row>
    <row r="145" spans="1:4" ht="15">
      <c r="A145" s="1"/>
      <c r="B145" s="2"/>
      <c r="C145" s="3"/>
      <c r="D145" s="9"/>
    </row>
    <row r="146" spans="1:4" ht="15">
      <c r="A146" s="1"/>
      <c r="B146" s="1"/>
      <c r="C146" s="10"/>
      <c r="D146" s="13"/>
    </row>
    <row r="147" spans="1:4" ht="15">
      <c r="A147" s="1"/>
      <c r="B147" s="12"/>
      <c r="C147" s="7"/>
      <c r="D147" s="14"/>
    </row>
    <row r="148" spans="1:4" ht="15">
      <c r="A148" s="1"/>
      <c r="B148" s="12"/>
      <c r="C148" s="7"/>
      <c r="D148" s="14"/>
    </row>
    <row r="149" spans="1:4" ht="15">
      <c r="A149" s="1"/>
      <c r="B149" s="1"/>
      <c r="C149" s="10"/>
      <c r="D149" s="13"/>
    </row>
    <row r="150" spans="1:4" ht="15">
      <c r="A150" s="1"/>
      <c r="B150" s="12"/>
      <c r="C150" s="7"/>
      <c r="D150" s="14"/>
    </row>
    <row r="151" spans="1:4" ht="15">
      <c r="A151" s="1"/>
      <c r="B151" s="2"/>
      <c r="C151" s="3"/>
      <c r="D151" s="4"/>
    </row>
    <row r="152" spans="1:4" ht="15.75" customHeight="1">
      <c r="A152" s="75"/>
      <c r="B152" s="75"/>
      <c r="C152" s="15"/>
      <c r="D152" s="16"/>
    </row>
    <row r="153" spans="1:4" ht="15">
      <c r="A153" s="76"/>
      <c r="B153" s="76"/>
      <c r="C153" s="76"/>
      <c r="D153" s="76"/>
    </row>
  </sheetData>
  <mergeCells count="5">
    <mergeCell ref="A6:F6"/>
    <mergeCell ref="D1:H1"/>
    <mergeCell ref="D2:H2"/>
    <mergeCell ref="D3:H3"/>
    <mergeCell ref="A4:H4"/>
  </mergeCells>
  <printOptions horizontalCentered="1" verticalCentered="1"/>
  <pageMargins left="0.3937007874015748" right="0.3937007874015748" top="0.5905511811023623" bottom="0.5905511811023623" header="0" footer="0.1968503937007874"/>
  <pageSetup horizontalDpi="240" verticalDpi="240" orientation="landscape" paperSize="9" scale="85" r:id="rId1"/>
  <headerFooter alignWithMargins="0">
    <oddHeader>&amp;CStrona &amp;P</oddHeader>
  </headerFooter>
  <rowBreaks count="4" manualBreakCount="4">
    <brk id="32" max="7" man="1"/>
    <brk id="57" max="7" man="1"/>
    <brk id="89" max="255" man="1"/>
    <brk id="1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2004-10-06T06:04:52Z</cp:lastPrinted>
  <dcterms:created xsi:type="dcterms:W3CDTF">2002-11-06T11:39:12Z</dcterms:created>
  <dcterms:modified xsi:type="dcterms:W3CDTF">2004-10-07T10:29:00Z</dcterms:modified>
  <cp:category/>
  <cp:version/>
  <cp:contentType/>
  <cp:contentStatus/>
</cp:coreProperties>
</file>