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<sst xmlns="http://schemas.openxmlformats.org/spreadsheetml/2006/main" count="126" uniqueCount="68">
  <si>
    <t>Dział</t>
  </si>
  <si>
    <t>Rozdział</t>
  </si>
  <si>
    <t>§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</si>
  <si>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</si>
  <si>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</si>
  <si>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</si>
  <si>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</si>
  <si>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</si>
  <si>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OPIEKA SPOŁECZNA</t>
  </si>
  <si>
    <t>Składki na ubezpieczenia zdrowotne opłacone za osoby pobierające niektóre świadczenia z pomocy społecznej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</si>
  <si>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</si>
  <si>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</si>
  <si>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</si>
  <si>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</si>
  <si>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</si>
  <si>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Razem zadania zlecone:</t>
  </si>
  <si>
    <r>
      <t>Rozdz</t>
    </r>
    <r>
      <rPr>
        <sz val="9"/>
        <rFont val="Times New Roman"/>
        <family val="1"/>
      </rPr>
      <t>iał</t>
    </r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</si>
  <si>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</si>
  <si>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</si>
  <si>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</si>
  <si>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</si>
  <si>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II. Wydatki</t>
  </si>
  <si>
    <t>Dotacje celowe otrzymane z budżetu państwa na inwestycje i zakupy inwestycyjne z zakresu administracji rządowej oraz innych zadań zleconych gminom ustawami</t>
  </si>
  <si>
    <t>PLAN FINANSOWY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</si>
  <si>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</si>
  <si>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</si>
  <si>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</si>
  <si>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</si>
  <si>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</si>
  <si>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zdrowotnych</t>
  </si>
  <si>
    <t>Zakup usług pozostałych</t>
  </si>
  <si>
    <t>Podróże krajowe służbowe</t>
  </si>
  <si>
    <t>Odpisy na zakładowy fundusz świadczeń socjalnych</t>
  </si>
  <si>
    <t xml:space="preserve">Składki na ubezpieczenia zdrowotne </t>
  </si>
  <si>
    <t>Składki na ubezpieczenia zdrowotne opłacane za osoby pobierające niektóre świadczenia z pomocy społecznej</t>
  </si>
  <si>
    <t>Świadczenia społeczne</t>
  </si>
  <si>
    <t>Nagrody i wydatki osobowe nie zaliczane do wynagrodzeń</t>
  </si>
  <si>
    <t>Zakup energii</t>
  </si>
  <si>
    <t>wydatki inwestycyjne jednostek budżetowych</t>
  </si>
  <si>
    <t xml:space="preserve">Urzędy naczelnych organów władzy państwowej kontroli i ochrony prawa </t>
  </si>
  <si>
    <t xml:space="preserve">Urzędy naczelnych organów władzy państwowej, kontroli i ochrony prawa </t>
  </si>
  <si>
    <t>POMOC SPOŁECZNA</t>
  </si>
  <si>
    <t>BEZPIECZEŃSTWO PUBLICZNE I OCHRONA PRZECIWPOŻAROWA</t>
  </si>
  <si>
    <t>Obrona cywilna</t>
  </si>
  <si>
    <t>wydatki na zakupy inwestycyjne jednostek budżetowych</t>
  </si>
  <si>
    <t>Dochody budżetu państwa związane z realizacją zadań zleconych jednostkom samorządu terytorialnego</t>
  </si>
  <si>
    <t>Usługi opiekuńcze i specjalistyuczne usługi opiekuńcze</t>
  </si>
  <si>
    <t>Razem</t>
  </si>
  <si>
    <t>III     Dochody podlegające odprowadzeniu do budżetu państwa</t>
  </si>
  <si>
    <t xml:space="preserve">Zasiłki i pomoc w naturze oraz składki na ubezpieczenia społeczne </t>
  </si>
  <si>
    <t>I. Dochody</t>
  </si>
  <si>
    <t>Zasiłki i pomoc w naturze oraz składki na ubezpieczenia społeczne</t>
  </si>
  <si>
    <t>Załącznik Nr 6</t>
  </si>
  <si>
    <t>RZĄDOWEJ I INNYCH ZADAŃ ZLECONYCH ZA I PÓŁROCZE 2004</t>
  </si>
  <si>
    <t>%</t>
  </si>
  <si>
    <t>Plan                         Dochody</t>
  </si>
  <si>
    <t>Wybory do Parlamentu Europejskiego</t>
  </si>
  <si>
    <t>Świadczenia rodzinne oraz składki na ubezpieczenia emerytalne i rentowe z ubezpieczenia społecznego</t>
  </si>
  <si>
    <t>Różne wydatki na rzecz osób fizycznych</t>
  </si>
  <si>
    <t>Świadczenia rodzinne oraz składki na ubezpieczenia emerytalne i rantowe z iubezpieczenia społecznego</t>
  </si>
  <si>
    <t>Składki na ubezpieczenie zdrowotne</t>
  </si>
  <si>
    <t>Wydatki na zakupy inwestycyjne jednostek budżetowych</t>
  </si>
  <si>
    <t>Wykonanie 30.06.2004 r.</t>
  </si>
  <si>
    <t>Wykonanie</t>
  </si>
  <si>
    <t>Plan</t>
  </si>
  <si>
    <t>do Zarządzenia Nr 121/2004</t>
  </si>
  <si>
    <t>Wójta Gminy Zarszyn</t>
  </si>
  <si>
    <t>z dnia 20.08.2004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</si>
</sst>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right" vertical="top"/>
    </xf>
    <xf numFmtId="4" fontId="1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right" vertical="top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="75" zoomScaleNormal="75" zoomScaleSheetLayoutView="75" workbookViewId="0" topLeftCell="D1">
      <selection activeCell="D6" sqref="A6:IV6"/>
    </sheetView>
  </sheetViews>
  <sheetFormatPr defaultColWidth="9.00390625" defaultRowHeight="12.75"/>
  <cols>
    <col min="1" max="1" width="4.75390625" style="0" bestFit="1" customWidth="1"/>
    <col min="2" max="2" width="7.125" style="0" bestFit="1" customWidth="1"/>
    <col min="3" max="3" width="5.875" style="0" customWidth="1"/>
    <col min="4" max="4" width="67.25390625" style="0" customWidth="1"/>
    <col min="5" max="6" width="12.875" style="19" customWidth="1"/>
    <col min="7" max="7" width="10.25390625" style="19" bestFit="1" customWidth="1"/>
  </cols>
  <sheetData>
    <row r="1" spans="4:7" ht="15">
      <c r="D1" s="26" t="s">
        <v>52</v>
      </c>
      <c r="E1" s="26"/>
      <c r="F1" s="26"/>
      <c r="G1" s="26"/>
    </row>
    <row r="2" spans="4:7" ht="12.75">
      <c r="D2" s="25" t="s">
        <v>65</v>
      </c>
      <c r="E2" s="25"/>
      <c r="F2" s="25"/>
      <c r="G2" s="25"/>
    </row>
    <row r="3" spans="4:7" ht="12.75">
      <c r="D3" s="25" t="s">
        <v>66</v>
      </c>
      <c r="E3" s="25"/>
      <c r="F3" s="25"/>
      <c r="G3" s="25"/>
    </row>
    <row r="4" spans="4:7" ht="12.75">
      <c r="D4" s="16"/>
      <c r="E4" s="25" t="s">
        <v>67</v>
      </c>
      <c r="F4" s="25"/>
      <c r="G4" s="25"/>
    </row>
    <row r="5" spans="4:7" ht="12.75">
      <c r="D5" s="16"/>
      <c r="E5" s="16"/>
      <c r="F5" s="16"/>
      <c r="G5" s="16"/>
    </row>
    <row r="6" spans="4:7" ht="12.75">
      <c r="D6" s="16"/>
      <c r="E6" s="16"/>
      <c r="F6" s="16"/>
      <c r="G6" s="16"/>
    </row>
    <row r="7" ht="12.75">
      <c r="D7" s="9" t="s">
        <v>23</v>
      </c>
    </row>
    <row r="8" spans="1:6" ht="12.75">
      <c r="A8" s="31" t="s">
        <v>20</v>
      </c>
      <c r="B8" s="31"/>
      <c r="C8" s="31"/>
      <c r="D8" s="31"/>
      <c r="E8" s="31"/>
      <c r="F8" s="9"/>
    </row>
    <row r="9" spans="1:6" ht="12.75">
      <c r="A9" s="31" t="s">
        <v>53</v>
      </c>
      <c r="B9" s="31"/>
      <c r="C9" s="31"/>
      <c r="D9" s="31"/>
      <c r="E9" s="31"/>
      <c r="F9" s="9"/>
    </row>
    <row r="11" spans="1:3" ht="12.75">
      <c r="A11" s="27" t="s">
        <v>50</v>
      </c>
      <c r="B11" s="28"/>
      <c r="C11" s="28"/>
    </row>
    <row r="12" spans="1:7" ht="26.25" customHeight="1">
      <c r="A12" s="1" t="s">
        <v>0</v>
      </c>
      <c r="B12" s="2" t="s">
        <v>1</v>
      </c>
      <c r="C12" s="3" t="s">
        <v>2</v>
      </c>
      <c r="D12" s="1" t="s">
        <v>3</v>
      </c>
      <c r="E12" s="1" t="s">
        <v>55</v>
      </c>
      <c r="F12" s="1" t="s">
        <v>62</v>
      </c>
      <c r="G12" s="17" t="s">
        <v>54</v>
      </c>
    </row>
    <row r="13" spans="1:7" ht="12.75">
      <c r="A13" s="4">
        <v>750</v>
      </c>
      <c r="B13" s="1"/>
      <c r="C13" s="1"/>
      <c r="D13" s="5" t="s">
        <v>4</v>
      </c>
      <c r="E13" s="11">
        <f>E14</f>
        <v>77000</v>
      </c>
      <c r="F13" s="11">
        <f>F14</f>
        <v>41461</v>
      </c>
      <c r="G13" s="11">
        <f>F13/E13*100</f>
        <v>53.845454545454544</v>
      </c>
    </row>
    <row r="14" spans="1:7" ht="12.75">
      <c r="A14" s="1"/>
      <c r="B14" s="4">
        <v>75011</v>
      </c>
      <c r="C14" s="1"/>
      <c r="D14" s="5" t="s">
        <v>5</v>
      </c>
      <c r="E14" s="11">
        <f>E15</f>
        <v>77000</v>
      </c>
      <c r="F14" s="11">
        <f>F15</f>
        <v>41461</v>
      </c>
      <c r="G14" s="11">
        <f aca="true" t="shared" si="0" ref="G14:G42">F14/E14*100</f>
        <v>53.845454545454544</v>
      </c>
    </row>
    <row r="15" spans="1:7" ht="24.75" customHeight="1">
      <c r="A15" s="1"/>
      <c r="B15" s="1"/>
      <c r="C15" s="1">
        <v>2010</v>
      </c>
      <c r="D15" s="7" t="s">
        <v>6</v>
      </c>
      <c r="E15" s="20">
        <v>77000</v>
      </c>
      <c r="F15" s="20">
        <v>41461</v>
      </c>
      <c r="G15" s="11">
        <f t="shared" si="0"/>
        <v>53.845454545454544</v>
      </c>
    </row>
    <row r="16" spans="1:7" ht="25.5" customHeight="1">
      <c r="A16" s="4">
        <v>751</v>
      </c>
      <c r="B16" s="1"/>
      <c r="C16" s="1"/>
      <c r="D16" s="5" t="s">
        <v>7</v>
      </c>
      <c r="E16" s="11">
        <f>E17+E19</f>
        <v>14830</v>
      </c>
      <c r="F16" s="11">
        <f>F17+F19</f>
        <v>14124</v>
      </c>
      <c r="G16" s="11">
        <f t="shared" si="0"/>
        <v>95.23937963587323</v>
      </c>
    </row>
    <row r="17" spans="1:7" ht="15" customHeight="1">
      <c r="A17" s="1"/>
      <c r="B17" s="4">
        <v>75101</v>
      </c>
      <c r="C17" s="1"/>
      <c r="D17" s="5" t="s">
        <v>39</v>
      </c>
      <c r="E17" s="11">
        <f>E18</f>
        <v>1412</v>
      </c>
      <c r="F17" s="11">
        <f>F18</f>
        <v>706</v>
      </c>
      <c r="G17" s="11">
        <f t="shared" si="0"/>
        <v>50</v>
      </c>
    </row>
    <row r="18" spans="1:7" ht="24.75" customHeight="1">
      <c r="A18" s="1"/>
      <c r="B18" s="1"/>
      <c r="C18" s="1">
        <v>2010</v>
      </c>
      <c r="D18" s="7" t="s">
        <v>6</v>
      </c>
      <c r="E18" s="20">
        <v>1412</v>
      </c>
      <c r="F18" s="20">
        <v>706</v>
      </c>
      <c r="G18" s="11">
        <f t="shared" si="0"/>
        <v>50</v>
      </c>
    </row>
    <row r="19" spans="1:7" s="18" customFormat="1" ht="15.75" customHeight="1">
      <c r="A19" s="4"/>
      <c r="B19" s="4">
        <v>75113</v>
      </c>
      <c r="C19" s="4"/>
      <c r="D19" s="5" t="s">
        <v>56</v>
      </c>
      <c r="E19" s="11">
        <f>E20</f>
        <v>13418</v>
      </c>
      <c r="F19" s="11">
        <f>F20</f>
        <v>13418</v>
      </c>
      <c r="G19" s="11">
        <f t="shared" si="0"/>
        <v>100</v>
      </c>
    </row>
    <row r="20" spans="1:7" ht="24.75" customHeight="1">
      <c r="A20" s="1"/>
      <c r="B20" s="1"/>
      <c r="C20" s="1">
        <v>2010</v>
      </c>
      <c r="D20" s="7" t="s">
        <v>6</v>
      </c>
      <c r="E20" s="20">
        <v>13418</v>
      </c>
      <c r="F20" s="20">
        <v>13418</v>
      </c>
      <c r="G20" s="11">
        <f t="shared" si="0"/>
        <v>100</v>
      </c>
    </row>
    <row r="21" spans="1:7" ht="13.5" customHeight="1">
      <c r="A21" s="4">
        <v>754</v>
      </c>
      <c r="B21" s="1"/>
      <c r="C21" s="1"/>
      <c r="D21" s="5" t="s">
        <v>42</v>
      </c>
      <c r="E21" s="11">
        <f>E22</f>
        <v>10000</v>
      </c>
      <c r="F21" s="11">
        <f>F22</f>
        <v>9682</v>
      </c>
      <c r="G21" s="11">
        <f t="shared" si="0"/>
        <v>96.82</v>
      </c>
    </row>
    <row r="22" spans="1:7" ht="12.75">
      <c r="A22" s="1"/>
      <c r="B22" s="4">
        <v>75414</v>
      </c>
      <c r="C22" s="1"/>
      <c r="D22" s="5" t="s">
        <v>43</v>
      </c>
      <c r="E22" s="11">
        <f>E23</f>
        <v>10000</v>
      </c>
      <c r="F22" s="11">
        <f>F23</f>
        <v>9682</v>
      </c>
      <c r="G22" s="11">
        <f t="shared" si="0"/>
        <v>96.82</v>
      </c>
    </row>
    <row r="23" spans="1:7" ht="24.75" customHeight="1">
      <c r="A23" s="1"/>
      <c r="B23" s="1"/>
      <c r="C23" s="1">
        <v>6310</v>
      </c>
      <c r="D23" s="7" t="s">
        <v>22</v>
      </c>
      <c r="E23" s="20">
        <v>10000</v>
      </c>
      <c r="F23" s="20">
        <v>9682</v>
      </c>
      <c r="G23" s="11">
        <f t="shared" si="0"/>
        <v>96.82</v>
      </c>
    </row>
    <row r="24" spans="1:7" ht="12.75">
      <c r="A24" s="4">
        <v>852</v>
      </c>
      <c r="B24" s="1"/>
      <c r="C24" s="1"/>
      <c r="D24" s="5" t="s">
        <v>41</v>
      </c>
      <c r="E24" s="11">
        <f>SUM(E25+E28,E30,E32,E34,E36)</f>
        <v>861012</v>
      </c>
      <c r="F24" s="11">
        <f>SUM(F25+F28,F30,F32,F34,F36)</f>
        <v>409867.9</v>
      </c>
      <c r="G24" s="11">
        <f t="shared" si="0"/>
        <v>47.6030415371679</v>
      </c>
    </row>
    <row r="25" spans="1:7" s="18" customFormat="1" ht="25.5">
      <c r="A25" s="4"/>
      <c r="B25" s="4">
        <v>85212</v>
      </c>
      <c r="C25" s="4"/>
      <c r="D25" s="5" t="s">
        <v>57</v>
      </c>
      <c r="E25" s="11">
        <f>E26+E27</f>
        <v>499289</v>
      </c>
      <c r="F25" s="11">
        <f>F26+F27</f>
        <v>198080</v>
      </c>
      <c r="G25" s="11">
        <f t="shared" si="0"/>
        <v>39.67241417295394</v>
      </c>
    </row>
    <row r="26" spans="1:7" ht="25.5">
      <c r="A26" s="4"/>
      <c r="B26" s="1"/>
      <c r="C26" s="1">
        <v>2010</v>
      </c>
      <c r="D26" s="7" t="s">
        <v>6</v>
      </c>
      <c r="E26" s="12">
        <v>491629</v>
      </c>
      <c r="F26" s="12">
        <v>190420</v>
      </c>
      <c r="G26" s="11">
        <f t="shared" si="0"/>
        <v>38.73245882565919</v>
      </c>
    </row>
    <row r="27" spans="1:7" ht="25.5">
      <c r="A27" s="4"/>
      <c r="B27" s="1"/>
      <c r="C27" s="1">
        <v>6310</v>
      </c>
      <c r="D27" s="7" t="s">
        <v>22</v>
      </c>
      <c r="E27" s="12">
        <v>7660</v>
      </c>
      <c r="F27" s="12">
        <v>7660</v>
      </c>
      <c r="G27" s="11">
        <f t="shared" si="0"/>
        <v>100</v>
      </c>
    </row>
    <row r="28" spans="1:7" ht="25.5">
      <c r="A28" s="1"/>
      <c r="B28" s="4">
        <v>85213</v>
      </c>
      <c r="C28" s="1"/>
      <c r="D28" s="5" t="s">
        <v>9</v>
      </c>
      <c r="E28" s="11">
        <f>E29</f>
        <v>4200</v>
      </c>
      <c r="F28" s="11">
        <f>F29</f>
        <v>2255</v>
      </c>
      <c r="G28" s="11">
        <f t="shared" si="0"/>
        <v>53.69047619047619</v>
      </c>
    </row>
    <row r="29" spans="1:7" ht="24.75" customHeight="1">
      <c r="A29" s="1"/>
      <c r="B29" s="4"/>
      <c r="C29" s="1">
        <v>2010</v>
      </c>
      <c r="D29" s="7" t="s">
        <v>6</v>
      </c>
      <c r="E29" s="20">
        <v>4200</v>
      </c>
      <c r="F29" s="20">
        <v>2255</v>
      </c>
      <c r="G29" s="11">
        <f t="shared" si="0"/>
        <v>53.69047619047619</v>
      </c>
    </row>
    <row r="30" spans="1:7" ht="15" customHeight="1">
      <c r="A30" s="1"/>
      <c r="B30" s="4">
        <v>85214</v>
      </c>
      <c r="C30" s="1"/>
      <c r="D30" s="5" t="s">
        <v>49</v>
      </c>
      <c r="E30" s="11">
        <f>E31</f>
        <v>224814</v>
      </c>
      <c r="F30" s="11">
        <f>F31</f>
        <v>139124</v>
      </c>
      <c r="G30" s="11">
        <f t="shared" si="0"/>
        <v>61.88404636721913</v>
      </c>
    </row>
    <row r="31" spans="1:7" ht="24.75" customHeight="1">
      <c r="A31" s="1"/>
      <c r="B31" s="1"/>
      <c r="C31" s="1">
        <v>2010</v>
      </c>
      <c r="D31" s="7" t="s">
        <v>6</v>
      </c>
      <c r="E31" s="20">
        <v>224814</v>
      </c>
      <c r="F31" s="20">
        <v>139124</v>
      </c>
      <c r="G31" s="11">
        <f t="shared" si="0"/>
        <v>61.88404636721913</v>
      </c>
    </row>
    <row r="32" spans="1:7" ht="12.75">
      <c r="A32" s="1"/>
      <c r="B32" s="4">
        <v>85216</v>
      </c>
      <c r="C32" s="1"/>
      <c r="D32" s="5" t="s">
        <v>10</v>
      </c>
      <c r="E32" s="11">
        <f>E33</f>
        <v>1609</v>
      </c>
      <c r="F32" s="11">
        <f>F33</f>
        <v>1081.9</v>
      </c>
      <c r="G32" s="11">
        <f t="shared" si="0"/>
        <v>67.24052206339341</v>
      </c>
    </row>
    <row r="33" spans="1:7" ht="27.75" customHeight="1">
      <c r="A33" s="1"/>
      <c r="B33" s="1"/>
      <c r="C33" s="1">
        <v>2010</v>
      </c>
      <c r="D33" s="7" t="s">
        <v>6</v>
      </c>
      <c r="E33" s="20">
        <v>1609</v>
      </c>
      <c r="F33" s="20">
        <v>1081.9</v>
      </c>
      <c r="G33" s="11">
        <f t="shared" si="0"/>
        <v>67.24052206339341</v>
      </c>
    </row>
    <row r="34" spans="1:7" ht="12.75">
      <c r="A34" s="1"/>
      <c r="B34" s="4">
        <v>85219</v>
      </c>
      <c r="C34" s="1"/>
      <c r="D34" s="5" t="s">
        <v>11</v>
      </c>
      <c r="E34" s="11">
        <f>E35</f>
        <v>118400</v>
      </c>
      <c r="F34" s="11">
        <f>F35</f>
        <v>61200</v>
      </c>
      <c r="G34" s="11">
        <f t="shared" si="0"/>
        <v>51.689189189189186</v>
      </c>
    </row>
    <row r="35" spans="1:7" ht="26.25" customHeight="1">
      <c r="A35" s="1"/>
      <c r="B35" s="1"/>
      <c r="C35" s="1">
        <v>2010</v>
      </c>
      <c r="D35" s="7" t="s">
        <v>6</v>
      </c>
      <c r="E35" s="20">
        <v>118400</v>
      </c>
      <c r="F35" s="20">
        <v>61200</v>
      </c>
      <c r="G35" s="11">
        <f t="shared" si="0"/>
        <v>51.689189189189186</v>
      </c>
    </row>
    <row r="36" spans="1:7" ht="12.75">
      <c r="A36" s="1"/>
      <c r="B36" s="4">
        <v>85238</v>
      </c>
      <c r="C36" s="1"/>
      <c r="D36" s="5" t="s">
        <v>12</v>
      </c>
      <c r="E36" s="11">
        <f>E37</f>
        <v>12700</v>
      </c>
      <c r="F36" s="11">
        <f>F37</f>
        <v>8127</v>
      </c>
      <c r="G36" s="11">
        <f t="shared" si="0"/>
        <v>63.99212598425197</v>
      </c>
    </row>
    <row r="37" spans="1:7" ht="27" customHeight="1">
      <c r="A37" s="1"/>
      <c r="B37" s="4"/>
      <c r="C37" s="1">
        <v>2010</v>
      </c>
      <c r="D37" s="7" t="s">
        <v>6</v>
      </c>
      <c r="E37" s="20">
        <v>12700</v>
      </c>
      <c r="F37" s="20">
        <v>8127</v>
      </c>
      <c r="G37" s="11">
        <f t="shared" si="0"/>
        <v>63.99212598425197</v>
      </c>
    </row>
    <row r="38" spans="1:7" ht="12.75">
      <c r="A38" s="4">
        <v>900</v>
      </c>
      <c r="B38" s="4"/>
      <c r="C38" s="1"/>
      <c r="D38" s="5" t="s">
        <v>13</v>
      </c>
      <c r="E38" s="11">
        <f>E39</f>
        <v>48168</v>
      </c>
      <c r="F38" s="11">
        <f>F39</f>
        <v>48167.53</v>
      </c>
      <c r="G38" s="11">
        <f t="shared" si="0"/>
        <v>99.99902424846371</v>
      </c>
    </row>
    <row r="39" spans="1:7" ht="12.75">
      <c r="A39" s="1"/>
      <c r="B39" s="4">
        <v>90015</v>
      </c>
      <c r="C39" s="1"/>
      <c r="D39" s="5" t="s">
        <v>14</v>
      </c>
      <c r="E39" s="11">
        <f>E40+E41</f>
        <v>48168</v>
      </c>
      <c r="F39" s="11">
        <f>F40+F41</f>
        <v>48167.53</v>
      </c>
      <c r="G39" s="11">
        <f t="shared" si="0"/>
        <v>99.99902424846371</v>
      </c>
    </row>
    <row r="40" spans="1:7" ht="27" customHeight="1">
      <c r="A40" s="1"/>
      <c r="B40" s="1"/>
      <c r="C40" s="1">
        <v>2010</v>
      </c>
      <c r="D40" s="7" t="s">
        <v>6</v>
      </c>
      <c r="E40" s="20">
        <v>4320</v>
      </c>
      <c r="F40" s="20">
        <v>4320</v>
      </c>
      <c r="G40" s="11">
        <f t="shared" si="0"/>
        <v>100</v>
      </c>
    </row>
    <row r="41" spans="1:7" ht="24.75" customHeight="1">
      <c r="A41" s="1"/>
      <c r="B41" s="1"/>
      <c r="C41" s="1">
        <v>6310</v>
      </c>
      <c r="D41" s="7" t="s">
        <v>22</v>
      </c>
      <c r="E41" s="20">
        <v>43848</v>
      </c>
      <c r="F41" s="20">
        <v>43847.53</v>
      </c>
      <c r="G41" s="11">
        <f t="shared" si="0"/>
        <v>99.99892811530742</v>
      </c>
    </row>
    <row r="42" spans="1:7" ht="14.25" customHeight="1">
      <c r="A42" s="32" t="s">
        <v>15</v>
      </c>
      <c r="B42" s="32"/>
      <c r="C42" s="32"/>
      <c r="D42" s="32"/>
      <c r="E42" s="11">
        <f>SUM(E13,E16,E21,E24,E38)</f>
        <v>1011010</v>
      </c>
      <c r="F42" s="11">
        <f>SUM(F13,F16,F21,F24,F38)</f>
        <v>523302.43000000005</v>
      </c>
      <c r="G42" s="11">
        <f t="shared" si="0"/>
        <v>51.76036142075746</v>
      </c>
    </row>
    <row r="43" spans="1:4" ht="14.25" customHeight="1">
      <c r="A43" s="13"/>
      <c r="B43" s="13"/>
      <c r="C43" s="13"/>
      <c r="D43" s="13"/>
    </row>
    <row r="44" spans="1:4" ht="14.25" customHeight="1">
      <c r="A44" s="13"/>
      <c r="B44" s="13"/>
      <c r="C44" s="13"/>
      <c r="D44" s="13"/>
    </row>
    <row r="45" spans="1:3" ht="12.75">
      <c r="A45" s="31" t="s">
        <v>21</v>
      </c>
      <c r="B45" s="31"/>
      <c r="C45" s="9"/>
    </row>
    <row r="46" spans="1:7" ht="25.5">
      <c r="A46" s="1" t="s">
        <v>0</v>
      </c>
      <c r="B46" s="1" t="s">
        <v>16</v>
      </c>
      <c r="C46" s="1"/>
      <c r="D46" s="1" t="s">
        <v>17</v>
      </c>
      <c r="E46" s="17" t="s">
        <v>64</v>
      </c>
      <c r="F46" s="1" t="s">
        <v>62</v>
      </c>
      <c r="G46" s="17" t="s">
        <v>54</v>
      </c>
    </row>
    <row r="47" spans="1:7" ht="12.75">
      <c r="A47" s="4">
        <v>750</v>
      </c>
      <c r="B47" s="8"/>
      <c r="C47" s="8"/>
      <c r="D47" s="5" t="s">
        <v>4</v>
      </c>
      <c r="E47" s="11">
        <f>SUM(E48,)</f>
        <v>77000</v>
      </c>
      <c r="F47" s="11">
        <f>SUM(F48,)</f>
        <v>37401.83</v>
      </c>
      <c r="G47" s="11">
        <f aca="true" t="shared" si="1" ref="G47:G106">F47/E47*100</f>
        <v>48.573805194805196</v>
      </c>
    </row>
    <row r="48" spans="1:7" ht="12.75">
      <c r="A48" s="1"/>
      <c r="B48" s="6">
        <v>75011</v>
      </c>
      <c r="C48" s="6"/>
      <c r="D48" s="5" t="s">
        <v>5</v>
      </c>
      <c r="E48" s="11">
        <f>SUM(E49:E57)</f>
        <v>77000</v>
      </c>
      <c r="F48" s="11">
        <f>SUM(F49:F57)</f>
        <v>37401.83</v>
      </c>
      <c r="G48" s="11">
        <f t="shared" si="1"/>
        <v>48.573805194805196</v>
      </c>
    </row>
    <row r="49" spans="1:7" ht="12.75">
      <c r="A49" s="1"/>
      <c r="B49" s="8"/>
      <c r="C49" s="8">
        <v>4010</v>
      </c>
      <c r="D49" s="7" t="s">
        <v>24</v>
      </c>
      <c r="E49" s="20">
        <v>58000</v>
      </c>
      <c r="F49" s="20">
        <v>24282</v>
      </c>
      <c r="G49" s="11">
        <f t="shared" si="1"/>
        <v>41.865517241379315</v>
      </c>
    </row>
    <row r="50" spans="1:7" ht="12.75">
      <c r="A50" s="1"/>
      <c r="B50" s="8"/>
      <c r="C50" s="8">
        <v>4040</v>
      </c>
      <c r="D50" s="7" t="s">
        <v>25</v>
      </c>
      <c r="E50" s="20">
        <v>4500</v>
      </c>
      <c r="F50" s="20">
        <v>4500</v>
      </c>
      <c r="G50" s="11">
        <f t="shared" si="1"/>
        <v>100</v>
      </c>
    </row>
    <row r="51" spans="1:7" ht="12.75">
      <c r="A51" s="1"/>
      <c r="B51" s="8"/>
      <c r="C51" s="8">
        <v>4110</v>
      </c>
      <c r="D51" s="7" t="s">
        <v>26</v>
      </c>
      <c r="E51" s="20">
        <v>9770</v>
      </c>
      <c r="F51" s="20">
        <v>4848.92</v>
      </c>
      <c r="G51" s="11">
        <f t="shared" si="1"/>
        <v>49.630706243602866</v>
      </c>
    </row>
    <row r="52" spans="1:7" ht="12.75">
      <c r="A52" s="1"/>
      <c r="B52" s="8"/>
      <c r="C52" s="8">
        <v>4120</v>
      </c>
      <c r="D52" s="7" t="s">
        <v>27</v>
      </c>
      <c r="E52" s="20">
        <v>1430</v>
      </c>
      <c r="F52" s="20">
        <v>789.5</v>
      </c>
      <c r="G52" s="11">
        <f t="shared" si="1"/>
        <v>55.209790209790214</v>
      </c>
    </row>
    <row r="53" spans="1:7" ht="12.75">
      <c r="A53" s="1"/>
      <c r="B53" s="8"/>
      <c r="C53" s="8">
        <v>4210</v>
      </c>
      <c r="D53" s="7" t="s">
        <v>28</v>
      </c>
      <c r="E53" s="20">
        <v>500</v>
      </c>
      <c r="F53" s="20">
        <v>326.61</v>
      </c>
      <c r="G53" s="11">
        <f t="shared" si="1"/>
        <v>65.322</v>
      </c>
    </row>
    <row r="54" spans="1:7" ht="12.75">
      <c r="A54" s="1"/>
      <c r="B54" s="8"/>
      <c r="C54" s="8">
        <v>4280</v>
      </c>
      <c r="D54" s="7" t="s">
        <v>29</v>
      </c>
      <c r="E54" s="20">
        <v>100</v>
      </c>
      <c r="F54" s="20">
        <v>100</v>
      </c>
      <c r="G54" s="11">
        <f t="shared" si="1"/>
        <v>100</v>
      </c>
    </row>
    <row r="55" spans="1:7" ht="12.75">
      <c r="A55" s="1"/>
      <c r="B55" s="8"/>
      <c r="C55" s="8">
        <v>4300</v>
      </c>
      <c r="D55" s="7" t="s">
        <v>30</v>
      </c>
      <c r="E55" s="20">
        <v>500</v>
      </c>
      <c r="F55" s="20">
        <v>403.82</v>
      </c>
      <c r="G55" s="11">
        <f t="shared" si="1"/>
        <v>80.764</v>
      </c>
    </row>
    <row r="56" spans="1:7" ht="12.75">
      <c r="A56" s="1"/>
      <c r="B56" s="8"/>
      <c r="C56" s="8">
        <v>4410</v>
      </c>
      <c r="D56" s="7" t="s">
        <v>31</v>
      </c>
      <c r="E56" s="20">
        <v>100</v>
      </c>
      <c r="F56" s="20">
        <v>62</v>
      </c>
      <c r="G56" s="11">
        <f t="shared" si="1"/>
        <v>62</v>
      </c>
    </row>
    <row r="57" spans="1:7" ht="12.75">
      <c r="A57" s="1"/>
      <c r="B57" s="8"/>
      <c r="C57" s="8">
        <v>4440</v>
      </c>
      <c r="D57" s="7" t="s">
        <v>32</v>
      </c>
      <c r="E57" s="20">
        <v>2100</v>
      </c>
      <c r="F57" s="20">
        <v>2088.98</v>
      </c>
      <c r="G57" s="11">
        <f t="shared" si="1"/>
        <v>99.4752380952381</v>
      </c>
    </row>
    <row r="58" spans="1:7" ht="25.5" customHeight="1">
      <c r="A58" s="4">
        <v>751</v>
      </c>
      <c r="B58" s="8"/>
      <c r="C58" s="8"/>
      <c r="D58" s="5" t="s">
        <v>18</v>
      </c>
      <c r="E58" s="11">
        <f>E59+E61</f>
        <v>14830</v>
      </c>
      <c r="F58" s="11">
        <f>F59+F61</f>
        <v>13951.97</v>
      </c>
      <c r="G58" s="11">
        <f t="shared" si="1"/>
        <v>94.07936614969655</v>
      </c>
    </row>
    <row r="59" spans="1:7" ht="14.25" customHeight="1">
      <c r="A59" s="1"/>
      <c r="B59" s="6">
        <v>75101</v>
      </c>
      <c r="C59" s="6"/>
      <c r="D59" s="5" t="s">
        <v>40</v>
      </c>
      <c r="E59" s="11">
        <f>E60</f>
        <v>1412</v>
      </c>
      <c r="F59" s="11">
        <f>F60</f>
        <v>533.97</v>
      </c>
      <c r="G59" s="11">
        <f t="shared" si="1"/>
        <v>37.816572237960344</v>
      </c>
    </row>
    <row r="60" spans="1:7" ht="12.75">
      <c r="A60" s="1"/>
      <c r="B60" s="8"/>
      <c r="C60" s="8">
        <v>4210</v>
      </c>
      <c r="D60" s="7" t="s">
        <v>28</v>
      </c>
      <c r="E60" s="20">
        <v>1412</v>
      </c>
      <c r="F60" s="20">
        <v>533.97</v>
      </c>
      <c r="G60" s="11">
        <f t="shared" si="1"/>
        <v>37.816572237960344</v>
      </c>
    </row>
    <row r="61" spans="1:7" s="18" customFormat="1" ht="12.75">
      <c r="A61" s="4"/>
      <c r="B61" s="6">
        <v>75113</v>
      </c>
      <c r="C61" s="6"/>
      <c r="D61" s="5" t="s">
        <v>56</v>
      </c>
      <c r="E61" s="11">
        <f>SUM(E62:E67)</f>
        <v>13418</v>
      </c>
      <c r="F61" s="11">
        <f>SUM(F62:F67)</f>
        <v>13418</v>
      </c>
      <c r="G61" s="11">
        <f t="shared" si="1"/>
        <v>100</v>
      </c>
    </row>
    <row r="62" spans="1:7" ht="12.75">
      <c r="A62" s="1"/>
      <c r="B62" s="8"/>
      <c r="C62" s="8">
        <v>3030</v>
      </c>
      <c r="D62" s="7" t="s">
        <v>58</v>
      </c>
      <c r="E62" s="20">
        <v>7840</v>
      </c>
      <c r="F62" s="20">
        <v>7840</v>
      </c>
      <c r="G62" s="11">
        <f t="shared" si="1"/>
        <v>100</v>
      </c>
    </row>
    <row r="63" spans="1:7" ht="12.75">
      <c r="A63" s="1"/>
      <c r="B63" s="8"/>
      <c r="C63" s="8">
        <v>4110</v>
      </c>
      <c r="D63" s="7" t="s">
        <v>26</v>
      </c>
      <c r="E63" s="20">
        <v>206.76</v>
      </c>
      <c r="F63" s="20">
        <v>206.76</v>
      </c>
      <c r="G63" s="11">
        <f t="shared" si="1"/>
        <v>100</v>
      </c>
    </row>
    <row r="64" spans="1:7" ht="12.75">
      <c r="A64" s="1"/>
      <c r="B64" s="8"/>
      <c r="C64" s="8">
        <v>4120</v>
      </c>
      <c r="D64" s="7" t="s">
        <v>27</v>
      </c>
      <c r="E64" s="20">
        <v>29.4</v>
      </c>
      <c r="F64" s="20">
        <v>29.4</v>
      </c>
      <c r="G64" s="11">
        <f t="shared" si="1"/>
        <v>100</v>
      </c>
    </row>
    <row r="65" spans="1:7" ht="12.75">
      <c r="A65" s="1"/>
      <c r="B65" s="8"/>
      <c r="C65" s="8">
        <v>4210</v>
      </c>
      <c r="D65" s="7" t="s">
        <v>28</v>
      </c>
      <c r="E65" s="20">
        <v>2753.36</v>
      </c>
      <c r="F65" s="20">
        <v>2753.36</v>
      </c>
      <c r="G65" s="11">
        <f t="shared" si="1"/>
        <v>100</v>
      </c>
    </row>
    <row r="66" spans="1:7" ht="12.75">
      <c r="A66" s="1"/>
      <c r="B66" s="8"/>
      <c r="C66" s="8">
        <v>4300</v>
      </c>
      <c r="D66" s="7" t="s">
        <v>30</v>
      </c>
      <c r="E66" s="20">
        <v>1795.3</v>
      </c>
      <c r="F66" s="20">
        <v>1795.3</v>
      </c>
      <c r="G66" s="11">
        <f t="shared" si="1"/>
        <v>100</v>
      </c>
    </row>
    <row r="67" spans="1:7" ht="12.75">
      <c r="A67" s="1"/>
      <c r="B67" s="8"/>
      <c r="C67" s="8">
        <v>4410</v>
      </c>
      <c r="D67" s="7" t="s">
        <v>31</v>
      </c>
      <c r="E67" s="20">
        <v>793.18</v>
      </c>
      <c r="F67" s="20">
        <v>793.18</v>
      </c>
      <c r="G67" s="11">
        <f t="shared" si="1"/>
        <v>100</v>
      </c>
    </row>
    <row r="68" spans="1:7" ht="13.5" customHeight="1">
      <c r="A68" s="4">
        <v>754</v>
      </c>
      <c r="B68" s="1"/>
      <c r="C68" s="1"/>
      <c r="D68" s="5" t="s">
        <v>42</v>
      </c>
      <c r="E68" s="11">
        <f>E69</f>
        <v>10000</v>
      </c>
      <c r="F68" s="11">
        <f>F69</f>
        <v>9682</v>
      </c>
      <c r="G68" s="11">
        <f t="shared" si="1"/>
        <v>96.82</v>
      </c>
    </row>
    <row r="69" spans="1:7" ht="12.75">
      <c r="A69" s="1"/>
      <c r="B69" s="4">
        <v>75414</v>
      </c>
      <c r="C69" s="1"/>
      <c r="D69" s="5" t="s">
        <v>43</v>
      </c>
      <c r="E69" s="11">
        <f>E70</f>
        <v>10000</v>
      </c>
      <c r="F69" s="11">
        <f>F70</f>
        <v>9682</v>
      </c>
      <c r="G69" s="11">
        <f t="shared" si="1"/>
        <v>96.82</v>
      </c>
    </row>
    <row r="70" spans="1:7" ht="12.75">
      <c r="A70" s="1"/>
      <c r="B70" s="8"/>
      <c r="C70" s="8">
        <v>6060</v>
      </c>
      <c r="D70" s="7" t="s">
        <v>44</v>
      </c>
      <c r="E70" s="20">
        <v>10000</v>
      </c>
      <c r="F70" s="20">
        <v>9682</v>
      </c>
      <c r="G70" s="11">
        <f t="shared" si="1"/>
        <v>96.82</v>
      </c>
    </row>
    <row r="71" spans="1:7" ht="12.75">
      <c r="A71" s="4">
        <v>852</v>
      </c>
      <c r="B71" s="8"/>
      <c r="C71" s="8"/>
      <c r="D71" s="5" t="s">
        <v>8</v>
      </c>
      <c r="E71" s="11">
        <f>SUM(E72+E83,E85,E88,E90,E100)</f>
        <v>861012</v>
      </c>
      <c r="F71" s="11">
        <f>SUM(F72+F83,F85,F88,F90,F100)</f>
        <v>401134.82</v>
      </c>
      <c r="G71" s="11">
        <f t="shared" si="1"/>
        <v>46.58876066767943</v>
      </c>
    </row>
    <row r="72" spans="1:7" s="18" customFormat="1" ht="25.5">
      <c r="A72" s="4"/>
      <c r="B72" s="6">
        <v>85212</v>
      </c>
      <c r="C72" s="6"/>
      <c r="D72" s="5" t="s">
        <v>59</v>
      </c>
      <c r="E72" s="11">
        <f>SUM(E73:E82)</f>
        <v>499289</v>
      </c>
      <c r="F72" s="11">
        <f>SUM(F73:F82)</f>
        <v>195828.04</v>
      </c>
      <c r="G72" s="11">
        <f t="shared" si="1"/>
        <v>39.22138080350258</v>
      </c>
    </row>
    <row r="73" spans="1:7" ht="12.75">
      <c r="A73" s="4"/>
      <c r="B73" s="8"/>
      <c r="C73" s="8">
        <v>3110</v>
      </c>
      <c r="D73" s="7" t="s">
        <v>35</v>
      </c>
      <c r="E73" s="12">
        <v>457093</v>
      </c>
      <c r="F73" s="12">
        <v>181885.2</v>
      </c>
      <c r="G73" s="11">
        <f t="shared" si="1"/>
        <v>39.79172728525705</v>
      </c>
    </row>
    <row r="74" spans="1:7" ht="12.75">
      <c r="A74" s="4"/>
      <c r="B74" s="8"/>
      <c r="C74" s="8">
        <v>4010</v>
      </c>
      <c r="D74" s="7" t="s">
        <v>24</v>
      </c>
      <c r="E74" s="12">
        <v>7242</v>
      </c>
      <c r="F74" s="12">
        <v>1303.31</v>
      </c>
      <c r="G74" s="11">
        <f t="shared" si="1"/>
        <v>17.99654791494062</v>
      </c>
    </row>
    <row r="75" spans="1:7" ht="12.75">
      <c r="A75" s="4"/>
      <c r="B75" s="8"/>
      <c r="C75" s="8">
        <v>4110</v>
      </c>
      <c r="D75" s="7" t="s">
        <v>26</v>
      </c>
      <c r="E75" s="12">
        <v>17190</v>
      </c>
      <c r="F75" s="12">
        <v>356.82</v>
      </c>
      <c r="G75" s="11">
        <f t="shared" si="1"/>
        <v>2.075741710296684</v>
      </c>
    </row>
    <row r="76" spans="1:7" ht="12.75">
      <c r="A76" s="4"/>
      <c r="B76" s="8"/>
      <c r="C76" s="8">
        <v>4120</v>
      </c>
      <c r="D76" s="7" t="s">
        <v>27</v>
      </c>
      <c r="E76" s="12">
        <v>160</v>
      </c>
      <c r="F76" s="12">
        <v>48.06</v>
      </c>
      <c r="G76" s="11">
        <f t="shared" si="1"/>
        <v>30.0375</v>
      </c>
    </row>
    <row r="77" spans="1:7" ht="12.75">
      <c r="A77" s="4"/>
      <c r="B77" s="8"/>
      <c r="C77" s="8">
        <v>4130</v>
      </c>
      <c r="D77" s="7" t="s">
        <v>60</v>
      </c>
      <c r="E77" s="12">
        <v>3000</v>
      </c>
      <c r="F77" s="12">
        <v>0</v>
      </c>
      <c r="G77" s="11">
        <f t="shared" si="1"/>
        <v>0</v>
      </c>
    </row>
    <row r="78" spans="1:7" ht="12.75">
      <c r="A78" s="4"/>
      <c r="B78" s="8"/>
      <c r="C78" s="8">
        <v>4210</v>
      </c>
      <c r="D78" s="7" t="s">
        <v>28</v>
      </c>
      <c r="E78" s="12">
        <v>5400</v>
      </c>
      <c r="F78" s="12">
        <v>3786.84</v>
      </c>
      <c r="G78" s="11">
        <f t="shared" si="1"/>
        <v>70.12666666666667</v>
      </c>
    </row>
    <row r="79" spans="1:7" ht="12.75">
      <c r="A79" s="4"/>
      <c r="B79" s="8"/>
      <c r="C79" s="8">
        <v>4300</v>
      </c>
      <c r="D79" s="7" t="s">
        <v>30</v>
      </c>
      <c r="E79" s="12">
        <v>1194</v>
      </c>
      <c r="F79" s="12">
        <v>765.92</v>
      </c>
      <c r="G79" s="11">
        <f t="shared" si="1"/>
        <v>64.14740368509212</v>
      </c>
    </row>
    <row r="80" spans="1:7" ht="12.75">
      <c r="A80" s="4"/>
      <c r="B80" s="8"/>
      <c r="C80" s="8">
        <v>4410</v>
      </c>
      <c r="D80" s="7" t="s">
        <v>31</v>
      </c>
      <c r="E80" s="12">
        <v>350</v>
      </c>
      <c r="F80" s="12">
        <v>131.9</v>
      </c>
      <c r="G80" s="11">
        <f t="shared" si="1"/>
        <v>37.68571428571429</v>
      </c>
    </row>
    <row r="81" spans="1:7" ht="12.75">
      <c r="A81" s="4"/>
      <c r="B81" s="8"/>
      <c r="C81" s="8">
        <v>4440</v>
      </c>
      <c r="D81" s="7" t="s">
        <v>32</v>
      </c>
      <c r="E81" s="12">
        <v>0</v>
      </c>
      <c r="F81" s="12">
        <v>0</v>
      </c>
      <c r="G81" s="11">
        <v>0</v>
      </c>
    </row>
    <row r="82" spans="1:7" ht="12.75">
      <c r="A82" s="4"/>
      <c r="B82" s="8"/>
      <c r="C82" s="8">
        <v>6060</v>
      </c>
      <c r="D82" s="7" t="s">
        <v>61</v>
      </c>
      <c r="E82" s="12">
        <v>7660</v>
      </c>
      <c r="F82" s="12">
        <v>7549.99</v>
      </c>
      <c r="G82" s="11">
        <f t="shared" si="1"/>
        <v>98.56383812010444</v>
      </c>
    </row>
    <row r="83" spans="1:7" ht="25.5">
      <c r="A83" s="1"/>
      <c r="B83" s="6">
        <v>85213</v>
      </c>
      <c r="C83" s="6"/>
      <c r="D83" s="5" t="s">
        <v>34</v>
      </c>
      <c r="E83" s="11">
        <f>E84</f>
        <v>4200</v>
      </c>
      <c r="F83" s="11">
        <f>F84</f>
        <v>1666.59</v>
      </c>
      <c r="G83" s="11">
        <f t="shared" si="1"/>
        <v>39.68071428571429</v>
      </c>
    </row>
    <row r="84" spans="1:7" ht="12.75">
      <c r="A84" s="1"/>
      <c r="B84" s="6"/>
      <c r="C84" s="8">
        <v>4130</v>
      </c>
      <c r="D84" s="7" t="s">
        <v>33</v>
      </c>
      <c r="E84" s="20">
        <v>4200</v>
      </c>
      <c r="F84" s="20">
        <v>1666.59</v>
      </c>
      <c r="G84" s="11">
        <f t="shared" si="1"/>
        <v>39.68071428571429</v>
      </c>
    </row>
    <row r="85" spans="1:7" ht="12.75">
      <c r="A85" s="1"/>
      <c r="B85" s="6">
        <v>85214</v>
      </c>
      <c r="C85" s="6"/>
      <c r="D85" s="5" t="s">
        <v>51</v>
      </c>
      <c r="E85" s="11">
        <f>E86+E87</f>
        <v>224814</v>
      </c>
      <c r="F85" s="11">
        <f>F86+F87</f>
        <v>135419.84</v>
      </c>
      <c r="G85" s="11">
        <f t="shared" si="1"/>
        <v>60.23639097209248</v>
      </c>
    </row>
    <row r="86" spans="1:7" ht="12.75">
      <c r="A86" s="1"/>
      <c r="B86" s="6"/>
      <c r="C86" s="8">
        <v>3110</v>
      </c>
      <c r="D86" s="7" t="s">
        <v>35</v>
      </c>
      <c r="E86" s="20">
        <v>209682</v>
      </c>
      <c r="F86" s="20">
        <v>120423.47</v>
      </c>
      <c r="G86" s="11">
        <f t="shared" si="1"/>
        <v>57.431477189267554</v>
      </c>
    </row>
    <row r="87" spans="1:7" ht="12.75">
      <c r="A87" s="1"/>
      <c r="B87" s="6"/>
      <c r="C87" s="8">
        <v>4110</v>
      </c>
      <c r="D87" s="7" t="s">
        <v>26</v>
      </c>
      <c r="E87" s="20">
        <v>15132</v>
      </c>
      <c r="F87" s="20">
        <v>14996.37</v>
      </c>
      <c r="G87" s="11">
        <f t="shared" si="1"/>
        <v>99.10368754956384</v>
      </c>
    </row>
    <row r="88" spans="1:7" ht="12.75">
      <c r="A88" s="1"/>
      <c r="B88" s="6">
        <v>85216</v>
      </c>
      <c r="C88" s="6"/>
      <c r="D88" s="5" t="s">
        <v>10</v>
      </c>
      <c r="E88" s="11">
        <f>E89</f>
        <v>1609</v>
      </c>
      <c r="F88" s="11">
        <f>F89</f>
        <v>1081.9</v>
      </c>
      <c r="G88" s="11">
        <f t="shared" si="1"/>
        <v>67.24052206339341</v>
      </c>
    </row>
    <row r="89" spans="1:7" ht="12.75">
      <c r="A89" s="1"/>
      <c r="B89" s="6"/>
      <c r="C89" s="8">
        <v>3110</v>
      </c>
      <c r="D89" s="7" t="s">
        <v>35</v>
      </c>
      <c r="E89" s="20">
        <v>1609</v>
      </c>
      <c r="F89" s="20">
        <v>1081.9</v>
      </c>
      <c r="G89" s="11">
        <f t="shared" si="1"/>
        <v>67.24052206339341</v>
      </c>
    </row>
    <row r="90" spans="1:7" ht="12.75">
      <c r="A90" s="1"/>
      <c r="B90" s="6">
        <v>85219</v>
      </c>
      <c r="C90" s="6"/>
      <c r="D90" s="5" t="s">
        <v>11</v>
      </c>
      <c r="E90" s="11">
        <f>SUM(E91:E99)</f>
        <v>118400</v>
      </c>
      <c r="F90" s="11">
        <f>SUM(F91:F99)</f>
        <v>59094.25000000001</v>
      </c>
      <c r="G90" s="11">
        <f t="shared" si="1"/>
        <v>49.91068412162163</v>
      </c>
    </row>
    <row r="91" spans="1:7" ht="12.75">
      <c r="A91" s="1"/>
      <c r="B91" s="8"/>
      <c r="C91" s="8">
        <v>3020</v>
      </c>
      <c r="D91" s="7" t="s">
        <v>36</v>
      </c>
      <c r="E91" s="20">
        <v>1000</v>
      </c>
      <c r="F91" s="20">
        <v>463.48</v>
      </c>
      <c r="G91" s="11">
        <f t="shared" si="1"/>
        <v>46.348</v>
      </c>
    </row>
    <row r="92" spans="1:7" ht="12.75">
      <c r="A92" s="1"/>
      <c r="B92" s="8"/>
      <c r="C92" s="8">
        <v>4010</v>
      </c>
      <c r="D92" s="7" t="s">
        <v>24</v>
      </c>
      <c r="E92" s="20">
        <v>84700</v>
      </c>
      <c r="F92" s="20">
        <v>35863.58</v>
      </c>
      <c r="G92" s="11">
        <f t="shared" si="1"/>
        <v>42.34188902007084</v>
      </c>
    </row>
    <row r="93" spans="1:7" ht="12.75">
      <c r="A93" s="1"/>
      <c r="B93" s="8"/>
      <c r="C93" s="8">
        <v>4040</v>
      </c>
      <c r="D93" s="7" t="s">
        <v>25</v>
      </c>
      <c r="E93" s="20">
        <v>6950</v>
      </c>
      <c r="F93" s="20">
        <v>6950</v>
      </c>
      <c r="G93" s="11">
        <f t="shared" si="1"/>
        <v>100</v>
      </c>
    </row>
    <row r="94" spans="1:7" ht="12.75">
      <c r="A94" s="1"/>
      <c r="B94" s="8"/>
      <c r="C94" s="8">
        <v>4110</v>
      </c>
      <c r="D94" s="7" t="s">
        <v>26</v>
      </c>
      <c r="E94" s="20">
        <v>16670</v>
      </c>
      <c r="F94" s="20">
        <v>9448.62</v>
      </c>
      <c r="G94" s="11">
        <f t="shared" si="1"/>
        <v>56.68038392321536</v>
      </c>
    </row>
    <row r="95" spans="1:7" ht="12.75">
      <c r="A95" s="1"/>
      <c r="B95" s="8"/>
      <c r="C95" s="8">
        <v>4120</v>
      </c>
      <c r="D95" s="7" t="s">
        <v>27</v>
      </c>
      <c r="E95" s="20">
        <v>2240</v>
      </c>
      <c r="F95" s="20">
        <v>1109.05</v>
      </c>
      <c r="G95" s="11">
        <f t="shared" si="1"/>
        <v>49.511160714285715</v>
      </c>
    </row>
    <row r="96" spans="1:7" ht="12.75">
      <c r="A96" s="1"/>
      <c r="B96" s="8"/>
      <c r="C96" s="8">
        <v>4210</v>
      </c>
      <c r="D96" s="7" t="s">
        <v>28</v>
      </c>
      <c r="E96" s="20">
        <v>2000</v>
      </c>
      <c r="F96" s="20">
        <v>1149.85</v>
      </c>
      <c r="G96" s="11">
        <f t="shared" si="1"/>
        <v>57.49249999999999</v>
      </c>
    </row>
    <row r="97" spans="1:7" ht="12.75">
      <c r="A97" s="1"/>
      <c r="B97" s="8"/>
      <c r="C97" s="8">
        <v>4300</v>
      </c>
      <c r="D97" s="7" t="s">
        <v>30</v>
      </c>
      <c r="E97" s="20">
        <v>2000</v>
      </c>
      <c r="F97" s="20">
        <v>1926.14</v>
      </c>
      <c r="G97" s="11">
        <f t="shared" si="1"/>
        <v>96.30700000000002</v>
      </c>
    </row>
    <row r="98" spans="1:7" ht="12.75">
      <c r="A98" s="1"/>
      <c r="B98" s="8"/>
      <c r="C98" s="8">
        <v>4410</v>
      </c>
      <c r="D98" s="7" t="s">
        <v>31</v>
      </c>
      <c r="E98" s="20">
        <v>840</v>
      </c>
      <c r="F98" s="20">
        <v>840</v>
      </c>
      <c r="G98" s="11">
        <f t="shared" si="1"/>
        <v>100</v>
      </c>
    </row>
    <row r="99" spans="1:7" ht="12.75">
      <c r="A99" s="1"/>
      <c r="B99" s="8"/>
      <c r="C99" s="8">
        <v>4440</v>
      </c>
      <c r="D99" s="7" t="s">
        <v>32</v>
      </c>
      <c r="E99" s="20">
        <v>2000</v>
      </c>
      <c r="F99" s="20">
        <v>1343.53</v>
      </c>
      <c r="G99" s="11">
        <f t="shared" si="1"/>
        <v>67.17649999999999</v>
      </c>
    </row>
    <row r="100" spans="1:7" ht="12.75">
      <c r="A100" s="1"/>
      <c r="B100" s="6">
        <v>85228</v>
      </c>
      <c r="C100" s="6"/>
      <c r="D100" s="5" t="s">
        <v>12</v>
      </c>
      <c r="E100" s="11">
        <f>E101</f>
        <v>12700</v>
      </c>
      <c r="F100" s="11">
        <f>F101</f>
        <v>8044.2</v>
      </c>
      <c r="G100" s="11">
        <f t="shared" si="1"/>
        <v>63.340157480314964</v>
      </c>
    </row>
    <row r="101" spans="1:7" ht="12.75">
      <c r="A101" s="1"/>
      <c r="B101" s="8"/>
      <c r="C101" s="8">
        <v>4300</v>
      </c>
      <c r="D101" s="7" t="s">
        <v>30</v>
      </c>
      <c r="E101" s="20">
        <v>12700</v>
      </c>
      <c r="F101" s="20">
        <v>8044.2</v>
      </c>
      <c r="G101" s="11">
        <f t="shared" si="1"/>
        <v>63.340157480314964</v>
      </c>
    </row>
    <row r="102" spans="1:7" ht="12.75">
      <c r="A102" s="4">
        <v>900</v>
      </c>
      <c r="B102" s="8"/>
      <c r="C102" s="8"/>
      <c r="D102" s="5" t="s">
        <v>13</v>
      </c>
      <c r="E102" s="11">
        <f>E103</f>
        <v>48168</v>
      </c>
      <c r="F102" s="11">
        <f>F103</f>
        <v>0</v>
      </c>
      <c r="G102" s="11">
        <f t="shared" si="1"/>
        <v>0</v>
      </c>
    </row>
    <row r="103" spans="1:7" ht="12.75">
      <c r="A103" s="1"/>
      <c r="B103" s="6">
        <v>90015</v>
      </c>
      <c r="C103" s="6"/>
      <c r="D103" s="5" t="s">
        <v>14</v>
      </c>
      <c r="E103" s="11">
        <f>E104+E105</f>
        <v>48168</v>
      </c>
      <c r="F103" s="11">
        <f>F104+F105</f>
        <v>0</v>
      </c>
      <c r="G103" s="11">
        <f t="shared" si="1"/>
        <v>0</v>
      </c>
    </row>
    <row r="104" spans="1:7" ht="12.75">
      <c r="A104" s="1"/>
      <c r="B104" s="6"/>
      <c r="C104" s="8">
        <v>4260</v>
      </c>
      <c r="D104" s="7" t="s">
        <v>37</v>
      </c>
      <c r="E104" s="20">
        <v>4320</v>
      </c>
      <c r="F104" s="20">
        <v>0</v>
      </c>
      <c r="G104" s="11">
        <f t="shared" si="1"/>
        <v>0</v>
      </c>
    </row>
    <row r="105" spans="1:7" ht="12.75">
      <c r="A105" s="1"/>
      <c r="B105" s="8"/>
      <c r="C105" s="8">
        <v>6050</v>
      </c>
      <c r="D105" s="7" t="s">
        <v>38</v>
      </c>
      <c r="E105" s="20">
        <v>43848</v>
      </c>
      <c r="F105" s="20">
        <v>0</v>
      </c>
      <c r="G105" s="11">
        <f t="shared" si="1"/>
        <v>0</v>
      </c>
    </row>
    <row r="106" spans="1:7" ht="12.75">
      <c r="A106" s="30" t="s">
        <v>19</v>
      </c>
      <c r="B106" s="30"/>
      <c r="C106" s="30"/>
      <c r="D106" s="30"/>
      <c r="E106" s="11">
        <f>SUM(E47,E58,E68,E71,E102)</f>
        <v>1011010</v>
      </c>
      <c r="F106" s="11">
        <f>SUM(F47,F58,F68,F71,F102)</f>
        <v>462170.62</v>
      </c>
      <c r="G106" s="11">
        <f t="shared" si="1"/>
        <v>45.713753573159515</v>
      </c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10" spans="1:4" ht="12.75">
      <c r="A110" s="29" t="s">
        <v>48</v>
      </c>
      <c r="B110" s="29"/>
      <c r="C110" s="29"/>
      <c r="D110" s="29"/>
    </row>
    <row r="111" spans="1:7" s="14" customFormat="1" ht="12.75">
      <c r="A111" s="1" t="s">
        <v>0</v>
      </c>
      <c r="B111" s="1" t="s">
        <v>16</v>
      </c>
      <c r="C111" s="1"/>
      <c r="D111" s="1" t="s">
        <v>17</v>
      </c>
      <c r="E111" s="21" t="s">
        <v>64</v>
      </c>
      <c r="F111" s="21" t="s">
        <v>63</v>
      </c>
      <c r="G111" s="21" t="s">
        <v>54</v>
      </c>
    </row>
    <row r="112" spans="1:7" s="22" customFormat="1" ht="12.75">
      <c r="A112" s="22">
        <v>750</v>
      </c>
      <c r="D112" s="22" t="s">
        <v>4</v>
      </c>
      <c r="E112" s="23">
        <f>E113</f>
        <v>10000</v>
      </c>
      <c r="F112" s="23">
        <f>F113</f>
        <v>12510</v>
      </c>
      <c r="G112" s="11">
        <f aca="true" t="shared" si="2" ref="G112:G118">F112/E112*100</f>
        <v>125.1</v>
      </c>
    </row>
    <row r="113" spans="2:7" s="22" customFormat="1" ht="12.75">
      <c r="B113" s="22">
        <v>75011</v>
      </c>
      <c r="D113" s="22" t="s">
        <v>5</v>
      </c>
      <c r="E113" s="23">
        <f>E114</f>
        <v>10000</v>
      </c>
      <c r="F113" s="23">
        <f>F114</f>
        <v>12510</v>
      </c>
      <c r="G113" s="11">
        <f t="shared" si="2"/>
        <v>125.1</v>
      </c>
    </row>
    <row r="114" spans="3:7" s="14" customFormat="1" ht="25.5">
      <c r="C114" s="14">
        <v>235</v>
      </c>
      <c r="D114" s="15" t="s">
        <v>45</v>
      </c>
      <c r="E114" s="20">
        <v>10000</v>
      </c>
      <c r="F114" s="20">
        <v>12510</v>
      </c>
      <c r="G114" s="11">
        <f t="shared" si="2"/>
        <v>125.1</v>
      </c>
    </row>
    <row r="115" spans="1:7" s="24" customFormat="1" ht="12.75">
      <c r="A115" s="22">
        <v>852</v>
      </c>
      <c r="D115" s="22" t="s">
        <v>41</v>
      </c>
      <c r="E115" s="23">
        <f>E116</f>
        <v>300</v>
      </c>
      <c r="F115" s="23">
        <f>F116</f>
        <v>438.62</v>
      </c>
      <c r="G115" s="11">
        <f t="shared" si="2"/>
        <v>146.20666666666665</v>
      </c>
    </row>
    <row r="116" spans="2:7" s="22" customFormat="1" ht="12.75">
      <c r="B116" s="22">
        <v>85228</v>
      </c>
      <c r="D116" s="22" t="s">
        <v>46</v>
      </c>
      <c r="E116" s="23">
        <f>E117</f>
        <v>300</v>
      </c>
      <c r="F116" s="23">
        <f>F117</f>
        <v>438.62</v>
      </c>
      <c r="G116" s="11">
        <f t="shared" si="2"/>
        <v>146.20666666666665</v>
      </c>
    </row>
    <row r="117" spans="3:7" s="14" customFormat="1" ht="25.5">
      <c r="C117" s="14">
        <v>235</v>
      </c>
      <c r="D117" s="15" t="s">
        <v>45</v>
      </c>
      <c r="E117" s="20">
        <v>300</v>
      </c>
      <c r="F117" s="20">
        <v>438.62</v>
      </c>
      <c r="G117" s="11">
        <f t="shared" si="2"/>
        <v>146.20666666666665</v>
      </c>
    </row>
    <row r="118" spans="4:7" s="22" customFormat="1" ht="12.75">
      <c r="D118" s="22" t="s">
        <v>47</v>
      </c>
      <c r="E118" s="23">
        <f>E112+E115</f>
        <v>10300</v>
      </c>
      <c r="F118" s="23">
        <f>F112+F115</f>
        <v>12948.62</v>
      </c>
      <c r="G118" s="11">
        <f t="shared" si="2"/>
        <v>125.71475728155342</v>
      </c>
    </row>
  </sheetData>
  <mergeCells count="11">
    <mergeCell ref="D3:G3"/>
    <mergeCell ref="E4:G4"/>
    <mergeCell ref="D1:G1"/>
    <mergeCell ref="A11:C11"/>
    <mergeCell ref="A110:D110"/>
    <mergeCell ref="A106:D106"/>
    <mergeCell ref="A45:B45"/>
    <mergeCell ref="A42:D42"/>
    <mergeCell ref="A8:E8"/>
    <mergeCell ref="A9:E9"/>
    <mergeCell ref="D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6" r:id="rId1"/>
  <headerFooter alignWithMargins="0">
    <oddHeader>&amp;CStrona &amp;P</oddHeader>
  </headerFooter>
  <rowBreaks count="2" manualBreakCount="2">
    <brk id="42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2004-08-18T08:49:28Z</cp:lastPrinted>
  <dcterms:created xsi:type="dcterms:W3CDTF">2002-11-08T11:32:48Z</dcterms:created>
  <dcterms:modified xsi:type="dcterms:W3CDTF">2004-09-13T11:08:16Z</dcterms:modified>
  <cp:category/>
  <cp:version/>
  <cp:contentType/>
  <cp:contentStatus/>
</cp:coreProperties>
</file>