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'Arkusz1'!$A$1:$H$125</definedName>
  </definedNames>
  <calcPr fullCalcOnLoad="1"/>
</workbook>
</file>

<file path=xl/sharedStrings.xml><?xml version="1.0" encoding="utf-8"?>
<sst xmlns="http://schemas.openxmlformats.org/spreadsheetml/2006/main" count="127" uniqueCount="96">
  <si>
    <t>ROLNICTWO I ŁOWIECTWO</t>
  </si>
  <si>
    <t>Pozostała działalność</t>
  </si>
  <si>
    <t>Dział</t>
  </si>
  <si>
    <t>Nazwa działu, rozdziału, paragrafu</t>
  </si>
  <si>
    <t>GOSPODARKA MIESZKANIOWA</t>
  </si>
  <si>
    <t>Gospodarka gruntami i nieruchomościami</t>
  </si>
  <si>
    <t>ADMINISTRACJA PUBLICZNA</t>
  </si>
  <si>
    <t>Urzędy wojewódzkie</t>
  </si>
  <si>
    <t>Dotacje celowe otrzymane z budżetu państwa na realizację zadań bieżących z zakresu administracji rządowej oraz innych zadań zleconych gminie ustawami</t>
  </si>
  <si>
    <t>Urzędy naczelnych organów władzy państwowej kontroli   i ochrony prawa</t>
  </si>
  <si>
    <t>Dotacje celowe otrzymane z budżetu państwa na realizację własnych zadań bieżących gmin</t>
  </si>
  <si>
    <t>Podatek od działalności gospodarczej osób fizycznych, opłacany w formie karty podatkowej</t>
  </si>
  <si>
    <t>LEŚNICTWO</t>
  </si>
  <si>
    <t>Wpływy z podatku dochodowego od osób fizycznych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</si>
  <si>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</si>
  <si>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</si>
  <si>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</si>
  <si>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</si>
  <si>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</si>
  <si>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podatek dochodowy od osób fizycznych</t>
  </si>
  <si>
    <t>RÓŻNE ROZLICZENIA</t>
  </si>
  <si>
    <t>Część oświatowa subwencji ogólnej dla jednostek samorządu terytorialnego</t>
  </si>
  <si>
    <t>OŚWIATA I WYCHOWANIE</t>
  </si>
  <si>
    <t>Ośrodki pomocy społecznej</t>
  </si>
  <si>
    <t>Razem dochody</t>
  </si>
  <si>
    <t>Udziały gmin w podatkach stanowiących dochód budżetu państwa</t>
  </si>
  <si>
    <t>Szkoły podstawowe</t>
  </si>
  <si>
    <t>Wpływy z innych opłat stanowiących dochody jednostek samorządu terytorialnego na podstawie ustaw</t>
  </si>
  <si>
    <t>Subwencje ogólne z budżetu państwa</t>
  </si>
  <si>
    <t>podatek dochodowy od osób prawnych</t>
  </si>
  <si>
    <t>podatek od nieruchomości</t>
  </si>
  <si>
    <t>URZĘDY NACZELNYCH ORGANÓW WŁADZY PAŃSTWOWEJ, KONTROLI I OCHRONY PRAWA ORAZ SĄDOWNICTWA</t>
  </si>
  <si>
    <t>Usługi opiekuńcze i specjalistyczne usługi opiekuńcze</t>
  </si>
  <si>
    <t>Wpływy z opłaty skarbowej</t>
  </si>
  <si>
    <t>DOCHODY OD OSÓB PRAWNYCH, OD OSÓB FIZYCZNYCH I OD INNYCH JEDNOSTEK NIE POSIADAJĄCYCH OSOBOWOŚCI PRAWNEJ ORAZ WYDATKI ZWIĄZANE Z ICH POBOREM</t>
  </si>
  <si>
    <t>POMOC SPOŁECZNA</t>
  </si>
  <si>
    <t>Składki na ubezpieczenia zdrowotne opłacane za osoby pobierające niektóre świadczenia z pomocy społecznej oraz niektóre świadczenia rodzinne</t>
  </si>
  <si>
    <t>Część wyrównawcza subwencji ogólnej dla gmin</t>
  </si>
  <si>
    <t xml:space="preserve">Wpływy z podatku rolnego, podatku leśnego, podatku od spadków i darowizn, podatku od czynności cywilnoprawnych oraz podatków i opłat lokalnych od osób fizycznych </t>
  </si>
  <si>
    <t>Wpływy ze sprzedaży składników majątkowych</t>
  </si>
  <si>
    <t xml:space="preserve">                                                                           Załącznik Nr 1</t>
  </si>
  <si>
    <t>Wpływy z opłat za zarząd, użytkowanie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</si>
  <si>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</si>
  <si>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>Wpływy z podatku rolnego, podatku leśnego, podatku od czynności cywilnoprawnych, podatków i opłat lokalnych od osób prawnych i innych jednostek organizacyjnych</t>
  </si>
  <si>
    <t>Część równoważąca subwencji ogólnej dla gmin</t>
  </si>
  <si>
    <t>Świadczenia rodzinne, zaliczka alimentacyjna oraz składki na ubezpieczenia emerytalne i rentowe z ubezpieczenia społecznego</t>
  </si>
  <si>
    <t>Gospodarka ściekowa i ochrona wód</t>
  </si>
  <si>
    <t>GOSPODARKA KONUNALNA I OCHRONA WÓD</t>
  </si>
  <si>
    <t>Zasiłki i pomoc w naturze oraz składki na ubezpieczenia emerytalne i rentowe</t>
  </si>
  <si>
    <t>Rozdział</t>
  </si>
  <si>
    <t>Wpływy z różnych opłat</t>
  </si>
  <si>
    <t>Dochody jednostki samorządu terytorialnego zwiazane z realizacją zadań z zakresu administracji rządowej oraz innych zadań zleconych ustawami</t>
  </si>
  <si>
    <t>Wpływy z opłat za wydawanie zezwoleń na sprzedaż alkoholu</t>
  </si>
  <si>
    <t>Wpływy z usług</t>
  </si>
  <si>
    <t>§</t>
  </si>
  <si>
    <t>Środki na dofinansowanie wlasnych inwestycji gmin, powiatów, samorządów województw, pozyskane z innych źródeł</t>
  </si>
  <si>
    <t>DOCHODY BUDŻETU GMINY ZARSZYN NA 2008 ROK</t>
  </si>
  <si>
    <t>Plan na 2008 r.</t>
  </si>
  <si>
    <t>Zwiększa się</t>
  </si>
  <si>
    <t>Zmniejsza się</t>
  </si>
  <si>
    <t>Plan po zmianach</t>
  </si>
  <si>
    <t>PLAN FINANSOWY</t>
  </si>
  <si>
    <t>TRANSPORT I ŁĄCZNOŚĆ</t>
  </si>
  <si>
    <t>Drogi publiczne powiatowe</t>
  </si>
  <si>
    <t>Dotacje celowe otrzymane z gminy na zadania bieżące realizowane na podstawie porozumień (umów) między jednostkami samorządu terytorialnego</t>
  </si>
  <si>
    <t>Usuwanie skutków klęsk zywiołowych</t>
  </si>
  <si>
    <t>Dotacje celowe otrzymane z budżetu państwa na realizację inwestycji i zakupów inwestycyjnych własnych gmin (związzków gmin)</t>
  </si>
  <si>
    <t>DZIAŁALNOŚĆ USŁUGOWA</t>
  </si>
  <si>
    <t>Plany zagospodarowania przestrzennego</t>
  </si>
  <si>
    <t>Otrzymane spadki, zapisy i darowizny w postaci pieniężnej</t>
  </si>
  <si>
    <t>EDUKACYJNA OPIEKA WYCHOWAWCZA</t>
  </si>
  <si>
    <t>Pomoc materialna dla uczniów</t>
  </si>
  <si>
    <t>Dotacje celowe otrzymane z powiatu na zadania bieżące realizowane na podstawie porozumień (umów) między jednostkami samorządu terytorialnego</t>
  </si>
  <si>
    <t>Drogi publiczne gminne</t>
  </si>
  <si>
    <t>Drogi wewnetrzne</t>
  </si>
  <si>
    <t>Środki na dofinansowanie wlasnych zdań bieżących gmin (związków gmin), powiatów (związków powiatów), samorządów województw, pozyskane z innych źródeł</t>
  </si>
  <si>
    <t>Wybory do Sejmu i Senatu</t>
  </si>
  <si>
    <t>Dotacje celowe otrzymane z budżetu państwa na zadania bieżące realizowane przez gminę na podstawie porozumień z organami administracji rządowej</t>
  </si>
  <si>
    <t>KULTURA I OCHRONA DZIEDZICTWA NARODOWEGO</t>
  </si>
  <si>
    <t>Pozostałe zadania w zakresie kultury</t>
  </si>
  <si>
    <t>Wpływy z tytułu pomocy finansowej udzielanej między jednostkami samorządu terytorialnego na dofinansowanie własnych zadań bieżących</t>
  </si>
  <si>
    <t>BEZIECZEŃSTWO PUBLICZNE I OCHRONA PRZECIWPOŻAROWA</t>
  </si>
  <si>
    <t xml:space="preserve"> Ochotnicze straże pożarne</t>
  </si>
  <si>
    <t>Dotacje otrzymane z funduszy celowych na finansowanie lub dofinansowanie kosztów realizacji inwestycyji i zakupów inwestycyjnych jednostek sektora finansów publicznych</t>
  </si>
  <si>
    <t>Środki na dofinansowanie własnych inwestycji gmin (związków gmin), powiatów (związków powiatów), samorządów województw, pozyskane z innych źródeł</t>
  </si>
  <si>
    <t>Urzędy gmin</t>
  </si>
  <si>
    <t>Pozostałe odsetki</t>
  </si>
  <si>
    <t>Wpływy z róznych dochodów</t>
  </si>
  <si>
    <t>Dotacje rozwojowe oraz środki na finansowanie Wspólnej Polityki Rolnej</t>
  </si>
  <si>
    <t>Kultura fizyczna i sport</t>
  </si>
  <si>
    <t>Środki na dofinansowanie własnych zadań bieżących gmin (związków gmin), powiatów (związków powiatów), samorządów województw, pozyskane z innych źródeł</t>
  </si>
  <si>
    <t>Rady Gminy Zarszyn</t>
  </si>
  <si>
    <t>Promocja jednostek samoprządu terytorialnego</t>
  </si>
  <si>
    <t>Dotacje celowe otrzymane z budżetu państwa na inwestycje i zakupy inwestycyjne z zakresu administracji rządowej oraz innych zadań zleconych gminom ustawami</t>
  </si>
  <si>
    <t>z dn. 21.08.2008 r.</t>
  </si>
  <si>
    <t>do Uchwały Nr XIX/131/2008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</si>
</sst>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0#0"/>
    <numFmt numFmtId="165" formatCode="000"/>
    <numFmt numFmtId="166" formatCode="00000"/>
    <numFmt numFmtId="167" formatCode="####0"/>
    <numFmt numFmtId="168" formatCode="0####"/>
    <numFmt numFmtId="169" formatCode="0000"/>
    <numFmt numFmtId="170" formatCode="0###"/>
    <numFmt numFmtId="171" formatCode="#,##0\ _z_ł"/>
    <numFmt numFmtId="172" formatCode="00##"/>
    <numFmt numFmtId="173" formatCode="####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1"/>
      <color indexed="8"/>
      <name val="Arial"/>
      <family val="2"/>
    </font>
    <font>
      <b/>
      <sz val="13"/>
      <name val="Arial CE"/>
      <family val="0"/>
    </font>
    <font>
      <b/>
      <sz val="11"/>
      <color indexed="4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164" fontId="6" fillId="0" borderId="0" xfId="0" applyNumberFormat="1" applyFont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164" fontId="6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64" fontId="8" fillId="2" borderId="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1" fillId="0" borderId="1" xfId="0" applyFont="1" applyBorder="1" applyAlignment="1">
      <alignment vertical="top" wrapText="1"/>
    </xf>
    <xf numFmtId="164" fontId="9" fillId="2" borderId="1" xfId="0" applyNumberFormat="1" applyFont="1" applyFill="1" applyBorder="1" applyAlignment="1">
      <alignment horizontal="center"/>
    </xf>
    <xf numFmtId="3" fontId="10" fillId="0" borderId="0" xfId="0" applyNumberFormat="1" applyFont="1" applyAlignment="1">
      <alignment/>
    </xf>
    <xf numFmtId="3" fontId="11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164" fontId="9" fillId="2" borderId="1" xfId="0" applyNumberFormat="1" applyFont="1" applyFill="1" applyBorder="1" applyAlignment="1" applyProtection="1">
      <alignment horizontal="center"/>
      <protection locked="0"/>
    </xf>
    <xf numFmtId="170" fontId="9" fillId="0" borderId="1" xfId="0" applyNumberFormat="1" applyFont="1" applyBorder="1" applyAlignment="1" applyProtection="1">
      <alignment horizontal="center"/>
      <protection locked="0"/>
    </xf>
    <xf numFmtId="164" fontId="9" fillId="0" borderId="1" xfId="0" applyNumberFormat="1" applyFont="1" applyBorder="1" applyAlignment="1" applyProtection="1">
      <alignment horizontal="center"/>
      <protection locked="0"/>
    </xf>
    <xf numFmtId="164" fontId="9" fillId="0" borderId="1" xfId="0" applyNumberFormat="1" applyFont="1" applyBorder="1" applyAlignment="1">
      <alignment horizontal="center"/>
    </xf>
    <xf numFmtId="164" fontId="9" fillId="2" borderId="1" xfId="0" applyNumberFormat="1" applyFont="1" applyFill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9" fillId="0" borderId="0" xfId="0" applyFont="1" applyBorder="1" applyAlignment="1">
      <alignment/>
    </xf>
    <xf numFmtId="168" fontId="9" fillId="0" borderId="1" xfId="0" applyNumberFormat="1" applyFont="1" applyBorder="1" applyAlignment="1" applyProtection="1">
      <alignment horizontal="center"/>
      <protection locked="0"/>
    </xf>
    <xf numFmtId="1" fontId="9" fillId="0" borderId="0" xfId="0" applyNumberFormat="1" applyFont="1" applyAlignment="1">
      <alignment/>
    </xf>
    <xf numFmtId="1" fontId="8" fillId="2" borderId="1" xfId="0" applyNumberFormat="1" applyFont="1" applyFill="1" applyBorder="1" applyAlignment="1" applyProtection="1">
      <alignment horizontal="center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1" fontId="8" fillId="2" borderId="1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2" borderId="1" xfId="0" applyNumberFormat="1" applyFont="1" applyFill="1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top"/>
    </xf>
    <xf numFmtId="1" fontId="9" fillId="2" borderId="1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8" fillId="2" borderId="0" xfId="0" applyNumberFormat="1" applyFont="1" applyFill="1" applyBorder="1" applyAlignment="1">
      <alignment/>
    </xf>
    <xf numFmtId="1" fontId="9" fillId="0" borderId="0" xfId="0" applyNumberFormat="1" applyFont="1" applyBorder="1" applyAlignment="1">
      <alignment/>
    </xf>
    <xf numFmtId="168" fontId="9" fillId="0" borderId="1" xfId="0" applyNumberFormat="1" applyFont="1" applyBorder="1" applyAlignment="1" applyProtection="1">
      <alignment horizontal="center" vertical="top"/>
      <protection locked="0"/>
    </xf>
    <xf numFmtId="1" fontId="9" fillId="0" borderId="1" xfId="0" applyNumberFormat="1" applyFont="1" applyBorder="1" applyAlignment="1" applyProtection="1">
      <alignment horizontal="center" vertical="top"/>
      <protection locked="0"/>
    </xf>
    <xf numFmtId="1" fontId="9" fillId="2" borderId="1" xfId="0" applyNumberFormat="1" applyFont="1" applyFill="1" applyBorder="1" applyAlignment="1">
      <alignment horizontal="center" vertical="top"/>
    </xf>
    <xf numFmtId="1" fontId="9" fillId="0" borderId="1" xfId="0" applyNumberFormat="1" applyFont="1" applyBorder="1" applyAlignment="1">
      <alignment horizontal="center" vertical="top"/>
    </xf>
    <xf numFmtId="170" fontId="9" fillId="0" borderId="1" xfId="0" applyNumberFormat="1" applyFont="1" applyBorder="1" applyAlignment="1">
      <alignment horizontal="center"/>
    </xf>
    <xf numFmtId="172" fontId="9" fillId="0" borderId="1" xfId="0" applyNumberFormat="1" applyFont="1" applyBorder="1" applyAlignment="1">
      <alignment horizontal="center"/>
    </xf>
    <xf numFmtId="170" fontId="9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3" fontId="11" fillId="0" borderId="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" xfId="0" applyFont="1" applyBorder="1" applyAlignment="1" applyProtection="1">
      <alignment horizontal="center" vertical="center"/>
      <protection locked="0"/>
    </xf>
    <xf numFmtId="1" fontId="8" fillId="0" borderId="1" xfId="0" applyNumberFormat="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168" fontId="8" fillId="0" borderId="1" xfId="0" applyNumberFormat="1" applyFont="1" applyBorder="1" applyAlignment="1" applyProtection="1">
      <alignment horizontal="center"/>
      <protection locked="0"/>
    </xf>
    <xf numFmtId="168" fontId="8" fillId="2" borderId="1" xfId="0" applyNumberFormat="1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4" fontId="10" fillId="0" borderId="1" xfId="0" applyNumberFormat="1" applyFont="1" applyBorder="1" applyAlignment="1">
      <alignment/>
    </xf>
    <xf numFmtId="164" fontId="3" fillId="0" borderId="1" xfId="0" applyNumberFormat="1" applyFont="1" applyBorder="1" applyAlignment="1" applyProtection="1">
      <alignment horizontal="center"/>
      <protection locked="0"/>
    </xf>
    <xf numFmtId="168" fontId="8" fillId="0" borderId="1" xfId="0" applyNumberFormat="1" applyFont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68" fontId="3" fillId="0" borderId="1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>
      <alignment/>
    </xf>
    <xf numFmtId="173" fontId="9" fillId="0" borderId="1" xfId="0" applyNumberFormat="1" applyFont="1" applyBorder="1" applyAlignment="1" applyProtection="1">
      <alignment horizontal="center" vertical="top" wrapText="1"/>
      <protection locked="0"/>
    </xf>
    <xf numFmtId="173" fontId="8" fillId="0" borderId="1" xfId="0" applyNumberFormat="1" applyFont="1" applyBorder="1" applyAlignment="1" applyProtection="1">
      <alignment horizontal="center" vertical="top" wrapText="1"/>
      <protection locked="0"/>
    </xf>
    <xf numFmtId="164" fontId="3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vertical="top" wrapText="1"/>
    </xf>
    <xf numFmtId="1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1" fontId="8" fillId="0" borderId="1" xfId="0" applyNumberFormat="1" applyFont="1" applyBorder="1" applyAlignment="1">
      <alignment horizontal="center" vertical="top"/>
    </xf>
    <xf numFmtId="164" fontId="14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 vertical="top"/>
    </xf>
    <xf numFmtId="0" fontId="14" fillId="2" borderId="1" xfId="0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9" fillId="2" borderId="1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/>
    </xf>
    <xf numFmtId="1" fontId="8" fillId="2" borderId="1" xfId="0" applyNumberFormat="1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 applyProtection="1">
      <alignment horizontal="center" vertical="top"/>
      <protection locked="0"/>
    </xf>
    <xf numFmtId="1" fontId="8" fillId="2" borderId="1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 applyProtection="1">
      <alignment horizontal="center" vertical="top"/>
      <protection locked="0"/>
    </xf>
    <xf numFmtId="1" fontId="3" fillId="0" borderId="1" xfId="0" applyNumberFormat="1" applyFont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center"/>
    </xf>
    <xf numFmtId="1" fontId="8" fillId="0" borderId="1" xfId="0" applyNumberFormat="1" applyFont="1" applyBorder="1" applyAlignment="1">
      <alignment horizontal="left" vertical="top"/>
    </xf>
    <xf numFmtId="170" fontId="9" fillId="2" borderId="1" xfId="0" applyNumberFormat="1" applyFont="1" applyFill="1" applyBorder="1" applyAlignment="1">
      <alignment horizontal="center" vertical="top"/>
    </xf>
    <xf numFmtId="4" fontId="3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top" wrapText="1"/>
    </xf>
    <xf numFmtId="4" fontId="11" fillId="0" borderId="1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vertical="top"/>
    </xf>
    <xf numFmtId="4" fontId="10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 horizontal="right" vertical="top" wrapText="1"/>
    </xf>
    <xf numFmtId="4" fontId="10" fillId="0" borderId="1" xfId="0" applyNumberFormat="1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/>
    </xf>
    <xf numFmtId="4" fontId="14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wrapText="1"/>
    </xf>
    <xf numFmtId="4" fontId="9" fillId="0" borderId="1" xfId="0" applyNumberFormat="1" applyFont="1" applyBorder="1" applyAlignment="1">
      <alignment/>
    </xf>
    <xf numFmtId="4" fontId="9" fillId="0" borderId="1" xfId="0" applyNumberFormat="1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vertical="top"/>
    </xf>
    <xf numFmtId="4" fontId="10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right" wrapText="1"/>
    </xf>
    <xf numFmtId="4" fontId="9" fillId="0" borderId="1" xfId="0" applyNumberFormat="1" applyFont="1" applyBorder="1" applyAlignment="1">
      <alignment horizontal="right" wrapText="1"/>
    </xf>
    <xf numFmtId="1" fontId="9" fillId="0" borderId="1" xfId="0" applyNumberFormat="1" applyFont="1" applyBorder="1" applyAlignment="1" applyProtection="1">
      <alignment horizontal="center" vertical="top"/>
      <protection locked="0"/>
    </xf>
    <xf numFmtId="170" fontId="8" fillId="2" borderId="1" xfId="0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zoomScale="75" zoomScaleNormal="75" zoomScaleSheetLayoutView="75" workbookViewId="0" topLeftCell="A1">
      <selection activeCell="E4" sqref="E4:H4"/>
    </sheetView>
  </sheetViews>
  <sheetFormatPr defaultColWidth="9.00390625" defaultRowHeight="12.75"/>
  <cols>
    <col min="1" max="1" width="7.125" style="23" customWidth="1"/>
    <col min="2" max="2" width="9.00390625" style="48" customWidth="1"/>
    <col min="3" max="3" width="7.375" style="36" customWidth="1"/>
    <col min="4" max="4" width="78.625" style="23" customWidth="1"/>
    <col min="5" max="5" width="18.75390625" style="31" customWidth="1"/>
    <col min="6" max="8" width="18.75390625" style="23" customWidth="1"/>
    <col min="9" max="16384" width="9.125" style="23" customWidth="1"/>
  </cols>
  <sheetData>
    <row r="1" spans="4:8" ht="14.25" customHeight="1">
      <c r="D1" s="149" t="s">
        <v>40</v>
      </c>
      <c r="E1" s="149"/>
      <c r="F1" s="149"/>
      <c r="G1" s="149"/>
      <c r="H1" s="149"/>
    </row>
    <row r="2" spans="4:8" ht="14.25" customHeight="1">
      <c r="D2" s="149" t="s">
        <v>95</v>
      </c>
      <c r="E2" s="149"/>
      <c r="F2" s="149"/>
      <c r="G2" s="149"/>
      <c r="H2" s="149"/>
    </row>
    <row r="3" spans="4:8" ht="14.25" customHeight="1">
      <c r="D3" s="149" t="s">
        <v>91</v>
      </c>
      <c r="E3" s="149"/>
      <c r="F3" s="149"/>
      <c r="G3" s="149"/>
      <c r="H3" s="149"/>
    </row>
    <row r="4" spans="4:8" ht="14.25" customHeight="1">
      <c r="D4" s="34"/>
      <c r="E4" s="149" t="s">
        <v>94</v>
      </c>
      <c r="F4" s="149"/>
      <c r="G4" s="149"/>
      <c r="H4" s="149"/>
    </row>
    <row r="5" spans="4:5" ht="14.25" customHeight="1">
      <c r="D5" s="149"/>
      <c r="E5" s="149"/>
    </row>
    <row r="6" spans="1:8" ht="14.25" customHeight="1">
      <c r="A6" s="148" t="s">
        <v>61</v>
      </c>
      <c r="B6" s="148"/>
      <c r="C6" s="148"/>
      <c r="D6" s="148"/>
      <c r="E6" s="148"/>
      <c r="F6" s="148"/>
      <c r="G6" s="148"/>
      <c r="H6" s="148"/>
    </row>
    <row r="7" spans="1:8" ht="16.5">
      <c r="A7" s="148" t="s">
        <v>56</v>
      </c>
      <c r="B7" s="148"/>
      <c r="C7" s="148"/>
      <c r="D7" s="148"/>
      <c r="E7" s="148"/>
      <c r="F7" s="148"/>
      <c r="G7" s="148"/>
      <c r="H7" s="148"/>
    </row>
    <row r="8" spans="1:5" ht="15">
      <c r="A8" s="35"/>
      <c r="B8" s="35"/>
      <c r="C8" s="35"/>
      <c r="D8" s="35"/>
      <c r="E8" s="35"/>
    </row>
    <row r="9" spans="1:5" ht="15">
      <c r="A9" s="35"/>
      <c r="B9" s="35"/>
      <c r="C9" s="35"/>
      <c r="D9" s="35"/>
      <c r="E9" s="35"/>
    </row>
    <row r="11" spans="1:8" s="77" customFormat="1" ht="36" customHeight="1">
      <c r="A11" s="73" t="s">
        <v>2</v>
      </c>
      <c r="B11" s="74" t="s">
        <v>49</v>
      </c>
      <c r="C11" s="75" t="s">
        <v>54</v>
      </c>
      <c r="D11" s="76" t="s">
        <v>3</v>
      </c>
      <c r="E11" s="32" t="s">
        <v>57</v>
      </c>
      <c r="F11" s="80" t="s">
        <v>58</v>
      </c>
      <c r="G11" s="80" t="s">
        <v>59</v>
      </c>
      <c r="H11" s="81" t="s">
        <v>60</v>
      </c>
    </row>
    <row r="12" spans="1:8" s="72" customFormat="1" ht="15">
      <c r="A12" s="68">
        <v>1</v>
      </c>
      <c r="B12" s="51">
        <v>2</v>
      </c>
      <c r="C12" s="69">
        <v>3</v>
      </c>
      <c r="D12" s="70">
        <v>4</v>
      </c>
      <c r="E12" s="71">
        <v>5</v>
      </c>
      <c r="F12" s="82">
        <v>6</v>
      </c>
      <c r="G12" s="82">
        <v>7</v>
      </c>
      <c r="H12" s="82">
        <v>8</v>
      </c>
    </row>
    <row r="13" spans="1:8" s="24" customFormat="1" ht="15">
      <c r="A13" s="10">
        <v>10</v>
      </c>
      <c r="B13" s="49"/>
      <c r="C13" s="37"/>
      <c r="D13" s="11" t="s">
        <v>0</v>
      </c>
      <c r="E13" s="117">
        <f>E14</f>
        <v>69493</v>
      </c>
      <c r="F13" s="117">
        <f>F14</f>
        <v>0</v>
      </c>
      <c r="G13" s="117">
        <f>G14</f>
        <v>0</v>
      </c>
      <c r="H13" s="118">
        <f>E13+F13-G13</f>
        <v>69493</v>
      </c>
    </row>
    <row r="14" spans="1:8" ht="15">
      <c r="A14" s="13"/>
      <c r="B14" s="79">
        <v>1095</v>
      </c>
      <c r="C14" s="37"/>
      <c r="D14" s="12" t="s">
        <v>1</v>
      </c>
      <c r="E14" s="119">
        <f>E15+E16</f>
        <v>69493</v>
      </c>
      <c r="F14" s="119">
        <f>F15+F16</f>
        <v>0</v>
      </c>
      <c r="G14" s="119">
        <f>G15+G16</f>
        <v>0</v>
      </c>
      <c r="H14" s="120">
        <f aca="true" t="shared" si="0" ref="H14:H109">E14+F14-G14</f>
        <v>69493</v>
      </c>
    </row>
    <row r="15" spans="1:8" ht="15">
      <c r="A15" s="13"/>
      <c r="B15" s="78"/>
      <c r="C15" s="38">
        <v>690</v>
      </c>
      <c r="D15" s="14" t="s">
        <v>50</v>
      </c>
      <c r="E15" s="83">
        <v>3000</v>
      </c>
      <c r="F15" s="83"/>
      <c r="G15" s="83"/>
      <c r="H15" s="121">
        <f t="shared" si="0"/>
        <v>3000</v>
      </c>
    </row>
    <row r="16" spans="1:8" ht="28.5">
      <c r="A16" s="13"/>
      <c r="B16" s="78"/>
      <c r="C16" s="63">
        <v>2010</v>
      </c>
      <c r="D16" s="19" t="s">
        <v>8</v>
      </c>
      <c r="E16" s="83">
        <v>66493</v>
      </c>
      <c r="F16" s="83"/>
      <c r="G16" s="83"/>
      <c r="H16" s="121">
        <f t="shared" si="0"/>
        <v>66493</v>
      </c>
    </row>
    <row r="17" spans="1:8" s="24" customFormat="1" ht="15">
      <c r="A17" s="13">
        <v>20</v>
      </c>
      <c r="B17" s="78"/>
      <c r="C17" s="39"/>
      <c r="D17" s="11" t="s">
        <v>12</v>
      </c>
      <c r="E17" s="117">
        <f aca="true" t="shared" si="1" ref="E17:G18">E18</f>
        <v>80000</v>
      </c>
      <c r="F17" s="117">
        <f t="shared" si="1"/>
        <v>20000</v>
      </c>
      <c r="G17" s="117">
        <f t="shared" si="1"/>
        <v>0</v>
      </c>
      <c r="H17" s="118">
        <f t="shared" si="0"/>
        <v>100000</v>
      </c>
    </row>
    <row r="18" spans="1:8" ht="15">
      <c r="A18" s="13"/>
      <c r="B18" s="78">
        <v>2095</v>
      </c>
      <c r="C18" s="39"/>
      <c r="D18" s="12" t="s">
        <v>1</v>
      </c>
      <c r="E18" s="119">
        <f t="shared" si="1"/>
        <v>80000</v>
      </c>
      <c r="F18" s="119">
        <f t="shared" si="1"/>
        <v>20000</v>
      </c>
      <c r="G18" s="119">
        <f t="shared" si="1"/>
        <v>0</v>
      </c>
      <c r="H18" s="120">
        <f t="shared" si="0"/>
        <v>100000</v>
      </c>
    </row>
    <row r="19" spans="1:8" ht="15">
      <c r="A19" s="13"/>
      <c r="B19" s="50"/>
      <c r="C19" s="47">
        <v>870</v>
      </c>
      <c r="D19" s="14" t="s">
        <v>39</v>
      </c>
      <c r="E19" s="121">
        <v>80000</v>
      </c>
      <c r="F19" s="83">
        <v>20000</v>
      </c>
      <c r="G19" s="83"/>
      <c r="H19" s="122">
        <f t="shared" si="0"/>
        <v>100000</v>
      </c>
    </row>
    <row r="20" spans="1:8" s="90" customFormat="1" ht="15">
      <c r="A20" s="84">
        <v>600</v>
      </c>
      <c r="B20" s="87"/>
      <c r="C20" s="88"/>
      <c r="D20" s="89" t="s">
        <v>62</v>
      </c>
      <c r="E20" s="118">
        <f>E21+E24+E26+E28</f>
        <v>504000</v>
      </c>
      <c r="F20" s="118">
        <f>F21+F24+F26+F28</f>
        <v>400000</v>
      </c>
      <c r="G20" s="118">
        <f>G21+G24+G26+G28</f>
        <v>13567.69</v>
      </c>
      <c r="H20" s="118">
        <f t="shared" si="0"/>
        <v>890432.31</v>
      </c>
    </row>
    <row r="21" spans="1:8" s="72" customFormat="1" ht="15">
      <c r="A21" s="84"/>
      <c r="B21" s="51">
        <v>60014</v>
      </c>
      <c r="C21" s="85"/>
      <c r="D21" s="86" t="s">
        <v>63</v>
      </c>
      <c r="E21" s="120">
        <f>E22+E23</f>
        <v>30000</v>
      </c>
      <c r="F21" s="120">
        <f>F22+F23</f>
        <v>0</v>
      </c>
      <c r="G21" s="120">
        <f>G22+G23</f>
        <v>0</v>
      </c>
      <c r="H21" s="120">
        <f t="shared" si="0"/>
        <v>30000</v>
      </c>
    </row>
    <row r="22" spans="1:8" ht="28.5">
      <c r="A22" s="13"/>
      <c r="B22" s="50"/>
      <c r="C22" s="91">
        <v>2310</v>
      </c>
      <c r="D22" s="14" t="s">
        <v>64</v>
      </c>
      <c r="E22" s="121">
        <v>0</v>
      </c>
      <c r="F22" s="83"/>
      <c r="G22" s="83"/>
      <c r="H22" s="122">
        <f t="shared" si="0"/>
        <v>0</v>
      </c>
    </row>
    <row r="23" spans="1:8" ht="28.5">
      <c r="A23" s="13"/>
      <c r="B23" s="50"/>
      <c r="C23" s="91">
        <v>2320</v>
      </c>
      <c r="D23" s="14" t="s">
        <v>72</v>
      </c>
      <c r="E23" s="121">
        <v>30000</v>
      </c>
      <c r="F23" s="83"/>
      <c r="G23" s="83"/>
      <c r="H23" s="122">
        <f t="shared" si="0"/>
        <v>30000</v>
      </c>
    </row>
    <row r="24" spans="1:8" s="72" customFormat="1" ht="15">
      <c r="A24" s="84"/>
      <c r="B24" s="51">
        <v>60016</v>
      </c>
      <c r="C24" s="92"/>
      <c r="D24" s="86" t="s">
        <v>73</v>
      </c>
      <c r="E24" s="120">
        <f>E25</f>
        <v>100000</v>
      </c>
      <c r="F24" s="120">
        <f>F25</f>
        <v>0</v>
      </c>
      <c r="G24" s="120">
        <f>G25</f>
        <v>12.69</v>
      </c>
      <c r="H24" s="120">
        <f t="shared" si="0"/>
        <v>99987.31</v>
      </c>
    </row>
    <row r="25" spans="1:8" ht="28.5">
      <c r="A25" s="13"/>
      <c r="B25" s="50"/>
      <c r="C25" s="91">
        <v>6330</v>
      </c>
      <c r="D25" s="14" t="s">
        <v>66</v>
      </c>
      <c r="E25" s="121">
        <v>100000</v>
      </c>
      <c r="F25" s="83"/>
      <c r="G25" s="83">
        <v>12.69</v>
      </c>
      <c r="H25" s="122">
        <f t="shared" si="0"/>
        <v>99987.31</v>
      </c>
    </row>
    <row r="26" spans="1:8" s="72" customFormat="1" ht="15">
      <c r="A26" s="84"/>
      <c r="B26" s="51">
        <v>60017</v>
      </c>
      <c r="C26" s="92"/>
      <c r="D26" s="86" t="s">
        <v>74</v>
      </c>
      <c r="E26" s="120">
        <f>E27</f>
        <v>24000</v>
      </c>
      <c r="F26" s="120">
        <f>F27</f>
        <v>0</v>
      </c>
      <c r="G26" s="120">
        <f>G27</f>
        <v>0</v>
      </c>
      <c r="H26" s="120">
        <f t="shared" si="0"/>
        <v>24000</v>
      </c>
    </row>
    <row r="27" spans="1:8" ht="39" customHeight="1">
      <c r="A27" s="13"/>
      <c r="B27" s="50"/>
      <c r="C27" s="91">
        <v>2700</v>
      </c>
      <c r="D27" s="14" t="s">
        <v>75</v>
      </c>
      <c r="E27" s="121">
        <v>24000</v>
      </c>
      <c r="F27" s="83"/>
      <c r="G27" s="83"/>
      <c r="H27" s="122">
        <f t="shared" si="0"/>
        <v>24000</v>
      </c>
    </row>
    <row r="28" spans="1:8" s="72" customFormat="1" ht="15">
      <c r="A28" s="84"/>
      <c r="B28" s="51">
        <v>60078</v>
      </c>
      <c r="C28" s="92"/>
      <c r="D28" s="86" t="s">
        <v>65</v>
      </c>
      <c r="E28" s="120">
        <f>E29</f>
        <v>350000</v>
      </c>
      <c r="F28" s="120">
        <f>F29</f>
        <v>400000</v>
      </c>
      <c r="G28" s="120">
        <f>G29</f>
        <v>13555</v>
      </c>
      <c r="H28" s="120">
        <f t="shared" si="0"/>
        <v>736445</v>
      </c>
    </row>
    <row r="29" spans="1:8" ht="28.5">
      <c r="A29" s="13"/>
      <c r="B29" s="50"/>
      <c r="C29" s="91">
        <v>6330</v>
      </c>
      <c r="D29" s="14" t="s">
        <v>66</v>
      </c>
      <c r="E29" s="121">
        <v>350000</v>
      </c>
      <c r="F29" s="83">
        <v>400000</v>
      </c>
      <c r="G29" s="83">
        <v>13555</v>
      </c>
      <c r="H29" s="122">
        <f t="shared" si="0"/>
        <v>736445</v>
      </c>
    </row>
    <row r="30" spans="1:8" s="24" customFormat="1" ht="15">
      <c r="A30" s="15">
        <v>700</v>
      </c>
      <c r="B30" s="52"/>
      <c r="C30" s="30"/>
      <c r="D30" s="16" t="s">
        <v>4</v>
      </c>
      <c r="E30" s="117">
        <f>E31</f>
        <v>146000</v>
      </c>
      <c r="F30" s="117">
        <f>F31</f>
        <v>0</v>
      </c>
      <c r="G30" s="117">
        <f>G31</f>
        <v>0</v>
      </c>
      <c r="H30" s="118">
        <f t="shared" si="0"/>
        <v>146000</v>
      </c>
    </row>
    <row r="31" spans="1:8" ht="15">
      <c r="A31" s="15"/>
      <c r="B31" s="52">
        <v>70005</v>
      </c>
      <c r="C31" s="30"/>
      <c r="D31" s="17" t="s">
        <v>5</v>
      </c>
      <c r="E31" s="119">
        <f>E32+E33+E34</f>
        <v>146000</v>
      </c>
      <c r="F31" s="119">
        <f>F32+F33+F34</f>
        <v>0</v>
      </c>
      <c r="G31" s="119">
        <f>G32+G33+G34</f>
        <v>0</v>
      </c>
      <c r="H31" s="120">
        <f t="shared" si="0"/>
        <v>146000</v>
      </c>
    </row>
    <row r="32" spans="1:8" ht="15">
      <c r="A32" s="18"/>
      <c r="B32" s="53"/>
      <c r="C32" s="47">
        <v>470</v>
      </c>
      <c r="D32" s="19" t="s">
        <v>41</v>
      </c>
      <c r="E32" s="83">
        <v>6000</v>
      </c>
      <c r="F32" s="83"/>
      <c r="G32" s="83"/>
      <c r="H32" s="122">
        <f t="shared" si="0"/>
        <v>6000</v>
      </c>
    </row>
    <row r="33" spans="1:8" ht="42.75">
      <c r="A33" s="18"/>
      <c r="B33" s="53"/>
      <c r="C33" s="61">
        <v>750</v>
      </c>
      <c r="D33" s="19" t="s">
        <v>42</v>
      </c>
      <c r="E33" s="83">
        <v>120000</v>
      </c>
      <c r="F33" s="83"/>
      <c r="G33" s="83"/>
      <c r="H33" s="122">
        <f t="shared" si="0"/>
        <v>120000</v>
      </c>
    </row>
    <row r="34" spans="1:8" ht="15">
      <c r="A34" s="18"/>
      <c r="B34" s="53"/>
      <c r="C34" s="47">
        <v>870</v>
      </c>
      <c r="D34" s="19" t="s">
        <v>39</v>
      </c>
      <c r="E34" s="83">
        <v>20000</v>
      </c>
      <c r="F34" s="83"/>
      <c r="G34" s="83"/>
      <c r="H34" s="123">
        <f t="shared" si="0"/>
        <v>20000</v>
      </c>
    </row>
    <row r="35" spans="1:8" s="90" customFormat="1" ht="15">
      <c r="A35" s="93">
        <v>710</v>
      </c>
      <c r="B35" s="96"/>
      <c r="C35" s="88"/>
      <c r="D35" s="97" t="s">
        <v>67</v>
      </c>
      <c r="E35" s="118">
        <f aca="true" t="shared" si="2" ref="E35:G36">E36</f>
        <v>22500</v>
      </c>
      <c r="F35" s="118">
        <f t="shared" si="2"/>
        <v>0</v>
      </c>
      <c r="G35" s="118">
        <f t="shared" si="2"/>
        <v>0</v>
      </c>
      <c r="H35" s="118">
        <f t="shared" si="0"/>
        <v>22500</v>
      </c>
    </row>
    <row r="36" spans="1:8" s="72" customFormat="1" ht="15">
      <c r="A36" s="93"/>
      <c r="B36" s="94">
        <v>71004</v>
      </c>
      <c r="C36" s="85"/>
      <c r="D36" s="95" t="s">
        <v>68</v>
      </c>
      <c r="E36" s="124">
        <f t="shared" si="2"/>
        <v>22500</v>
      </c>
      <c r="F36" s="124">
        <f t="shared" si="2"/>
        <v>0</v>
      </c>
      <c r="G36" s="124">
        <f t="shared" si="2"/>
        <v>0</v>
      </c>
      <c r="H36" s="120">
        <f t="shared" si="0"/>
        <v>22500</v>
      </c>
    </row>
    <row r="37" spans="1:8" ht="15">
      <c r="A37" s="18"/>
      <c r="B37" s="53"/>
      <c r="C37" s="47">
        <v>960</v>
      </c>
      <c r="D37" s="19" t="s">
        <v>69</v>
      </c>
      <c r="E37" s="83">
        <v>22500</v>
      </c>
      <c r="F37" s="83"/>
      <c r="G37" s="83"/>
      <c r="H37" s="121">
        <f t="shared" si="0"/>
        <v>22500</v>
      </c>
    </row>
    <row r="38" spans="1:8" s="24" customFormat="1" ht="15">
      <c r="A38" s="15">
        <v>750</v>
      </c>
      <c r="B38" s="52"/>
      <c r="C38" s="30"/>
      <c r="D38" s="16" t="s">
        <v>6</v>
      </c>
      <c r="E38" s="117">
        <f>E39+E42+E44</f>
        <v>97058</v>
      </c>
      <c r="F38" s="117">
        <f>F39+F42+F44</f>
        <v>17600</v>
      </c>
      <c r="G38" s="117">
        <f>G39+G42+G44</f>
        <v>0</v>
      </c>
      <c r="H38" s="118">
        <f t="shared" si="0"/>
        <v>114658</v>
      </c>
    </row>
    <row r="39" spans="1:8" ht="15">
      <c r="A39" s="15"/>
      <c r="B39" s="52">
        <v>75011</v>
      </c>
      <c r="C39" s="30"/>
      <c r="D39" s="17" t="s">
        <v>7</v>
      </c>
      <c r="E39" s="119">
        <f>E40+E41</f>
        <v>82058</v>
      </c>
      <c r="F39" s="119">
        <f>F40+F41</f>
        <v>0</v>
      </c>
      <c r="G39" s="119">
        <f>G40+G41</f>
        <v>0</v>
      </c>
      <c r="H39" s="120">
        <f t="shared" si="0"/>
        <v>82058</v>
      </c>
    </row>
    <row r="40" spans="1:8" ht="30" customHeight="1">
      <c r="A40" s="15"/>
      <c r="B40" s="52"/>
      <c r="C40" s="63">
        <v>2010</v>
      </c>
      <c r="D40" s="19" t="s">
        <v>8</v>
      </c>
      <c r="E40" s="83">
        <v>81158</v>
      </c>
      <c r="F40" s="83"/>
      <c r="G40" s="83"/>
      <c r="H40" s="122">
        <f t="shared" si="0"/>
        <v>81158</v>
      </c>
    </row>
    <row r="41" spans="1:8" ht="28.5">
      <c r="A41" s="15"/>
      <c r="B41" s="52"/>
      <c r="C41" s="63">
        <v>2360</v>
      </c>
      <c r="D41" s="19" t="s">
        <v>51</v>
      </c>
      <c r="E41" s="83">
        <v>900</v>
      </c>
      <c r="F41" s="83"/>
      <c r="G41" s="83"/>
      <c r="H41" s="122">
        <f t="shared" si="0"/>
        <v>900</v>
      </c>
    </row>
    <row r="42" spans="1:8" s="72" customFormat="1" ht="15">
      <c r="A42" s="107"/>
      <c r="B42" s="110">
        <v>75023</v>
      </c>
      <c r="C42" s="106"/>
      <c r="D42" s="95" t="s">
        <v>85</v>
      </c>
      <c r="E42" s="124">
        <f>E43</f>
        <v>15000</v>
      </c>
      <c r="F42" s="124">
        <f>F43</f>
        <v>10000</v>
      </c>
      <c r="G42" s="124">
        <f>G43</f>
        <v>0</v>
      </c>
      <c r="H42" s="120">
        <f t="shared" si="0"/>
        <v>25000</v>
      </c>
    </row>
    <row r="43" spans="1:8" ht="15">
      <c r="A43" s="15"/>
      <c r="B43" s="52"/>
      <c r="C43" s="116">
        <v>920</v>
      </c>
      <c r="D43" s="19" t="s">
        <v>86</v>
      </c>
      <c r="E43" s="83">
        <v>15000</v>
      </c>
      <c r="F43" s="83">
        <v>10000</v>
      </c>
      <c r="G43" s="83"/>
      <c r="H43" s="122">
        <f t="shared" si="0"/>
        <v>25000</v>
      </c>
    </row>
    <row r="44" spans="1:8" s="72" customFormat="1" ht="15">
      <c r="A44" s="107"/>
      <c r="B44" s="110">
        <v>75075</v>
      </c>
      <c r="C44" s="147"/>
      <c r="D44" s="95" t="s">
        <v>92</v>
      </c>
      <c r="E44" s="124">
        <f>E45</f>
        <v>0</v>
      </c>
      <c r="F44" s="124">
        <f>F45</f>
        <v>7600</v>
      </c>
      <c r="G44" s="124">
        <f>G45</f>
        <v>0</v>
      </c>
      <c r="H44" s="120">
        <f t="shared" si="0"/>
        <v>7600</v>
      </c>
    </row>
    <row r="45" spans="1:8" ht="15">
      <c r="A45" s="15"/>
      <c r="B45" s="52"/>
      <c r="C45" s="47">
        <v>960</v>
      </c>
      <c r="D45" s="19" t="s">
        <v>69</v>
      </c>
      <c r="E45" s="83">
        <v>0</v>
      </c>
      <c r="F45" s="83">
        <v>7600</v>
      </c>
      <c r="G45" s="83"/>
      <c r="H45" s="122">
        <f t="shared" si="0"/>
        <v>7600</v>
      </c>
    </row>
    <row r="46" spans="1:8" s="24" customFormat="1" ht="30">
      <c r="A46" s="21">
        <v>751</v>
      </c>
      <c r="B46" s="53"/>
      <c r="C46" s="42"/>
      <c r="D46" s="16" t="s">
        <v>31</v>
      </c>
      <c r="E46" s="117">
        <f>E47+E49</f>
        <v>19362</v>
      </c>
      <c r="F46" s="117">
        <f>F47+F49</f>
        <v>0</v>
      </c>
      <c r="G46" s="117">
        <f>G47+G49</f>
        <v>0</v>
      </c>
      <c r="H46" s="125">
        <f t="shared" si="0"/>
        <v>19362</v>
      </c>
    </row>
    <row r="47" spans="1:8" ht="15">
      <c r="A47" s="20"/>
      <c r="B47" s="54">
        <v>75101</v>
      </c>
      <c r="C47" s="41"/>
      <c r="D47" s="17" t="s">
        <v>9</v>
      </c>
      <c r="E47" s="119">
        <f>E48</f>
        <v>1330</v>
      </c>
      <c r="F47" s="119">
        <f>F48</f>
        <v>0</v>
      </c>
      <c r="G47" s="119">
        <f>G48</f>
        <v>0</v>
      </c>
      <c r="H47" s="120">
        <f t="shared" si="0"/>
        <v>1330</v>
      </c>
    </row>
    <row r="48" spans="1:8" ht="30.75" customHeight="1">
      <c r="A48" s="21"/>
      <c r="B48" s="55"/>
      <c r="C48" s="63">
        <v>2010</v>
      </c>
      <c r="D48" s="19" t="s">
        <v>8</v>
      </c>
      <c r="E48" s="83">
        <v>1330</v>
      </c>
      <c r="F48" s="83"/>
      <c r="G48" s="83"/>
      <c r="H48" s="122">
        <f t="shared" si="0"/>
        <v>1330</v>
      </c>
    </row>
    <row r="49" spans="1:8" s="72" customFormat="1" ht="15.75" customHeight="1">
      <c r="A49" s="105"/>
      <c r="B49" s="98">
        <v>75108</v>
      </c>
      <c r="C49" s="106"/>
      <c r="D49" s="95" t="s">
        <v>76</v>
      </c>
      <c r="E49" s="124">
        <f>E50</f>
        <v>18032</v>
      </c>
      <c r="F49" s="124">
        <f>F50</f>
        <v>0</v>
      </c>
      <c r="G49" s="124">
        <f>G50</f>
        <v>0</v>
      </c>
      <c r="H49" s="120">
        <f t="shared" si="0"/>
        <v>18032</v>
      </c>
    </row>
    <row r="50" spans="1:8" ht="31.5" customHeight="1">
      <c r="A50" s="21"/>
      <c r="B50" s="55"/>
      <c r="C50" s="63">
        <v>2010</v>
      </c>
      <c r="D50" s="19" t="s">
        <v>8</v>
      </c>
      <c r="E50" s="83">
        <v>18032</v>
      </c>
      <c r="F50" s="83"/>
      <c r="G50" s="83"/>
      <c r="H50" s="122">
        <f t="shared" si="0"/>
        <v>18032</v>
      </c>
    </row>
    <row r="51" spans="1:8" s="90" customFormat="1" ht="17.25" customHeight="1">
      <c r="A51" s="105">
        <v>754</v>
      </c>
      <c r="B51" s="112"/>
      <c r="C51" s="113"/>
      <c r="D51" s="97" t="s">
        <v>81</v>
      </c>
      <c r="E51" s="118">
        <f>E52</f>
        <v>185000</v>
      </c>
      <c r="F51" s="118">
        <f>F52</f>
        <v>0</v>
      </c>
      <c r="G51" s="118">
        <f>G52</f>
        <v>0</v>
      </c>
      <c r="H51" s="118">
        <f t="shared" si="0"/>
        <v>185000</v>
      </c>
    </row>
    <row r="52" spans="1:8" s="72" customFormat="1" ht="17.25" customHeight="1">
      <c r="A52" s="105"/>
      <c r="B52" s="114">
        <v>75412</v>
      </c>
      <c r="C52" s="106"/>
      <c r="D52" s="115" t="s">
        <v>82</v>
      </c>
      <c r="E52" s="124">
        <f>E53+E54</f>
        <v>185000</v>
      </c>
      <c r="F52" s="124">
        <f>F53+F54</f>
        <v>0</v>
      </c>
      <c r="G52" s="124">
        <f>G53+G54</f>
        <v>0</v>
      </c>
      <c r="H52" s="120">
        <f t="shared" si="0"/>
        <v>185000</v>
      </c>
    </row>
    <row r="53" spans="1:8" ht="45.75" customHeight="1">
      <c r="A53" s="21"/>
      <c r="B53" s="55"/>
      <c r="C53" s="63">
        <v>6260</v>
      </c>
      <c r="D53" s="19" t="s">
        <v>83</v>
      </c>
      <c r="E53" s="83">
        <v>80000</v>
      </c>
      <c r="F53" s="83"/>
      <c r="G53" s="83"/>
      <c r="H53" s="122">
        <f t="shared" si="0"/>
        <v>80000</v>
      </c>
    </row>
    <row r="54" spans="1:8" ht="33" customHeight="1">
      <c r="A54" s="21"/>
      <c r="B54" s="55"/>
      <c r="C54" s="63">
        <v>6290</v>
      </c>
      <c r="D54" s="19" t="s">
        <v>84</v>
      </c>
      <c r="E54" s="83">
        <v>105000</v>
      </c>
      <c r="F54" s="83"/>
      <c r="G54" s="83"/>
      <c r="H54" s="122">
        <f t="shared" si="0"/>
        <v>105000</v>
      </c>
    </row>
    <row r="55" spans="1:8" s="24" customFormat="1" ht="45.75" customHeight="1">
      <c r="A55" s="20">
        <v>756</v>
      </c>
      <c r="B55" s="54"/>
      <c r="C55" s="41"/>
      <c r="D55" s="16" t="s">
        <v>34</v>
      </c>
      <c r="E55" s="126">
        <f>E56+E58+E64+E71+E74</f>
        <v>3830193</v>
      </c>
      <c r="F55" s="126">
        <f>F56+F58+F64+F71+F74</f>
        <v>15000</v>
      </c>
      <c r="G55" s="126">
        <f>G56+G58+G64+G71+G74</f>
        <v>0</v>
      </c>
      <c r="H55" s="125">
        <f t="shared" si="0"/>
        <v>3845193</v>
      </c>
    </row>
    <row r="56" spans="1:8" ht="15.75" customHeight="1">
      <c r="A56" s="15"/>
      <c r="B56" s="52">
        <v>75601</v>
      </c>
      <c r="C56" s="30"/>
      <c r="D56" s="17" t="s">
        <v>13</v>
      </c>
      <c r="E56" s="119">
        <f>E57</f>
        <v>3000</v>
      </c>
      <c r="F56" s="119">
        <f>F57</f>
        <v>0</v>
      </c>
      <c r="G56" s="119">
        <f>G57</f>
        <v>0</v>
      </c>
      <c r="H56" s="120">
        <f t="shared" si="0"/>
        <v>3000</v>
      </c>
    </row>
    <row r="57" spans="1:8" ht="28.5">
      <c r="A57" s="18"/>
      <c r="B57" s="53"/>
      <c r="C57" s="61">
        <v>350</v>
      </c>
      <c r="D57" s="19" t="s">
        <v>11</v>
      </c>
      <c r="E57" s="83">
        <v>3000</v>
      </c>
      <c r="F57" s="83"/>
      <c r="G57" s="83"/>
      <c r="H57" s="122">
        <f t="shared" si="0"/>
        <v>3000</v>
      </c>
    </row>
    <row r="58" spans="1:8" ht="48" customHeight="1">
      <c r="A58" s="15"/>
      <c r="B58" s="54">
        <v>75615</v>
      </c>
      <c r="C58" s="30"/>
      <c r="D58" s="17" t="s">
        <v>43</v>
      </c>
      <c r="E58" s="119">
        <f>SUM(E59:E63)</f>
        <v>615800</v>
      </c>
      <c r="F58" s="119">
        <f>SUM(F59:F63)</f>
        <v>0</v>
      </c>
      <c r="G58" s="119">
        <f>SUM(G59:G63)</f>
        <v>0</v>
      </c>
      <c r="H58" s="120">
        <f t="shared" si="0"/>
        <v>615800</v>
      </c>
    </row>
    <row r="59" spans="1:8" ht="15" customHeight="1">
      <c r="A59" s="18"/>
      <c r="B59" s="53"/>
      <c r="C59" s="65">
        <v>310</v>
      </c>
      <c r="D59" s="19" t="s">
        <v>30</v>
      </c>
      <c r="E59" s="83">
        <v>530000</v>
      </c>
      <c r="F59" s="83"/>
      <c r="G59" s="83"/>
      <c r="H59" s="122">
        <f t="shared" si="0"/>
        <v>530000</v>
      </c>
    </row>
    <row r="60" spans="1:8" ht="15" customHeight="1">
      <c r="A60" s="18"/>
      <c r="B60" s="53"/>
      <c r="C60" s="65">
        <v>320</v>
      </c>
      <c r="D60" s="19" t="s">
        <v>14</v>
      </c>
      <c r="E60" s="83">
        <v>30000</v>
      </c>
      <c r="F60" s="83"/>
      <c r="G60" s="83"/>
      <c r="H60" s="122">
        <f t="shared" si="0"/>
        <v>30000</v>
      </c>
    </row>
    <row r="61" spans="1:8" ht="15" customHeight="1">
      <c r="A61" s="18"/>
      <c r="B61" s="53"/>
      <c r="C61" s="65">
        <v>330</v>
      </c>
      <c r="D61" s="19" t="s">
        <v>15</v>
      </c>
      <c r="E61" s="83">
        <v>32000</v>
      </c>
      <c r="F61" s="83"/>
      <c r="G61" s="83"/>
      <c r="H61" s="122">
        <f t="shared" si="0"/>
        <v>32000</v>
      </c>
    </row>
    <row r="62" spans="1:8" ht="15" customHeight="1">
      <c r="A62" s="18"/>
      <c r="B62" s="53"/>
      <c r="C62" s="65">
        <v>340</v>
      </c>
      <c r="D62" s="19" t="s">
        <v>16</v>
      </c>
      <c r="E62" s="83">
        <v>2800</v>
      </c>
      <c r="F62" s="83"/>
      <c r="G62" s="83"/>
      <c r="H62" s="122">
        <f t="shared" si="0"/>
        <v>2800</v>
      </c>
    </row>
    <row r="63" spans="1:8" ht="15">
      <c r="A63" s="18"/>
      <c r="B63" s="53"/>
      <c r="C63" s="65">
        <v>500</v>
      </c>
      <c r="D63" s="19" t="s">
        <v>17</v>
      </c>
      <c r="E63" s="83">
        <v>21000</v>
      </c>
      <c r="F63" s="83"/>
      <c r="G63" s="83"/>
      <c r="H63" s="122">
        <f t="shared" si="0"/>
        <v>21000</v>
      </c>
    </row>
    <row r="64" spans="1:8" s="22" customFormat="1" ht="45">
      <c r="A64" s="18"/>
      <c r="B64" s="55">
        <v>75616</v>
      </c>
      <c r="C64" s="40"/>
      <c r="D64" s="17" t="s">
        <v>38</v>
      </c>
      <c r="E64" s="127">
        <f>SUM(E65:E70)</f>
        <v>877000</v>
      </c>
      <c r="F64" s="127">
        <f>SUM(F65:F70)</f>
        <v>15000</v>
      </c>
      <c r="G64" s="127">
        <f>SUM(G65:G70)</f>
        <v>0</v>
      </c>
      <c r="H64" s="128">
        <f t="shared" si="0"/>
        <v>892000</v>
      </c>
    </row>
    <row r="65" spans="1:8" ht="15">
      <c r="A65" s="18"/>
      <c r="B65" s="53"/>
      <c r="C65" s="65">
        <v>310</v>
      </c>
      <c r="D65" s="19" t="s">
        <v>30</v>
      </c>
      <c r="E65" s="83">
        <v>400000</v>
      </c>
      <c r="F65" s="83"/>
      <c r="G65" s="83"/>
      <c r="H65" s="122">
        <f t="shared" si="0"/>
        <v>400000</v>
      </c>
    </row>
    <row r="66" spans="1:8" ht="15">
      <c r="A66" s="18"/>
      <c r="B66" s="53"/>
      <c r="C66" s="65">
        <v>320</v>
      </c>
      <c r="D66" s="19" t="s">
        <v>14</v>
      </c>
      <c r="E66" s="83">
        <v>350000</v>
      </c>
      <c r="F66" s="83"/>
      <c r="G66" s="83"/>
      <c r="H66" s="122">
        <f t="shared" si="0"/>
        <v>350000</v>
      </c>
    </row>
    <row r="67" spans="1:8" ht="15">
      <c r="A67" s="18"/>
      <c r="B67" s="53"/>
      <c r="C67" s="65">
        <v>330</v>
      </c>
      <c r="D67" s="19" t="s">
        <v>15</v>
      </c>
      <c r="E67" s="83">
        <v>9000</v>
      </c>
      <c r="F67" s="83"/>
      <c r="G67" s="83"/>
      <c r="H67" s="122">
        <f t="shared" si="0"/>
        <v>9000</v>
      </c>
    </row>
    <row r="68" spans="1:8" ht="15">
      <c r="A68" s="18"/>
      <c r="B68" s="53"/>
      <c r="C68" s="65">
        <v>340</v>
      </c>
      <c r="D68" s="19" t="s">
        <v>16</v>
      </c>
      <c r="E68" s="83">
        <v>90000</v>
      </c>
      <c r="F68" s="83"/>
      <c r="G68" s="83"/>
      <c r="H68" s="122">
        <f t="shared" si="0"/>
        <v>90000</v>
      </c>
    </row>
    <row r="69" spans="1:8" ht="15">
      <c r="A69" s="18"/>
      <c r="B69" s="53"/>
      <c r="C69" s="65">
        <v>360</v>
      </c>
      <c r="D69" s="19" t="s">
        <v>18</v>
      </c>
      <c r="E69" s="83">
        <v>8000</v>
      </c>
      <c r="F69" s="83">
        <v>9000</v>
      </c>
      <c r="G69" s="83"/>
      <c r="H69" s="122">
        <f t="shared" si="0"/>
        <v>17000</v>
      </c>
    </row>
    <row r="70" spans="1:8" ht="15">
      <c r="A70" s="18"/>
      <c r="B70" s="53"/>
      <c r="C70" s="65">
        <v>500</v>
      </c>
      <c r="D70" s="19" t="s">
        <v>17</v>
      </c>
      <c r="E70" s="83">
        <v>20000</v>
      </c>
      <c r="F70" s="83">
        <v>6000</v>
      </c>
      <c r="G70" s="83"/>
      <c r="H70" s="122">
        <f t="shared" si="0"/>
        <v>26000</v>
      </c>
    </row>
    <row r="71" spans="1:8" ht="28.5" customHeight="1">
      <c r="A71" s="15"/>
      <c r="B71" s="54">
        <v>75618</v>
      </c>
      <c r="C71" s="65"/>
      <c r="D71" s="17" t="s">
        <v>27</v>
      </c>
      <c r="E71" s="119">
        <f>E72+E73</f>
        <v>115000</v>
      </c>
      <c r="F71" s="119">
        <f>F72+F73</f>
        <v>0</v>
      </c>
      <c r="G71" s="119">
        <f>G72+G73</f>
        <v>0</v>
      </c>
      <c r="H71" s="128">
        <f t="shared" si="0"/>
        <v>115000</v>
      </c>
    </row>
    <row r="72" spans="1:8" ht="15.75" customHeight="1">
      <c r="A72" s="15"/>
      <c r="B72" s="52"/>
      <c r="C72" s="65">
        <v>410</v>
      </c>
      <c r="D72" s="19" t="s">
        <v>33</v>
      </c>
      <c r="E72" s="83">
        <v>25000</v>
      </c>
      <c r="F72" s="83"/>
      <c r="G72" s="83"/>
      <c r="H72" s="122">
        <f t="shared" si="0"/>
        <v>25000</v>
      </c>
    </row>
    <row r="73" spans="1:8" ht="15" customHeight="1">
      <c r="A73" s="18"/>
      <c r="B73" s="53"/>
      <c r="C73" s="65">
        <v>480</v>
      </c>
      <c r="D73" s="19" t="s">
        <v>52</v>
      </c>
      <c r="E73" s="83">
        <v>90000</v>
      </c>
      <c r="F73" s="83"/>
      <c r="G73" s="83"/>
      <c r="H73" s="122">
        <f t="shared" si="0"/>
        <v>90000</v>
      </c>
    </row>
    <row r="74" spans="1:8" ht="17.25" customHeight="1">
      <c r="A74" s="18"/>
      <c r="B74" s="53">
        <v>75621</v>
      </c>
      <c r="C74" s="65"/>
      <c r="D74" s="17" t="s">
        <v>25</v>
      </c>
      <c r="E74" s="119">
        <f>E75+E76</f>
        <v>2219393</v>
      </c>
      <c r="F74" s="119">
        <f>F75+F76</f>
        <v>0</v>
      </c>
      <c r="G74" s="119">
        <f>G75+G76</f>
        <v>0</v>
      </c>
      <c r="H74" s="122">
        <f t="shared" si="0"/>
        <v>2219393</v>
      </c>
    </row>
    <row r="75" spans="1:8" ht="15.75" customHeight="1">
      <c r="A75" s="15"/>
      <c r="B75" s="52"/>
      <c r="C75" s="66">
        <v>10</v>
      </c>
      <c r="D75" s="19" t="s">
        <v>19</v>
      </c>
      <c r="E75" s="83">
        <v>2179365</v>
      </c>
      <c r="F75" s="83"/>
      <c r="G75" s="83"/>
      <c r="H75" s="122">
        <f t="shared" si="0"/>
        <v>2179365</v>
      </c>
    </row>
    <row r="76" spans="1:8" ht="15" customHeight="1">
      <c r="A76" s="18"/>
      <c r="B76" s="53"/>
      <c r="C76" s="66">
        <v>20</v>
      </c>
      <c r="D76" s="19" t="s">
        <v>29</v>
      </c>
      <c r="E76" s="83">
        <v>40028</v>
      </c>
      <c r="F76" s="83"/>
      <c r="G76" s="83"/>
      <c r="H76" s="122">
        <f t="shared" si="0"/>
        <v>40028</v>
      </c>
    </row>
    <row r="77" spans="1:8" s="24" customFormat="1" ht="15.75" customHeight="1">
      <c r="A77" s="15">
        <v>758</v>
      </c>
      <c r="B77" s="52"/>
      <c r="C77" s="30"/>
      <c r="D77" s="16" t="s">
        <v>20</v>
      </c>
      <c r="E77" s="117">
        <f>E78+E80+E82</f>
        <v>10575212</v>
      </c>
      <c r="F77" s="117">
        <f>F78+F80+F82</f>
        <v>67027</v>
      </c>
      <c r="G77" s="117">
        <f>G78+G80+G82</f>
        <v>0</v>
      </c>
      <c r="H77" s="118">
        <f t="shared" si="0"/>
        <v>10642239</v>
      </c>
    </row>
    <row r="78" spans="1:8" ht="28.5" customHeight="1">
      <c r="A78" s="15"/>
      <c r="B78" s="52">
        <v>75801</v>
      </c>
      <c r="C78" s="30"/>
      <c r="D78" s="17" t="s">
        <v>21</v>
      </c>
      <c r="E78" s="119">
        <f>E79</f>
        <v>6207412</v>
      </c>
      <c r="F78" s="119">
        <f>F79</f>
        <v>67027</v>
      </c>
      <c r="G78" s="119">
        <f>G79</f>
        <v>0</v>
      </c>
      <c r="H78" s="128">
        <f t="shared" si="0"/>
        <v>6274439</v>
      </c>
    </row>
    <row r="79" spans="1:8" ht="15">
      <c r="A79" s="15"/>
      <c r="B79" s="52"/>
      <c r="C79" s="56">
        <v>2920</v>
      </c>
      <c r="D79" s="19" t="s">
        <v>28</v>
      </c>
      <c r="E79" s="129">
        <v>6207412</v>
      </c>
      <c r="F79" s="83">
        <v>67027</v>
      </c>
      <c r="G79" s="83"/>
      <c r="H79" s="122">
        <f t="shared" si="0"/>
        <v>6274439</v>
      </c>
    </row>
    <row r="80" spans="1:8" ht="15">
      <c r="A80" s="15"/>
      <c r="B80" s="52">
        <v>75807</v>
      </c>
      <c r="C80" s="56"/>
      <c r="D80" s="17" t="s">
        <v>37</v>
      </c>
      <c r="E80" s="119">
        <f>E81</f>
        <v>4259275</v>
      </c>
      <c r="F80" s="119">
        <f>F81</f>
        <v>0</v>
      </c>
      <c r="G80" s="119">
        <f>G81</f>
        <v>0</v>
      </c>
      <c r="H80" s="120">
        <f t="shared" si="0"/>
        <v>4259275</v>
      </c>
    </row>
    <row r="81" spans="1:8" ht="15">
      <c r="A81" s="15"/>
      <c r="B81" s="52"/>
      <c r="C81" s="56">
        <v>2920</v>
      </c>
      <c r="D81" s="19" t="s">
        <v>28</v>
      </c>
      <c r="E81" s="83">
        <v>4259275</v>
      </c>
      <c r="F81" s="83"/>
      <c r="G81" s="83"/>
      <c r="H81" s="122">
        <f t="shared" si="0"/>
        <v>4259275</v>
      </c>
    </row>
    <row r="82" spans="1:8" ht="15">
      <c r="A82" s="15"/>
      <c r="B82" s="52">
        <v>75831</v>
      </c>
      <c r="C82" s="56"/>
      <c r="D82" s="17" t="s">
        <v>44</v>
      </c>
      <c r="E82" s="124">
        <f>E83</f>
        <v>108525</v>
      </c>
      <c r="F82" s="124">
        <f>F83</f>
        <v>0</v>
      </c>
      <c r="G82" s="124">
        <f>G83</f>
        <v>0</v>
      </c>
      <c r="H82" s="120">
        <f t="shared" si="0"/>
        <v>108525</v>
      </c>
    </row>
    <row r="83" spans="1:8" ht="15">
      <c r="A83" s="15"/>
      <c r="B83" s="52"/>
      <c r="C83" s="56">
        <v>2920</v>
      </c>
      <c r="D83" s="19" t="s">
        <v>28</v>
      </c>
      <c r="E83" s="83">
        <v>108525</v>
      </c>
      <c r="F83" s="83"/>
      <c r="G83" s="83"/>
      <c r="H83" s="122">
        <f t="shared" si="0"/>
        <v>108525</v>
      </c>
    </row>
    <row r="84" spans="1:8" s="24" customFormat="1" ht="15">
      <c r="A84" s="15">
        <v>801</v>
      </c>
      <c r="B84" s="52"/>
      <c r="C84" s="30"/>
      <c r="D84" s="16" t="s">
        <v>22</v>
      </c>
      <c r="E84" s="117">
        <f>E85</f>
        <v>40900</v>
      </c>
      <c r="F84" s="117">
        <f>F85</f>
        <v>0</v>
      </c>
      <c r="G84" s="117">
        <f>G85</f>
        <v>0</v>
      </c>
      <c r="H84" s="118">
        <f t="shared" si="0"/>
        <v>40900</v>
      </c>
    </row>
    <row r="85" spans="1:8" ht="15.75" customHeight="1">
      <c r="A85" s="15"/>
      <c r="B85" s="52">
        <v>80101</v>
      </c>
      <c r="C85" s="30"/>
      <c r="D85" s="17" t="s">
        <v>26</v>
      </c>
      <c r="E85" s="119">
        <f>E86+E87</f>
        <v>40900</v>
      </c>
      <c r="F85" s="119">
        <f>F86+F87</f>
        <v>0</v>
      </c>
      <c r="G85" s="119">
        <f>G86+G87</f>
        <v>0</v>
      </c>
      <c r="H85" s="120">
        <f t="shared" si="0"/>
        <v>40900</v>
      </c>
    </row>
    <row r="86" spans="1:8" ht="15.75" customHeight="1">
      <c r="A86" s="15"/>
      <c r="B86" s="52"/>
      <c r="C86" s="67">
        <v>830</v>
      </c>
      <c r="D86" s="19" t="s">
        <v>53</v>
      </c>
      <c r="E86" s="130">
        <v>8000</v>
      </c>
      <c r="F86" s="83"/>
      <c r="G86" s="83"/>
      <c r="H86" s="122">
        <f t="shared" si="0"/>
        <v>8000</v>
      </c>
    </row>
    <row r="87" spans="1:8" ht="32.25" customHeight="1">
      <c r="A87" s="15"/>
      <c r="B87" s="52"/>
      <c r="C87" s="63">
        <v>2030</v>
      </c>
      <c r="D87" s="19" t="s">
        <v>10</v>
      </c>
      <c r="E87" s="131">
        <v>32900</v>
      </c>
      <c r="F87" s="83"/>
      <c r="G87" s="83"/>
      <c r="H87" s="122">
        <f t="shared" si="0"/>
        <v>32900</v>
      </c>
    </row>
    <row r="88" spans="1:8" s="24" customFormat="1" ht="15">
      <c r="A88" s="15">
        <v>852</v>
      </c>
      <c r="B88" s="52"/>
      <c r="C88" s="30"/>
      <c r="D88" s="16" t="s">
        <v>35</v>
      </c>
      <c r="E88" s="117">
        <f>E89+E95+E97+E100+E104+E108</f>
        <v>3805778.77</v>
      </c>
      <c r="F88" s="117">
        <f>F89+F95+F97+F100+F104+F108</f>
        <v>38990</v>
      </c>
      <c r="G88" s="117">
        <f>G89+G95+G97+G100+G104+G108</f>
        <v>0</v>
      </c>
      <c r="H88" s="118">
        <f t="shared" si="0"/>
        <v>3844768.77</v>
      </c>
    </row>
    <row r="89" spans="1:8" s="28" customFormat="1" ht="30">
      <c r="A89" s="27"/>
      <c r="B89" s="54">
        <v>85212</v>
      </c>
      <c r="C89" s="30"/>
      <c r="D89" s="29" t="s">
        <v>45</v>
      </c>
      <c r="E89" s="132">
        <f>E92+E93+E90+E91+E94</f>
        <v>2842765.77</v>
      </c>
      <c r="F89" s="132">
        <f>F92+F93+F90+F91+F94</f>
        <v>34500</v>
      </c>
      <c r="G89" s="132">
        <f>G92+G93+G90+G91+G94</f>
        <v>0</v>
      </c>
      <c r="H89" s="128">
        <f t="shared" si="0"/>
        <v>2877265.77</v>
      </c>
    </row>
    <row r="90" spans="1:8" s="28" customFormat="1" ht="15">
      <c r="A90" s="27"/>
      <c r="B90" s="54"/>
      <c r="C90" s="116">
        <v>920</v>
      </c>
      <c r="D90" s="19" t="s">
        <v>86</v>
      </c>
      <c r="E90" s="140">
        <v>261.43</v>
      </c>
      <c r="F90" s="140"/>
      <c r="G90" s="132"/>
      <c r="H90" s="141">
        <f t="shared" si="0"/>
        <v>261.43</v>
      </c>
    </row>
    <row r="91" spans="1:8" s="28" customFormat="1" ht="15">
      <c r="A91" s="27"/>
      <c r="B91" s="54"/>
      <c r="C91" s="116">
        <v>970</v>
      </c>
      <c r="D91" s="19" t="s">
        <v>87</v>
      </c>
      <c r="E91" s="140">
        <v>4504.34</v>
      </c>
      <c r="F91" s="140"/>
      <c r="G91" s="132"/>
      <c r="H91" s="141">
        <f t="shared" si="0"/>
        <v>4504.34</v>
      </c>
    </row>
    <row r="92" spans="1:8" s="28" customFormat="1" ht="30" customHeight="1">
      <c r="A92" s="30"/>
      <c r="B92" s="63"/>
      <c r="C92" s="63">
        <v>2010</v>
      </c>
      <c r="D92" s="19" t="s">
        <v>8</v>
      </c>
      <c r="E92" s="129">
        <v>2834000</v>
      </c>
      <c r="F92" s="122">
        <v>25100</v>
      </c>
      <c r="G92" s="122"/>
      <c r="H92" s="122">
        <f t="shared" si="0"/>
        <v>2859100</v>
      </c>
    </row>
    <row r="93" spans="1:8" s="28" customFormat="1" ht="30" customHeight="1">
      <c r="A93" s="30"/>
      <c r="B93" s="63"/>
      <c r="C93" s="67">
        <v>2360</v>
      </c>
      <c r="D93" s="19" t="s">
        <v>51</v>
      </c>
      <c r="E93" s="129">
        <v>4000</v>
      </c>
      <c r="F93" s="122"/>
      <c r="G93" s="122"/>
      <c r="H93" s="122">
        <f t="shared" si="0"/>
        <v>4000</v>
      </c>
    </row>
    <row r="94" spans="1:8" s="28" customFormat="1" ht="30" customHeight="1">
      <c r="A94" s="30"/>
      <c r="B94" s="63"/>
      <c r="C94" s="67">
        <v>6310</v>
      </c>
      <c r="D94" s="19" t="s">
        <v>93</v>
      </c>
      <c r="E94" s="129">
        <v>0</v>
      </c>
      <c r="F94" s="122">
        <v>9400</v>
      </c>
      <c r="G94" s="122"/>
      <c r="H94" s="122">
        <f t="shared" si="0"/>
        <v>9400</v>
      </c>
    </row>
    <row r="95" spans="1:8" ht="30" customHeight="1">
      <c r="A95" s="15"/>
      <c r="B95" s="54">
        <v>85213</v>
      </c>
      <c r="C95" s="63"/>
      <c r="D95" s="17" t="s">
        <v>36</v>
      </c>
      <c r="E95" s="119">
        <f>E96</f>
        <v>3600</v>
      </c>
      <c r="F95" s="119">
        <f>F96</f>
        <v>0</v>
      </c>
      <c r="G95" s="119">
        <f>G96</f>
        <v>0</v>
      </c>
      <c r="H95" s="128">
        <f t="shared" si="0"/>
        <v>3600</v>
      </c>
    </row>
    <row r="96" spans="1:8" ht="28.5" customHeight="1">
      <c r="A96" s="15"/>
      <c r="B96" s="52"/>
      <c r="C96" s="63">
        <v>2010</v>
      </c>
      <c r="D96" s="19" t="s">
        <v>8</v>
      </c>
      <c r="E96" s="83">
        <v>3600</v>
      </c>
      <c r="F96" s="83"/>
      <c r="G96" s="83"/>
      <c r="H96" s="122">
        <f t="shared" si="0"/>
        <v>3600</v>
      </c>
    </row>
    <row r="97" spans="1:8" ht="14.25" customHeight="1">
      <c r="A97" s="15"/>
      <c r="B97" s="52">
        <v>85214</v>
      </c>
      <c r="C97" s="63"/>
      <c r="D97" s="17" t="s">
        <v>48</v>
      </c>
      <c r="E97" s="119">
        <f>E98+E99</f>
        <v>296400</v>
      </c>
      <c r="F97" s="119">
        <f>F98+F99</f>
        <v>4490</v>
      </c>
      <c r="G97" s="119">
        <f>G98+G99</f>
        <v>0</v>
      </c>
      <c r="H97" s="120">
        <f t="shared" si="0"/>
        <v>300890</v>
      </c>
    </row>
    <row r="98" spans="1:8" ht="30.75" customHeight="1">
      <c r="A98" s="15"/>
      <c r="B98" s="52"/>
      <c r="C98" s="63">
        <v>2010</v>
      </c>
      <c r="D98" s="19" t="s">
        <v>8</v>
      </c>
      <c r="E98" s="83">
        <v>26900</v>
      </c>
      <c r="F98" s="83">
        <v>4490</v>
      </c>
      <c r="G98" s="83"/>
      <c r="H98" s="122">
        <f t="shared" si="0"/>
        <v>31390</v>
      </c>
    </row>
    <row r="99" spans="1:8" ht="28.5">
      <c r="A99" s="15"/>
      <c r="B99" s="52"/>
      <c r="C99" s="63">
        <v>2030</v>
      </c>
      <c r="D99" s="19" t="s">
        <v>10</v>
      </c>
      <c r="E99" s="83">
        <v>269500</v>
      </c>
      <c r="F99" s="83"/>
      <c r="G99" s="83"/>
      <c r="H99" s="122">
        <f t="shared" si="0"/>
        <v>269500</v>
      </c>
    </row>
    <row r="100" spans="1:8" ht="15">
      <c r="A100" s="18"/>
      <c r="B100" s="53">
        <v>85219</v>
      </c>
      <c r="C100" s="64"/>
      <c r="D100" s="17" t="s">
        <v>23</v>
      </c>
      <c r="E100" s="119">
        <f>E101+E102+E103</f>
        <v>262703</v>
      </c>
      <c r="F100" s="119">
        <f>F101+F102+F103</f>
        <v>0</v>
      </c>
      <c r="G100" s="119">
        <f>G101+G102+G103</f>
        <v>0</v>
      </c>
      <c r="H100" s="120">
        <f>E100+F100-G100</f>
        <v>262703</v>
      </c>
    </row>
    <row r="101" spans="1:8" ht="15">
      <c r="A101" s="18"/>
      <c r="B101" s="53"/>
      <c r="C101" s="64">
        <v>2008</v>
      </c>
      <c r="D101" s="104" t="s">
        <v>88</v>
      </c>
      <c r="E101" s="142">
        <v>122801.72</v>
      </c>
      <c r="F101" s="142"/>
      <c r="G101" s="142"/>
      <c r="H101" s="121">
        <f>E101+F101-G101</f>
        <v>122801.72</v>
      </c>
    </row>
    <row r="102" spans="1:8" ht="15">
      <c r="A102" s="18"/>
      <c r="B102" s="53"/>
      <c r="C102" s="64">
        <v>2009</v>
      </c>
      <c r="D102" s="104" t="s">
        <v>88</v>
      </c>
      <c r="E102" s="142">
        <v>6501.28</v>
      </c>
      <c r="F102" s="142"/>
      <c r="G102" s="142"/>
      <c r="H102" s="121">
        <f>E102+F102-G102</f>
        <v>6501.28</v>
      </c>
    </row>
    <row r="103" spans="1:8" ht="28.5">
      <c r="A103" s="18"/>
      <c r="B103" s="53"/>
      <c r="C103" s="64">
        <v>2030</v>
      </c>
      <c r="D103" s="19" t="s">
        <v>10</v>
      </c>
      <c r="E103" s="83">
        <v>133400</v>
      </c>
      <c r="F103" s="83"/>
      <c r="G103" s="83"/>
      <c r="H103" s="122">
        <f t="shared" si="0"/>
        <v>133400</v>
      </c>
    </row>
    <row r="104" spans="1:8" ht="15">
      <c r="A104" s="18"/>
      <c r="B104" s="53">
        <v>85228</v>
      </c>
      <c r="C104" s="64"/>
      <c r="D104" s="17" t="s">
        <v>32</v>
      </c>
      <c r="E104" s="119">
        <f>E105+E106+E107</f>
        <v>34790</v>
      </c>
      <c r="F104" s="119">
        <f>F105+F106+F107</f>
        <v>0</v>
      </c>
      <c r="G104" s="119">
        <f>G105+G106+G107</f>
        <v>0</v>
      </c>
      <c r="H104" s="120">
        <f t="shared" si="0"/>
        <v>34790</v>
      </c>
    </row>
    <row r="105" spans="1:8" ht="29.25" customHeight="1">
      <c r="A105" s="18"/>
      <c r="B105" s="53"/>
      <c r="C105" s="64">
        <v>2010</v>
      </c>
      <c r="D105" s="19" t="s">
        <v>8</v>
      </c>
      <c r="E105" s="83">
        <v>24700</v>
      </c>
      <c r="F105" s="83"/>
      <c r="G105" s="83"/>
      <c r="H105" s="122">
        <f t="shared" si="0"/>
        <v>24700</v>
      </c>
    </row>
    <row r="106" spans="1:8" ht="15">
      <c r="A106" s="18"/>
      <c r="B106" s="53"/>
      <c r="C106" s="67">
        <v>830</v>
      </c>
      <c r="D106" s="19" t="s">
        <v>53</v>
      </c>
      <c r="E106" s="83">
        <v>10000</v>
      </c>
      <c r="F106" s="83"/>
      <c r="G106" s="83"/>
      <c r="H106" s="122">
        <f t="shared" si="0"/>
        <v>10000</v>
      </c>
    </row>
    <row r="107" spans="1:8" ht="28.5">
      <c r="A107" s="18"/>
      <c r="B107" s="53"/>
      <c r="C107" s="67">
        <v>2360</v>
      </c>
      <c r="D107" s="19" t="s">
        <v>51</v>
      </c>
      <c r="E107" s="83">
        <v>90</v>
      </c>
      <c r="F107" s="83"/>
      <c r="G107" s="83"/>
      <c r="H107" s="122">
        <f t="shared" si="0"/>
        <v>90</v>
      </c>
    </row>
    <row r="108" spans="1:8" ht="15">
      <c r="A108" s="18"/>
      <c r="B108" s="53">
        <v>85295</v>
      </c>
      <c r="C108" s="40"/>
      <c r="D108" s="17" t="s">
        <v>1</v>
      </c>
      <c r="E108" s="133">
        <f>E109+E110</f>
        <v>365520</v>
      </c>
      <c r="F108" s="133">
        <f>F109+F110</f>
        <v>0</v>
      </c>
      <c r="G108" s="133">
        <f>G109+G110</f>
        <v>0</v>
      </c>
      <c r="H108" s="120">
        <f t="shared" si="0"/>
        <v>365520</v>
      </c>
    </row>
    <row r="109" spans="1:8" ht="28.5">
      <c r="A109" s="18"/>
      <c r="B109" s="53"/>
      <c r="C109" s="64">
        <v>2023</v>
      </c>
      <c r="D109" s="104" t="s">
        <v>77</v>
      </c>
      <c r="E109" s="83">
        <v>115920</v>
      </c>
      <c r="F109" s="83"/>
      <c r="G109" s="83"/>
      <c r="H109" s="121">
        <f t="shared" si="0"/>
        <v>115920</v>
      </c>
    </row>
    <row r="110" spans="1:8" ht="28.5">
      <c r="A110" s="18"/>
      <c r="B110" s="53"/>
      <c r="C110" s="64">
        <v>2030</v>
      </c>
      <c r="D110" s="19" t="s">
        <v>10</v>
      </c>
      <c r="E110" s="83">
        <v>249600</v>
      </c>
      <c r="F110" s="83"/>
      <c r="G110" s="83"/>
      <c r="H110" s="122">
        <f aca="true" t="shared" si="3" ref="H110:H125">E110+F110-G110</f>
        <v>249600</v>
      </c>
    </row>
    <row r="111" spans="1:8" s="103" customFormat="1" ht="15">
      <c r="A111" s="99">
        <v>854</v>
      </c>
      <c r="B111" s="100"/>
      <c r="C111" s="101"/>
      <c r="D111" s="102" t="s">
        <v>70</v>
      </c>
      <c r="E111" s="134">
        <f aca="true" t="shared" si="4" ref="E111:G112">E112</f>
        <v>161464</v>
      </c>
      <c r="F111" s="134">
        <f t="shared" si="4"/>
        <v>0</v>
      </c>
      <c r="G111" s="134">
        <f t="shared" si="4"/>
        <v>0</v>
      </c>
      <c r="H111" s="134">
        <f t="shared" si="3"/>
        <v>161464</v>
      </c>
    </row>
    <row r="112" spans="1:8" s="72" customFormat="1" ht="15">
      <c r="A112" s="93"/>
      <c r="B112" s="94">
        <v>85415</v>
      </c>
      <c r="C112" s="98"/>
      <c r="D112" s="95" t="s">
        <v>71</v>
      </c>
      <c r="E112" s="124">
        <f t="shared" si="4"/>
        <v>161464</v>
      </c>
      <c r="F112" s="124">
        <f t="shared" si="4"/>
        <v>0</v>
      </c>
      <c r="G112" s="124">
        <f t="shared" si="4"/>
        <v>0</v>
      </c>
      <c r="H112" s="120">
        <f t="shared" si="3"/>
        <v>161464</v>
      </c>
    </row>
    <row r="113" spans="1:8" ht="28.5">
      <c r="A113" s="18"/>
      <c r="B113" s="53"/>
      <c r="C113" s="64">
        <v>2030</v>
      </c>
      <c r="D113" s="19" t="s">
        <v>10</v>
      </c>
      <c r="E113" s="83">
        <v>161464</v>
      </c>
      <c r="F113" s="83"/>
      <c r="G113" s="83"/>
      <c r="H113" s="122">
        <f t="shared" si="3"/>
        <v>161464</v>
      </c>
    </row>
    <row r="114" spans="1:8" ht="15">
      <c r="A114" s="18">
        <v>900</v>
      </c>
      <c r="B114" s="53"/>
      <c r="C114" s="40"/>
      <c r="D114" s="16" t="s">
        <v>47</v>
      </c>
      <c r="E114" s="135">
        <f>E115</f>
        <v>1650000</v>
      </c>
      <c r="F114" s="135">
        <f>F115</f>
        <v>400000</v>
      </c>
      <c r="G114" s="135">
        <f>G115</f>
        <v>400000</v>
      </c>
      <c r="H114" s="118">
        <f t="shared" si="3"/>
        <v>1650000</v>
      </c>
    </row>
    <row r="115" spans="1:8" s="24" customFormat="1" ht="15.75" customHeight="1">
      <c r="A115" s="15"/>
      <c r="B115" s="52">
        <v>90001</v>
      </c>
      <c r="C115" s="30"/>
      <c r="D115" s="33" t="s">
        <v>46</v>
      </c>
      <c r="E115" s="119">
        <f>E116+E117</f>
        <v>1650000</v>
      </c>
      <c r="F115" s="119">
        <f>F116+F117</f>
        <v>400000</v>
      </c>
      <c r="G115" s="119">
        <f>G116+G117</f>
        <v>400000</v>
      </c>
      <c r="H115" s="120">
        <f t="shared" si="3"/>
        <v>1650000</v>
      </c>
    </row>
    <row r="116" spans="1:8" s="24" customFormat="1" ht="32.25" customHeight="1">
      <c r="A116" s="15"/>
      <c r="B116" s="52"/>
      <c r="C116" s="62">
        <v>6290</v>
      </c>
      <c r="D116" s="14" t="s">
        <v>55</v>
      </c>
      <c r="E116" s="130">
        <v>1650000</v>
      </c>
      <c r="F116" s="123"/>
      <c r="G116" s="122">
        <v>400000</v>
      </c>
      <c r="H116" s="122">
        <f t="shared" si="3"/>
        <v>1250000</v>
      </c>
    </row>
    <row r="117" spans="1:8" s="24" customFormat="1" ht="44.25" customHeight="1">
      <c r="A117" s="15"/>
      <c r="B117" s="52"/>
      <c r="C117" s="62">
        <v>6260</v>
      </c>
      <c r="D117" s="14" t="s">
        <v>83</v>
      </c>
      <c r="E117" s="130">
        <v>0</v>
      </c>
      <c r="F117" s="122">
        <v>400000</v>
      </c>
      <c r="G117" s="123"/>
      <c r="H117" s="122">
        <f t="shared" si="3"/>
        <v>400000</v>
      </c>
    </row>
    <row r="118" spans="1:8" s="90" customFormat="1" ht="17.25" customHeight="1">
      <c r="A118" s="107">
        <v>921</v>
      </c>
      <c r="B118" s="108"/>
      <c r="C118" s="109"/>
      <c r="D118" s="89" t="s">
        <v>78</v>
      </c>
      <c r="E118" s="136">
        <f aca="true" t="shared" si="5" ref="E118:G119">E119</f>
        <v>4000</v>
      </c>
      <c r="F118" s="136">
        <f t="shared" si="5"/>
        <v>4000</v>
      </c>
      <c r="G118" s="136">
        <f t="shared" si="5"/>
        <v>0</v>
      </c>
      <c r="H118" s="118">
        <f t="shared" si="3"/>
        <v>8000</v>
      </c>
    </row>
    <row r="119" spans="1:8" s="90" customFormat="1" ht="17.25" customHeight="1">
      <c r="A119" s="107"/>
      <c r="B119" s="110">
        <v>92105</v>
      </c>
      <c r="C119" s="111"/>
      <c r="D119" s="86" t="s">
        <v>79</v>
      </c>
      <c r="E119" s="137">
        <f t="shared" si="5"/>
        <v>4000</v>
      </c>
      <c r="F119" s="137">
        <f t="shared" si="5"/>
        <v>4000</v>
      </c>
      <c r="G119" s="137">
        <f t="shared" si="5"/>
        <v>0</v>
      </c>
      <c r="H119" s="120">
        <f t="shared" si="3"/>
        <v>8000</v>
      </c>
    </row>
    <row r="120" spans="1:8" s="24" customFormat="1" ht="27.75" customHeight="1">
      <c r="A120" s="15"/>
      <c r="B120" s="52"/>
      <c r="C120" s="62">
        <v>2710</v>
      </c>
      <c r="D120" s="14" t="s">
        <v>80</v>
      </c>
      <c r="E120" s="138">
        <v>4000</v>
      </c>
      <c r="F120" s="139">
        <v>4000</v>
      </c>
      <c r="G120" s="123"/>
      <c r="H120" s="122">
        <f t="shared" si="3"/>
        <v>8000</v>
      </c>
    </row>
    <row r="121" spans="1:8" s="90" customFormat="1" ht="15.75" customHeight="1">
      <c r="A121" s="107">
        <v>926</v>
      </c>
      <c r="B121" s="108"/>
      <c r="C121" s="109"/>
      <c r="D121" s="89" t="s">
        <v>89</v>
      </c>
      <c r="E121" s="144">
        <f>E122</f>
        <v>55802</v>
      </c>
      <c r="F121" s="144">
        <f>F122</f>
        <v>0</v>
      </c>
      <c r="G121" s="144">
        <f>G122</f>
        <v>0</v>
      </c>
      <c r="H121" s="118">
        <f t="shared" si="3"/>
        <v>55802</v>
      </c>
    </row>
    <row r="122" spans="1:8" s="90" customFormat="1" ht="15" customHeight="1">
      <c r="A122" s="107"/>
      <c r="B122" s="110">
        <v>92605</v>
      </c>
      <c r="C122" s="111"/>
      <c r="D122" s="86" t="s">
        <v>1</v>
      </c>
      <c r="E122" s="143">
        <f>E123+E124</f>
        <v>55802</v>
      </c>
      <c r="F122" s="143">
        <f>F123+F124</f>
        <v>0</v>
      </c>
      <c r="G122" s="143">
        <f>G123+G124</f>
        <v>0</v>
      </c>
      <c r="H122" s="120">
        <f t="shared" si="3"/>
        <v>55802</v>
      </c>
    </row>
    <row r="123" spans="1:8" s="90" customFormat="1" ht="15" customHeight="1">
      <c r="A123" s="107"/>
      <c r="B123" s="110"/>
      <c r="C123" s="146">
        <v>2708</v>
      </c>
      <c r="D123" s="14" t="s">
        <v>90</v>
      </c>
      <c r="E123" s="145">
        <v>49237</v>
      </c>
      <c r="F123" s="145"/>
      <c r="G123" s="145"/>
      <c r="H123" s="121">
        <f t="shared" si="3"/>
        <v>49237</v>
      </c>
    </row>
    <row r="124" spans="1:8" s="24" customFormat="1" ht="43.5" customHeight="1">
      <c r="A124" s="15"/>
      <c r="B124" s="52"/>
      <c r="C124" s="62">
        <v>2709</v>
      </c>
      <c r="D124" s="14" t="s">
        <v>90</v>
      </c>
      <c r="E124" s="138">
        <v>6565</v>
      </c>
      <c r="F124" s="139"/>
      <c r="G124" s="123"/>
      <c r="H124" s="120">
        <f t="shared" si="3"/>
        <v>6565</v>
      </c>
    </row>
    <row r="125" spans="1:8" s="24" customFormat="1" ht="15.75" customHeight="1">
      <c r="A125" s="15"/>
      <c r="B125" s="52"/>
      <c r="C125" s="30"/>
      <c r="D125" s="16" t="s">
        <v>24</v>
      </c>
      <c r="E125" s="117">
        <f>E13+E17+E20+E30+E35+E38+E46+E51+E55+E77+E84+E88+E111+E114+E118+E121</f>
        <v>21246762.77</v>
      </c>
      <c r="F125" s="117">
        <f>F13+F17+F20+F30+F35+F38+F46+F51+F55+F77+F84+F88+F111+F114+F118+F121</f>
        <v>962617</v>
      </c>
      <c r="G125" s="117">
        <f>G13+G17+G20+G30+G35+G38+G46+G51+G55+G77+G84+G88+G111+G114+G118+G121</f>
        <v>413567.69</v>
      </c>
      <c r="H125" s="118">
        <f t="shared" si="3"/>
        <v>21795812.08</v>
      </c>
    </row>
    <row r="126" spans="1:4" ht="15">
      <c r="A126" s="1"/>
      <c r="B126" s="57"/>
      <c r="C126" s="43"/>
      <c r="D126" s="2"/>
    </row>
    <row r="127" spans="1:4" ht="15.75" customHeight="1">
      <c r="A127" s="3"/>
      <c r="B127" s="58"/>
      <c r="C127" s="44"/>
      <c r="D127" s="4"/>
    </row>
    <row r="128" spans="1:4" ht="15" customHeight="1">
      <c r="A128" s="1"/>
      <c r="B128" s="57"/>
      <c r="C128" s="43"/>
      <c r="D128" s="2"/>
    </row>
    <row r="129" spans="1:4" ht="15.75" customHeight="1">
      <c r="A129" s="3"/>
      <c r="B129" s="58"/>
      <c r="C129" s="44"/>
      <c r="D129" s="4"/>
    </row>
    <row r="130" spans="1:4" ht="15" customHeight="1">
      <c r="A130" s="1"/>
      <c r="B130" s="57"/>
      <c r="C130" s="43"/>
      <c r="D130" s="2"/>
    </row>
    <row r="131" spans="1:4" ht="15.75" customHeight="1">
      <c r="A131" s="3"/>
      <c r="B131" s="58"/>
      <c r="C131" s="44"/>
      <c r="D131" s="4"/>
    </row>
    <row r="132" spans="1:4" ht="15">
      <c r="A132" s="1"/>
      <c r="B132" s="57"/>
      <c r="C132" s="43"/>
      <c r="D132" s="5"/>
    </row>
    <row r="133" spans="1:4" ht="15.75" customHeight="1">
      <c r="A133" s="3"/>
      <c r="B133" s="58"/>
      <c r="C133" s="44"/>
      <c r="D133" s="4"/>
    </row>
    <row r="134" spans="1:4" ht="15">
      <c r="A134" s="1"/>
      <c r="B134" s="57"/>
      <c r="C134" s="43"/>
      <c r="D134" s="5"/>
    </row>
    <row r="135" spans="1:4" ht="15" customHeight="1">
      <c r="A135" s="1"/>
      <c r="B135" s="57"/>
      <c r="C135" s="43"/>
      <c r="D135" s="2"/>
    </row>
    <row r="136" spans="1:4" ht="15.75" customHeight="1">
      <c r="A136" s="3"/>
      <c r="B136" s="58"/>
      <c r="C136" s="44"/>
      <c r="D136" s="4"/>
    </row>
    <row r="137" spans="1:4" ht="15">
      <c r="A137" s="3"/>
      <c r="B137" s="58"/>
      <c r="C137" s="44"/>
      <c r="D137" s="2"/>
    </row>
    <row r="138" spans="1:4" ht="15">
      <c r="A138" s="1"/>
      <c r="B138" s="57"/>
      <c r="C138" s="43"/>
      <c r="D138" s="2"/>
    </row>
    <row r="139" spans="1:4" ht="15">
      <c r="A139" s="1"/>
      <c r="B139" s="57"/>
      <c r="C139" s="43"/>
      <c r="D139" s="6"/>
    </row>
    <row r="140" spans="1:4" ht="15">
      <c r="A140" s="1"/>
      <c r="B140" s="57"/>
      <c r="C140" s="43"/>
      <c r="D140" s="2"/>
    </row>
    <row r="141" spans="1:4" ht="15">
      <c r="A141" s="1"/>
      <c r="B141" s="57"/>
      <c r="C141" s="43"/>
      <c r="D141" s="2"/>
    </row>
    <row r="142" spans="1:4" ht="15.75" customHeight="1">
      <c r="A142" s="3"/>
      <c r="B142" s="58"/>
      <c r="C142" s="44"/>
      <c r="D142" s="6"/>
    </row>
    <row r="143" spans="1:4" ht="15.75" customHeight="1">
      <c r="A143" s="3"/>
      <c r="B143" s="58"/>
      <c r="C143" s="44"/>
      <c r="D143" s="4"/>
    </row>
    <row r="144" spans="1:4" ht="15" customHeight="1">
      <c r="A144" s="1"/>
      <c r="B144" s="57"/>
      <c r="C144" s="43"/>
      <c r="D144" s="2"/>
    </row>
    <row r="145" spans="1:4" ht="15">
      <c r="A145" s="1"/>
      <c r="B145" s="57"/>
      <c r="C145" s="43"/>
      <c r="D145" s="4"/>
    </row>
    <row r="146" spans="1:4" ht="15">
      <c r="A146" s="1"/>
      <c r="B146" s="57"/>
      <c r="C146" s="43"/>
      <c r="D146" s="2"/>
    </row>
    <row r="147" spans="1:4" ht="15.75" customHeight="1">
      <c r="A147" s="3"/>
      <c r="B147" s="58"/>
      <c r="C147" s="44"/>
      <c r="D147" s="4"/>
    </row>
    <row r="148" spans="1:4" ht="15">
      <c r="A148" s="1"/>
      <c r="B148" s="57"/>
      <c r="C148" s="43"/>
      <c r="D148" s="5"/>
    </row>
    <row r="149" spans="1:4" ht="15">
      <c r="A149" s="1"/>
      <c r="B149" s="57"/>
      <c r="C149" s="43"/>
      <c r="D149" s="7"/>
    </row>
    <row r="150" spans="1:4" ht="15">
      <c r="A150" s="1"/>
      <c r="B150" s="57"/>
      <c r="C150" s="43"/>
      <c r="D150" s="8"/>
    </row>
    <row r="151" spans="1:4" ht="15">
      <c r="A151" s="1"/>
      <c r="B151" s="57"/>
      <c r="C151" s="43"/>
      <c r="D151" s="8"/>
    </row>
    <row r="152" spans="1:4" ht="15">
      <c r="A152" s="1"/>
      <c r="B152" s="57"/>
      <c r="C152" s="43"/>
      <c r="D152" s="7"/>
    </row>
    <row r="153" spans="1:4" ht="15">
      <c r="A153" s="1"/>
      <c r="B153" s="57"/>
      <c r="C153" s="43"/>
      <c r="D153" s="8"/>
    </row>
    <row r="154" spans="1:4" ht="15">
      <c r="A154" s="1"/>
      <c r="B154" s="57"/>
      <c r="C154" s="43"/>
      <c r="D154" s="2"/>
    </row>
    <row r="155" spans="1:4" ht="15.75" customHeight="1">
      <c r="A155" s="25"/>
      <c r="B155" s="59"/>
      <c r="C155" s="45"/>
      <c r="D155" s="9"/>
    </row>
    <row r="156" spans="1:4" ht="14.25">
      <c r="A156" s="26"/>
      <c r="B156" s="60"/>
      <c r="C156" s="46"/>
      <c r="D156" s="26"/>
    </row>
  </sheetData>
  <mergeCells count="7">
    <mergeCell ref="A7:H7"/>
    <mergeCell ref="D5:E5"/>
    <mergeCell ref="E4:H4"/>
    <mergeCell ref="D1:H1"/>
    <mergeCell ref="D2:H2"/>
    <mergeCell ref="D3:H3"/>
    <mergeCell ref="A6:H6"/>
  </mergeCells>
  <printOptions horizontalCentered="1"/>
  <pageMargins left="0.3937007874015748" right="0" top="0.3937007874015748" bottom="0.3937007874015748" header="0" footer="0.1968503937007874"/>
  <pageSetup horizontalDpi="240" verticalDpi="240" orientation="landscape" paperSize="9" scale="79" r:id="rId1"/>
  <headerFooter alignWithMargins="0">
    <oddFooter>&amp;CStrona &amp;P</oddFooter>
  </headerFooter>
  <rowBreaks count="4" manualBreakCount="4">
    <brk id="37" max="7" man="1"/>
    <brk id="67" max="7" man="1"/>
    <brk id="101" max="7" man="1"/>
    <brk id="1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:IV16384"/>
    </sheetView>
  </sheetViews>
  <sheetFormatPr defaultColWidth="9.00390625" defaultRowHeight="12.75"/>
  <cols>
    <col min="1" max="16384" width="9.125" style="23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Sławomir Kilar</cp:lastModifiedBy>
  <cp:lastPrinted>2008-08-25T08:47:34Z</cp:lastPrinted>
  <dcterms:created xsi:type="dcterms:W3CDTF">2002-11-06T11:39:12Z</dcterms:created>
  <dcterms:modified xsi:type="dcterms:W3CDTF">2008-09-02T06:53:41Z</dcterms:modified>
  <cp:category/>
  <cp:version/>
  <cp:contentType/>
  <cp:contentStatus/>
</cp:coreProperties>
</file>