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1" yWindow="24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'Arkusz1'!$A$1:$H$409</definedName>
  </definedNames>
  <calcPr fullCalcOnLoad="1"/>
</workbook>
</file>

<file path=xl/sharedStrings.xml><?xml version="1.0" encoding="utf-8"?>
<sst xmlns="http://schemas.openxmlformats.org/spreadsheetml/2006/main" count="411" uniqueCount="178">
  <si>
    <t>Dział</t>
  </si>
  <si>
    <t>§</t>
  </si>
  <si>
    <t>ROLNICTWO I ŁOWIECTWO</t>
  </si>
  <si>
    <t>Wydatki inwestycyjne jednostek budżetowych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</si>
  <si>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</si>
  <si>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</si>
  <si>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</si>
  <si>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</si>
  <si>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</si>
  <si>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</si>
  <si>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</si>
  <si>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</si>
  <si>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</si>
  <si>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</si>
  <si>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</si>
  <si>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</si>
  <si>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>Wydatki  inwestycyjne jednostek budżetowych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</si>
  <si>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</si>
  <si>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</si>
  <si>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</si>
  <si>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</si>
  <si>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</si>
  <si>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</si>
  <si>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</si>
  <si>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</si>
  <si>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</si>
  <si>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</si>
  <si>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</si>
  <si>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</si>
  <si>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</si>
  <si>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</si>
  <si>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>Urzędy gmin</t>
  </si>
  <si>
    <t>Zakup usług zdrowotnych</t>
  </si>
  <si>
    <t>Podróże krajowe służbowe</t>
  </si>
  <si>
    <t>Podróże służbowe zagraniczne</t>
  </si>
  <si>
    <t>Odpisy na zakładowy fundusz świadczeń socjalnych</t>
  </si>
  <si>
    <t>Wydatki na zakupy inwestycyjne jednostek budżetowych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</si>
  <si>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</si>
  <si>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</si>
  <si>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</si>
  <si>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</si>
  <si>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</si>
  <si>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>Odsetki i dyskonto od krajowych skarbowych papierów wartościowych oraz pożyczek i kredytów</t>
  </si>
  <si>
    <t xml:space="preserve">OŚWIATA I WYCHOWANIE </t>
  </si>
  <si>
    <t xml:space="preserve">Szkoły podstawowe   </t>
  </si>
  <si>
    <t xml:space="preserve">Zakup usług remontowych </t>
  </si>
  <si>
    <t>Gimnazja</t>
  </si>
  <si>
    <t>Dowożenie uczniów do szkół</t>
  </si>
  <si>
    <t>OCHRONA ZDROWIA</t>
  </si>
  <si>
    <t xml:space="preserve">Przeciwdziałanie alkoholizmowi </t>
  </si>
  <si>
    <t>Dodatki mieszkaniowe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</si>
  <si>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</si>
  <si>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</si>
  <si>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</si>
  <si>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</si>
  <si>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</si>
  <si>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</si>
  <si>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</si>
  <si>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</si>
  <si>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</si>
  <si>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</si>
  <si>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</si>
  <si>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</si>
  <si>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</si>
  <si>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</si>
  <si>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</si>
  <si>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</si>
  <si>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</si>
  <si>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</si>
  <si>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Nazwa działu, rozdziału</t>
  </si>
  <si>
    <t>Wpłaty gmin na rzecz izb rolniczych w wysokości 2% uzyskanych wpływów z podatku rolnego</t>
  </si>
  <si>
    <t>WYTWARZANIE I ZAOPATRYWANIE W ENERGIĘ ELEKTRYCZNĄ, GAZ I WODĘ</t>
  </si>
  <si>
    <t>Rozdz.</t>
  </si>
  <si>
    <t>RÓŻNE ROZLICZENIA</t>
  </si>
  <si>
    <t>Rezerwy ogólne i celowe</t>
  </si>
  <si>
    <t>Rezerwy na inwestycje i zakupy inwestycyjne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</si>
  <si>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</si>
  <si>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</si>
  <si>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</si>
  <si>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</si>
  <si>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</si>
  <si>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</si>
  <si>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</si>
  <si>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</si>
  <si>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</si>
  <si>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>Pozostałe podatki na rzecz jednostek samorządu terytorialnego</t>
  </si>
  <si>
    <t>BEZPIECZEŃSTWO PUBLICZNE I OCHRONA PRZECIWPOŻAROWA</t>
  </si>
  <si>
    <t>Świadczenia społeczne</t>
  </si>
  <si>
    <t>Dotacja przedmiotowa  z budżetu dla zakładu budżetowego</t>
  </si>
  <si>
    <t>w tym: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</si>
  <si>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</si>
  <si>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</si>
  <si>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</si>
  <si>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</si>
  <si>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POMOC SPOŁECZNA</t>
  </si>
  <si>
    <t>Obiekty sportowe</t>
  </si>
  <si>
    <t xml:space="preserve">Urzedy naczelnych organów władzy państwowej kontroli i ochrony prawa </t>
  </si>
  <si>
    <t>Zespoły obsługi ekonomiczno-administracyjne szkół</t>
  </si>
  <si>
    <t>Składki na ubezpieczenia zdrowotne opłacane za osoby pobierające niektóre świadczenia z pomocy społecznej oraz niektóre świadczenia rodzinne</t>
  </si>
  <si>
    <t xml:space="preserve">Wydatki  inwestycyjne jednostek budżetowych </t>
  </si>
  <si>
    <t>Wydatki osobowe niezaliczone do wynagrodzeń</t>
  </si>
  <si>
    <t>Wydatki osobowe niezaliczane do wynagrodzeń</t>
  </si>
  <si>
    <t>w tym: zadania zlecone sfinansowane dotacją</t>
  </si>
  <si>
    <t xml:space="preserve">           zadania własne sfinansowane środkami własnymi</t>
  </si>
  <si>
    <t xml:space="preserve">            zadania własne sfinanowane dotacją</t>
  </si>
  <si>
    <t>w tym: zadania własne sfinansowane dotacją</t>
  </si>
  <si>
    <t xml:space="preserve">            zadania własne sfinansowane środkami własnymi</t>
  </si>
  <si>
    <t>Dotacja podmiotowa z budżetu dla samorządowej instytucji kultury</t>
  </si>
  <si>
    <t>Wynagrodzenia bezosobowe</t>
  </si>
  <si>
    <t>Drogi publiczne krajowe</t>
  </si>
  <si>
    <t>Składki na ubezpieczenia społeczne (Szkoła Marzeń)</t>
  </si>
  <si>
    <t>Składki na Fundusz Pracy (Szkoła Marzeń)</t>
  </si>
  <si>
    <t>Wynagrodzenia bezosobowe (Szkoła Marzeń)</t>
  </si>
  <si>
    <t>Zakup materiałów i wyposażenia (Szkoła Marzeń)</t>
  </si>
  <si>
    <t>Zakup pomocy naukowych, dydaktycznych i książek (Szkoła Marzeń)</t>
  </si>
  <si>
    <t>Zakup usług pozostałych (Szkoła Marzeń)</t>
  </si>
  <si>
    <t xml:space="preserve">Przedszkola </t>
  </si>
  <si>
    <t>Odzdziały przedszkolne w szkołach podstawowych</t>
  </si>
  <si>
    <t>Podróże krajowe służbowe (Szkoła Marzeń)</t>
  </si>
  <si>
    <t>Wyngarodzenia bezosobowe</t>
  </si>
  <si>
    <t>Dotacje celowe z budżetu na finansowanie lub dofinansowanie zadań zleconych do realizacji stowarzyszeniom</t>
  </si>
  <si>
    <t>PLAN FINANSOWY</t>
  </si>
  <si>
    <t>WYDATKI BUDŻETU GMINY ZARSZYN NA 2006 ROK</t>
  </si>
  <si>
    <t>Zwalczanie narkomanii</t>
  </si>
  <si>
    <t xml:space="preserve">              zadania własne sfinansowane dotacja</t>
  </si>
  <si>
    <t xml:space="preserve">              zadania własne sfinansowane środkami własnymi</t>
  </si>
  <si>
    <t>Wydatki  inwestycyjne jednostek budżetowych (finansowanie-ZPORR)</t>
  </si>
  <si>
    <t xml:space="preserve">                 Rozbudowa oczyszczalni ścieków w Zarszynie</t>
  </si>
  <si>
    <t>Wydatki inwestycyjne jednostek budżetowych (środki własne)</t>
  </si>
  <si>
    <t xml:space="preserve">             Boiska sportowo-rekreacyjne w Posadzie Zarszyńskiej</t>
  </si>
  <si>
    <t>Wydatki  inwestycyjne jednostek budżetowych (finansowanie-SPO)</t>
  </si>
  <si>
    <t xml:space="preserve">     Przebudowa drogi gminnej wraz z placem parkingowym w Jaćmierzu</t>
  </si>
  <si>
    <t>Drogi wewnetrzne</t>
  </si>
  <si>
    <t>z tego:</t>
  </si>
  <si>
    <t xml:space="preserve">          Rozbudowa budynku Szkoły Podstawowej w Odrzechowej </t>
  </si>
  <si>
    <t xml:space="preserve">          Termomodernizacja budynku SP i Gimnazjum w Długiem</t>
  </si>
  <si>
    <t xml:space="preserve">         Ogrodzenie i zagospodarowanie terenu Gimnazjum Zarszyn</t>
  </si>
  <si>
    <t xml:space="preserve">        Szatnia sportowa Pielnia</t>
  </si>
  <si>
    <t>emerytalne i rentowe</t>
  </si>
  <si>
    <t>Zasiłki i pomoc w naturze oraz składki na ubezpieczenia</t>
  </si>
  <si>
    <t>Wydatki inwestycyjne jednostek budżetowych (współfinansowanie-środki własne i środki budżetu państwa)</t>
  </si>
  <si>
    <t>Promocja jednostek samorządu terytorialnego</t>
  </si>
  <si>
    <t xml:space="preserve">     Przebudowa drogi gminnej wraz z placem parkingowym w Jaćmierzu </t>
  </si>
  <si>
    <t xml:space="preserve">             Boiska sportowo-rekreacyjne w Posadzie Zarszyńskiej </t>
  </si>
  <si>
    <t>Wydatki inwestycyjne jednostek budżetowych (współfinansowanie-środki własne)</t>
  </si>
  <si>
    <t>Wpłaty gmin i powiatów na rzecz innych jednostek samorządu</t>
  </si>
  <si>
    <t xml:space="preserve"> terytorialnego oraz związków gmin i powiatów na dofinansowanie</t>
  </si>
  <si>
    <t xml:space="preserve"> zadań bieżących</t>
  </si>
  <si>
    <t>Zwiększenia</t>
  </si>
  <si>
    <t>Zmniejszenia</t>
  </si>
  <si>
    <t>Pomoc materialna dla uczniów</t>
  </si>
  <si>
    <t>Inne formy pomocy dla uczniów</t>
  </si>
  <si>
    <t>Składki na ubezpieczenia społeczne (od podopiecznych)</t>
  </si>
  <si>
    <t>Składki na ubezpieczenia społeczne (od pracowników)</t>
  </si>
  <si>
    <t>Podróże słuzbowe zagraniczne</t>
  </si>
  <si>
    <t>Drogi publiczne powiatowe</t>
  </si>
  <si>
    <t xml:space="preserve">            Budowa sieci wodociagowej- w miejscowości Zarszyn</t>
  </si>
  <si>
    <t xml:space="preserve">            Budowa wodociągu w miejscowości Jaćmierz - Posada Jaćmierska</t>
  </si>
  <si>
    <t xml:space="preserve">        Przebudowa chodnika w Zarszynie przy drodze K 28</t>
  </si>
  <si>
    <t xml:space="preserve">          Przebudowa drogi gminnej Nr 1 17611 R w Zarszynie</t>
  </si>
  <si>
    <t xml:space="preserve">          Modernizacja Szkoły Podstawowej w Bażanówce</t>
  </si>
  <si>
    <t xml:space="preserve"> Budowa sieci kanalizacyjnej w miejscowości Jaćmierz - Posada                                                Jaćmierska</t>
  </si>
  <si>
    <t xml:space="preserve">                 Budowa sieci kanalizacyjnej w Nowosielcach</t>
  </si>
  <si>
    <t>Zakup  usług remontowych</t>
  </si>
  <si>
    <t>Załącznik nr 2</t>
  </si>
  <si>
    <t>Zakup usług dostępu do sieci Internet</t>
  </si>
  <si>
    <t>Wybory do rad gmin, rad powiatów i sejmików województw, wybory wójtów, bumistrzów i prezydentów miast oraz referenda gminne, powiatowe i wojewódzkie</t>
  </si>
  <si>
    <t>Szpitale ogólne</t>
  </si>
  <si>
    <t>Dotacja celowa na pomoc finansową udzielaną między jednostkami samorządu terytorialnego na dofinansowanie własnych zadań inwestycyjnych i zakupów inwestycyjnych (chodniki Bażanówka i Odrzechowa)</t>
  </si>
  <si>
    <t xml:space="preserve">Dotacja celowa na pomoc finansową udzielaną między jednostkami samorządu terytorialnego na dofinansowanie własnych zadań inwestycyjnych i zakupów inwestycyjnych </t>
  </si>
  <si>
    <t>Plan</t>
  </si>
  <si>
    <t>Plan po zmianach na 2006 r.</t>
  </si>
  <si>
    <t>Świadczenia rodzinne, zaliczka alimentacyjna oraz składki na ubezpieczenia emerytalne i rentowe z ubezpieczenia społecznego</t>
  </si>
  <si>
    <t>Wójta Gminy Zarszyn</t>
  </si>
  <si>
    <t>z dnia 30.11.2006 r.</t>
  </si>
  <si>
    <t xml:space="preserve">          Modernizacja drogi Długie</t>
  </si>
  <si>
    <t xml:space="preserve">          Remont nawierzchni drogi gminnej na działce nr 580 położonej w Jaćmierzu</t>
  </si>
  <si>
    <t>do Zarządzenia Nr 335/2006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</si>
</sst>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1"/>
      <color indexed="16"/>
      <name val="Arial CE"/>
      <family val="2"/>
    </font>
    <font>
      <b/>
      <sz val="11"/>
      <color indexed="16"/>
      <name val="Arial CE"/>
      <family val="2"/>
    </font>
    <font>
      <sz val="11"/>
      <color indexed="6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7" fillId="0" borderId="1" xfId="0" applyFont="1" applyBorder="1" applyAlignment="1">
      <alignment vertical="top" wrapText="1"/>
    </xf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 vertic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wrapText="1"/>
    </xf>
    <xf numFmtId="4" fontId="7" fillId="2" borderId="5" xfId="20" applyNumberFormat="1" applyFont="1" applyFill="1" applyBorder="1" applyAlignment="1">
      <alignment/>
    </xf>
    <xf numFmtId="0" fontId="7" fillId="2" borderId="6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center"/>
    </xf>
    <xf numFmtId="4" fontId="6" fillId="2" borderId="5" xfId="20" applyNumberFormat="1" applyFont="1" applyFill="1" applyBorder="1" applyAlignment="1">
      <alignment/>
    </xf>
    <xf numFmtId="4" fontId="8" fillId="2" borderId="5" xfId="20" applyNumberFormat="1" applyFont="1" applyFill="1" applyBorder="1" applyAlignment="1">
      <alignment/>
    </xf>
    <xf numFmtId="4" fontId="7" fillId="2" borderId="5" xfId="0" applyNumberFormat="1" applyFont="1" applyFill="1" applyBorder="1" applyAlignment="1">
      <alignment wrapText="1"/>
    </xf>
    <xf numFmtId="4" fontId="8" fillId="2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4" fontId="7" fillId="2" borderId="5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4" fontId="3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8" fillId="2" borderId="5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4" fontId="6" fillId="2" borderId="1" xfId="0" applyNumberFormat="1" applyFont="1" applyFill="1" applyBorder="1" applyAlignment="1">
      <alignment wrapText="1"/>
    </xf>
    <xf numFmtId="4" fontId="6" fillId="2" borderId="5" xfId="0" applyNumberFormat="1" applyFont="1" applyFill="1" applyBorder="1" applyAlignment="1">
      <alignment wrapText="1"/>
    </xf>
    <xf numFmtId="4" fontId="3" fillId="2" borderId="5" xfId="0" applyNumberFormat="1" applyFont="1" applyFill="1" applyBorder="1" applyAlignment="1">
      <alignment/>
    </xf>
    <xf numFmtId="4" fontId="6" fillId="2" borderId="5" xfId="0" applyNumberFormat="1" applyFont="1" applyFill="1" applyBorder="1" applyAlignment="1">
      <alignment/>
    </xf>
    <xf numFmtId="4" fontId="7" fillId="2" borderId="5" xfId="0" applyNumberFormat="1" applyFont="1" applyFill="1" applyBorder="1" applyAlignment="1">
      <alignment horizontal="right" vertical="center" wrapText="1"/>
    </xf>
    <xf numFmtId="4" fontId="9" fillId="2" borderId="5" xfId="0" applyNumberFormat="1" applyFont="1" applyFill="1" applyBorder="1" applyAlignment="1">
      <alignment/>
    </xf>
    <xf numFmtId="4" fontId="9" fillId="2" borderId="5" xfId="0" applyNumberFormat="1" applyFont="1" applyFill="1" applyBorder="1" applyAlignment="1">
      <alignment wrapText="1"/>
    </xf>
    <xf numFmtId="4" fontId="5" fillId="2" borderId="5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7" fillId="2" borderId="5" xfId="0" applyNumberFormat="1" applyFont="1" applyFill="1" applyBorder="1" applyAlignment="1">
      <alignment vertical="top" wrapText="1"/>
    </xf>
    <xf numFmtId="4" fontId="3" fillId="2" borderId="5" xfId="0" applyNumberFormat="1" applyFont="1" applyFill="1" applyBorder="1" applyAlignment="1">
      <alignment vertical="top" wrapText="1"/>
    </xf>
    <xf numFmtId="4" fontId="6" fillId="2" borderId="5" xfId="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4" fontId="6" fillId="0" borderId="5" xfId="0" applyNumberFormat="1" applyFont="1" applyBorder="1" applyAlignment="1">
      <alignment vertical="top" wrapText="1"/>
    </xf>
    <xf numFmtId="4" fontId="5" fillId="2" borderId="1" xfId="0" applyNumberFormat="1" applyFont="1" applyFill="1" applyBorder="1" applyAlignment="1">
      <alignment/>
    </xf>
    <xf numFmtId="4" fontId="7" fillId="0" borderId="5" xfId="0" applyNumberFormat="1" applyFont="1" applyBorder="1" applyAlignment="1">
      <alignment vertical="top" wrapText="1"/>
    </xf>
    <xf numFmtId="4" fontId="5" fillId="2" borderId="5" xfId="0" applyNumberFormat="1" applyFont="1" applyFill="1" applyBorder="1" applyAlignment="1">
      <alignment vertical="top" wrapText="1"/>
    </xf>
    <xf numFmtId="4" fontId="8" fillId="2" borderId="5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/>
    </xf>
    <xf numFmtId="4" fontId="11" fillId="2" borderId="1" xfId="2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 vertical="top"/>
    </xf>
    <xf numFmtId="4" fontId="8" fillId="2" borderId="1" xfId="20" applyNumberFormat="1" applyFont="1" applyFill="1" applyBorder="1" applyAlignment="1">
      <alignment vertical="top"/>
    </xf>
    <xf numFmtId="4" fontId="3" fillId="2" borderId="1" xfId="20" applyNumberFormat="1" applyFont="1" applyFill="1" applyBorder="1" applyAlignment="1">
      <alignment vertical="top"/>
    </xf>
    <xf numFmtId="4" fontId="8" fillId="2" borderId="5" xfId="0" applyNumberFormat="1" applyFont="1" applyFill="1" applyBorder="1" applyAlignment="1">
      <alignment vertical="top"/>
    </xf>
    <xf numFmtId="4" fontId="9" fillId="2" borderId="5" xfId="0" applyNumberFormat="1" applyFont="1" applyFill="1" applyBorder="1" applyAlignment="1">
      <alignment vertical="top" wrapText="1"/>
    </xf>
    <xf numFmtId="4" fontId="11" fillId="2" borderId="1" xfId="20" applyNumberFormat="1" applyFont="1" applyFill="1" applyBorder="1" applyAlignment="1">
      <alignment vertical="top"/>
    </xf>
    <xf numFmtId="4" fontId="6" fillId="2" borderId="5" xfId="0" applyNumberFormat="1" applyFont="1" applyFill="1" applyBorder="1" applyAlignment="1">
      <alignment vertical="top" wrapText="1"/>
    </xf>
    <xf numFmtId="4" fontId="5" fillId="2" borderId="1" xfId="20" applyNumberFormat="1" applyFont="1" applyFill="1" applyBorder="1" applyAlignment="1">
      <alignment vertical="top"/>
    </xf>
    <xf numFmtId="4" fontId="8" fillId="2" borderId="5" xfId="20" applyNumberFormat="1" applyFont="1" applyFill="1" applyBorder="1" applyAlignment="1">
      <alignment vertical="top"/>
    </xf>
    <xf numFmtId="4" fontId="7" fillId="2" borderId="5" xfId="20" applyNumberFormat="1" applyFont="1" applyFill="1" applyBorder="1" applyAlignment="1">
      <alignment vertical="top"/>
    </xf>
    <xf numFmtId="0" fontId="6" fillId="0" borderId="1" xfId="0" applyFont="1" applyBorder="1" applyAlignment="1">
      <alignment vertical="top" wrapText="1"/>
    </xf>
    <xf numFmtId="4" fontId="7" fillId="2" borderId="5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4" fontId="8" fillId="2" borderId="1" xfId="20" applyNumberFormat="1" applyFont="1" applyFill="1" applyBorder="1" applyAlignment="1">
      <alignment/>
    </xf>
    <xf numFmtId="4" fontId="6" fillId="2" borderId="3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vertical="top" wrapText="1"/>
    </xf>
    <xf numFmtId="4" fontId="7" fillId="2" borderId="6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8" fillId="2" borderId="3" xfId="20" applyNumberFormat="1" applyFont="1" applyFill="1" applyBorder="1" applyAlignment="1">
      <alignment vertical="top"/>
    </xf>
    <xf numFmtId="4" fontId="8" fillId="2" borderId="6" xfId="20" applyNumberFormat="1" applyFont="1" applyFill="1" applyBorder="1" applyAlignment="1">
      <alignment vertical="top"/>
    </xf>
    <xf numFmtId="4" fontId="8" fillId="2" borderId="4" xfId="20" applyNumberFormat="1" applyFont="1" applyFill="1" applyBorder="1" applyAlignment="1">
      <alignment vertical="top"/>
    </xf>
    <xf numFmtId="4" fontId="7" fillId="2" borderId="3" xfId="0" applyNumberFormat="1" applyFont="1" applyFill="1" applyBorder="1" applyAlignment="1">
      <alignment vertical="top"/>
    </xf>
    <xf numFmtId="4" fontId="7" fillId="2" borderId="6" xfId="0" applyNumberFormat="1" applyFont="1" applyFill="1" applyBorder="1" applyAlignment="1">
      <alignment vertical="top"/>
    </xf>
    <xf numFmtId="4" fontId="7" fillId="2" borderId="4" xfId="0" applyNumberFormat="1" applyFont="1" applyFill="1" applyBorder="1" applyAlignment="1">
      <alignment vertical="top"/>
    </xf>
    <xf numFmtId="4" fontId="5" fillId="2" borderId="3" xfId="20" applyNumberFormat="1" applyFont="1" applyFill="1" applyBorder="1" applyAlignment="1">
      <alignment vertical="top"/>
    </xf>
    <xf numFmtId="4" fontId="5" fillId="2" borderId="4" xfId="20" applyNumberFormat="1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9"/>
  <sheetViews>
    <sheetView tabSelected="1" view="pageBreakPreview" zoomScale="75" zoomScaleNormal="75" zoomScaleSheetLayoutView="75" workbookViewId="0" topLeftCell="D1">
      <selection activeCell="D4" sqref="D4:H4"/>
    </sheetView>
  </sheetViews>
  <sheetFormatPr defaultColWidth="9.25390625" defaultRowHeight="12.75" outlineLevelCol="1"/>
  <cols>
    <col min="1" max="1" width="5.875" style="19" customWidth="1"/>
    <col min="2" max="2" width="7.75390625" style="19" customWidth="1"/>
    <col min="3" max="3" width="6.875" style="19" customWidth="1"/>
    <col min="4" max="4" width="76.75390625" style="19" customWidth="1" outlineLevel="1"/>
    <col min="5" max="5" width="17.75390625" style="19" customWidth="1"/>
    <col min="6" max="6" width="15.75390625" style="19" customWidth="1"/>
    <col min="7" max="7" width="17.25390625" style="19" customWidth="1"/>
    <col min="8" max="8" width="20.875" style="19" customWidth="1"/>
    <col min="9" max="16384" width="9.25390625" style="19" customWidth="1"/>
  </cols>
  <sheetData>
    <row r="2" spans="4:8" ht="16.5" customHeight="1">
      <c r="D2" s="113" t="s">
        <v>164</v>
      </c>
      <c r="E2" s="113"/>
      <c r="F2" s="113"/>
      <c r="G2" s="113"/>
      <c r="H2" s="113"/>
    </row>
    <row r="3" spans="4:8" ht="12" customHeight="1">
      <c r="D3" s="113" t="s">
        <v>177</v>
      </c>
      <c r="E3" s="113"/>
      <c r="F3" s="113"/>
      <c r="G3" s="113"/>
      <c r="H3" s="113"/>
    </row>
    <row r="4" spans="4:8" ht="12.75" customHeight="1">
      <c r="D4" s="113" t="s">
        <v>173</v>
      </c>
      <c r="E4" s="113"/>
      <c r="F4" s="113"/>
      <c r="G4" s="113"/>
      <c r="H4" s="113"/>
    </row>
    <row r="5" spans="4:8" ht="14.25" customHeight="1">
      <c r="D5" s="113" t="s">
        <v>174</v>
      </c>
      <c r="E5" s="113"/>
      <c r="F5" s="113"/>
      <c r="G5" s="113"/>
      <c r="H5" s="113"/>
    </row>
    <row r="6" spans="4:5" ht="14.25" customHeight="1">
      <c r="D6" s="37"/>
      <c r="E6" s="37"/>
    </row>
    <row r="7" spans="1:7" ht="15">
      <c r="A7" s="28"/>
      <c r="B7" s="114" t="s">
        <v>121</v>
      </c>
      <c r="C7" s="114"/>
      <c r="D7" s="114"/>
      <c r="E7" s="114"/>
      <c r="F7" s="114"/>
      <c r="G7" s="114"/>
    </row>
    <row r="8" spans="1:7" ht="15">
      <c r="A8" s="112" t="s">
        <v>122</v>
      </c>
      <c r="B8" s="112"/>
      <c r="C8" s="112"/>
      <c r="D8" s="112"/>
      <c r="E8" s="112"/>
      <c r="F8" s="112"/>
      <c r="G8" s="112"/>
    </row>
    <row r="9" spans="4:5" s="28" customFormat="1" ht="15">
      <c r="D9" s="39"/>
      <c r="E9" s="39"/>
    </row>
    <row r="10" spans="4:5" s="40" customFormat="1" ht="15">
      <c r="D10" s="38"/>
      <c r="E10" s="38"/>
    </row>
    <row r="11" spans="1:8" ht="15" customHeight="1">
      <c r="A11" s="115" t="s">
        <v>0</v>
      </c>
      <c r="B11" s="115" t="s">
        <v>72</v>
      </c>
      <c r="C11" s="115" t="s">
        <v>1</v>
      </c>
      <c r="D11" s="115" t="s">
        <v>69</v>
      </c>
      <c r="E11" s="116" t="s">
        <v>170</v>
      </c>
      <c r="F11" s="118" t="s">
        <v>148</v>
      </c>
      <c r="G11" s="118" t="s">
        <v>149</v>
      </c>
      <c r="H11" s="118" t="s">
        <v>171</v>
      </c>
    </row>
    <row r="12" spans="1:8" ht="26.25" customHeight="1">
      <c r="A12" s="115"/>
      <c r="B12" s="115"/>
      <c r="C12" s="115"/>
      <c r="D12" s="115"/>
      <c r="E12" s="117"/>
      <c r="F12" s="118"/>
      <c r="G12" s="118"/>
      <c r="H12" s="118"/>
    </row>
    <row r="13" spans="1:8" ht="14.25">
      <c r="A13" s="15">
        <v>1</v>
      </c>
      <c r="B13" s="29">
        <v>2</v>
      </c>
      <c r="C13" s="29">
        <v>3</v>
      </c>
      <c r="D13" s="30">
        <v>4</v>
      </c>
      <c r="E13" s="55">
        <v>5</v>
      </c>
      <c r="F13" s="30">
        <v>6</v>
      </c>
      <c r="G13" s="30">
        <v>7</v>
      </c>
      <c r="H13" s="30">
        <v>8</v>
      </c>
    </row>
    <row r="14" spans="1:8" s="32" customFormat="1" ht="15">
      <c r="A14" s="20">
        <v>10</v>
      </c>
      <c r="B14" s="1"/>
      <c r="C14" s="8"/>
      <c r="D14" s="2" t="s">
        <v>2</v>
      </c>
      <c r="E14" s="70">
        <f>E15+E17</f>
        <v>57198.99999999999</v>
      </c>
      <c r="F14" s="70">
        <f>F15+F17</f>
        <v>0</v>
      </c>
      <c r="G14" s="70">
        <f>G15+G17</f>
        <v>0</v>
      </c>
      <c r="H14" s="63">
        <f>E14+F14-G14</f>
        <v>57198.99999999999</v>
      </c>
    </row>
    <row r="15" spans="1:8" s="33" customFormat="1" ht="15">
      <c r="A15" s="21"/>
      <c r="B15" s="3">
        <v>1030</v>
      </c>
      <c r="C15" s="7"/>
      <c r="D15" s="4" t="s">
        <v>4</v>
      </c>
      <c r="E15" s="71">
        <f>E16</f>
        <v>5400</v>
      </c>
      <c r="F15" s="71">
        <f>F16</f>
        <v>0</v>
      </c>
      <c r="G15" s="71">
        <f>G16</f>
        <v>0</v>
      </c>
      <c r="H15" s="64">
        <f aca="true" t="shared" si="0" ref="H15:H84">E15+F15-G15</f>
        <v>5400</v>
      </c>
    </row>
    <row r="16" spans="1:8" ht="29.25" customHeight="1">
      <c r="A16" s="21"/>
      <c r="B16" s="3"/>
      <c r="C16" s="15">
        <v>2850</v>
      </c>
      <c r="D16" s="6" t="s">
        <v>70</v>
      </c>
      <c r="E16" s="77">
        <v>5400</v>
      </c>
      <c r="F16" s="88"/>
      <c r="G16" s="88"/>
      <c r="H16" s="89">
        <f t="shared" si="0"/>
        <v>5400</v>
      </c>
    </row>
    <row r="17" spans="1:8" ht="15.75" customHeight="1">
      <c r="A17" s="21"/>
      <c r="B17" s="3">
        <v>1095</v>
      </c>
      <c r="C17" s="15"/>
      <c r="D17" s="12" t="s">
        <v>5</v>
      </c>
      <c r="E17" s="94">
        <f>SUM(E18:E20)</f>
        <v>51798.99999999999</v>
      </c>
      <c r="F17" s="94">
        <f>SUM(F18:F20)</f>
        <v>0</v>
      </c>
      <c r="G17" s="94">
        <f>SUM(G18:G20)</f>
        <v>0</v>
      </c>
      <c r="H17" s="100">
        <f>E17+F17-G17</f>
        <v>51798.99999999999</v>
      </c>
    </row>
    <row r="18" spans="1:8" ht="18" customHeight="1">
      <c r="A18" s="21"/>
      <c r="B18" s="3"/>
      <c r="C18" s="15">
        <v>4430</v>
      </c>
      <c r="D18" s="6" t="s">
        <v>20</v>
      </c>
      <c r="E18" s="77">
        <v>50783.34</v>
      </c>
      <c r="F18" s="99"/>
      <c r="G18" s="99"/>
      <c r="H18" s="101">
        <f>E18+F18-G18</f>
        <v>50783.34</v>
      </c>
    </row>
    <row r="19" spans="1:8" ht="15.75" customHeight="1">
      <c r="A19" s="21"/>
      <c r="B19" s="3"/>
      <c r="C19" s="15">
        <v>4300</v>
      </c>
      <c r="D19" s="6" t="s">
        <v>8</v>
      </c>
      <c r="E19" s="77">
        <v>421.2</v>
      </c>
      <c r="F19" s="99"/>
      <c r="G19" s="99"/>
      <c r="H19" s="101">
        <f>E19+F19-G19</f>
        <v>421.2</v>
      </c>
    </row>
    <row r="20" spans="1:8" ht="17.25" customHeight="1">
      <c r="A20" s="21"/>
      <c r="B20" s="3"/>
      <c r="C20" s="15">
        <v>4210</v>
      </c>
      <c r="D20" s="6" t="s">
        <v>7</v>
      </c>
      <c r="E20" s="77">
        <v>594.46</v>
      </c>
      <c r="F20" s="99"/>
      <c r="G20" s="99"/>
      <c r="H20" s="101">
        <f>E20+F20-G20</f>
        <v>594.46</v>
      </c>
    </row>
    <row r="21" spans="1:8" s="32" customFormat="1" ht="15">
      <c r="A21" s="20">
        <v>20</v>
      </c>
      <c r="B21" s="1"/>
      <c r="C21" s="8"/>
      <c r="D21" s="2" t="s">
        <v>9</v>
      </c>
      <c r="E21" s="70">
        <f>E22</f>
        <v>60130</v>
      </c>
      <c r="F21" s="70">
        <f>F22</f>
        <v>0</v>
      </c>
      <c r="G21" s="70">
        <f>G22</f>
        <v>0</v>
      </c>
      <c r="H21" s="63">
        <f t="shared" si="0"/>
        <v>60130</v>
      </c>
    </row>
    <row r="22" spans="1:8" s="33" customFormat="1" ht="15">
      <c r="A22" s="7"/>
      <c r="B22" s="3">
        <v>2095</v>
      </c>
      <c r="C22" s="7"/>
      <c r="D22" s="4" t="s">
        <v>5</v>
      </c>
      <c r="E22" s="71">
        <f>SUM(E23:E26)</f>
        <v>60130</v>
      </c>
      <c r="F22" s="71">
        <f>SUM(F23:F26)</f>
        <v>0</v>
      </c>
      <c r="G22" s="71">
        <f>SUM(G23:G26)</f>
        <v>0</v>
      </c>
      <c r="H22" s="64">
        <f t="shared" si="0"/>
        <v>60130</v>
      </c>
    </row>
    <row r="23" spans="1:8" ht="15">
      <c r="A23" s="7"/>
      <c r="B23" s="3"/>
      <c r="C23" s="15">
        <v>4110</v>
      </c>
      <c r="D23" s="5" t="s">
        <v>28</v>
      </c>
      <c r="E23" s="61">
        <v>156</v>
      </c>
      <c r="F23" s="60"/>
      <c r="G23" s="60"/>
      <c r="H23" s="65">
        <f t="shared" si="0"/>
        <v>156</v>
      </c>
    </row>
    <row r="24" spans="1:8" ht="15">
      <c r="A24" s="7"/>
      <c r="B24" s="3"/>
      <c r="C24" s="15">
        <v>4170</v>
      </c>
      <c r="D24" s="5" t="s">
        <v>108</v>
      </c>
      <c r="E24" s="61">
        <v>2460</v>
      </c>
      <c r="F24" s="60"/>
      <c r="G24" s="60"/>
      <c r="H24" s="65">
        <f t="shared" si="0"/>
        <v>2460</v>
      </c>
    </row>
    <row r="25" spans="1:8" ht="15">
      <c r="A25" s="7"/>
      <c r="B25" s="3"/>
      <c r="C25" s="15">
        <v>4210</v>
      </c>
      <c r="D25" s="5" t="s">
        <v>7</v>
      </c>
      <c r="E25" s="61">
        <v>10080</v>
      </c>
      <c r="F25" s="60"/>
      <c r="G25" s="60"/>
      <c r="H25" s="65">
        <f t="shared" si="0"/>
        <v>10080</v>
      </c>
    </row>
    <row r="26" spans="1:8" ht="15">
      <c r="A26" s="7"/>
      <c r="B26" s="3"/>
      <c r="C26" s="15">
        <v>4300</v>
      </c>
      <c r="D26" s="5" t="s">
        <v>8</v>
      </c>
      <c r="E26" s="61">
        <v>47434</v>
      </c>
      <c r="F26" s="60"/>
      <c r="G26" s="60"/>
      <c r="H26" s="65">
        <f t="shared" si="0"/>
        <v>47434</v>
      </c>
    </row>
    <row r="27" spans="1:8" s="32" customFormat="1" ht="22.5" customHeight="1">
      <c r="A27" s="8">
        <v>400</v>
      </c>
      <c r="B27" s="1"/>
      <c r="C27" s="8"/>
      <c r="D27" s="25" t="s">
        <v>71</v>
      </c>
      <c r="E27" s="78">
        <f>E28</f>
        <v>406200</v>
      </c>
      <c r="F27" s="78">
        <f>F28</f>
        <v>0</v>
      </c>
      <c r="G27" s="78">
        <f>G28</f>
        <v>0</v>
      </c>
      <c r="H27" s="90">
        <f t="shared" si="0"/>
        <v>406200</v>
      </c>
    </row>
    <row r="28" spans="1:8" s="33" customFormat="1" ht="15">
      <c r="A28" s="7"/>
      <c r="B28" s="7">
        <v>40002</v>
      </c>
      <c r="C28" s="7"/>
      <c r="D28" s="4" t="s">
        <v>11</v>
      </c>
      <c r="E28" s="71">
        <f>E29+E30+E33+E36</f>
        <v>406200</v>
      </c>
      <c r="F28" s="71">
        <f>F29+F30+F33+F36</f>
        <v>0</v>
      </c>
      <c r="G28" s="71">
        <f>G29+G30+G33+G36</f>
        <v>0</v>
      </c>
      <c r="H28" s="64">
        <f t="shared" si="0"/>
        <v>406200</v>
      </c>
    </row>
    <row r="29" spans="1:8" ht="15">
      <c r="A29" s="7"/>
      <c r="B29" s="7"/>
      <c r="C29" s="15">
        <v>2650</v>
      </c>
      <c r="D29" s="5" t="s">
        <v>59</v>
      </c>
      <c r="E29" s="61">
        <v>7350</v>
      </c>
      <c r="F29" s="60"/>
      <c r="G29" s="60"/>
      <c r="H29" s="65">
        <f t="shared" si="0"/>
        <v>7350</v>
      </c>
    </row>
    <row r="30" spans="1:8" ht="15">
      <c r="A30" s="7"/>
      <c r="B30" s="7"/>
      <c r="C30" s="41">
        <v>6050</v>
      </c>
      <c r="D30" s="42" t="s">
        <v>3</v>
      </c>
      <c r="E30" s="73">
        <f>E32</f>
        <v>70000</v>
      </c>
      <c r="F30" s="73">
        <f>F32</f>
        <v>0</v>
      </c>
      <c r="G30" s="73">
        <f>G32</f>
        <v>0</v>
      </c>
      <c r="H30" s="87">
        <f t="shared" si="0"/>
        <v>70000</v>
      </c>
    </row>
    <row r="31" spans="1:8" ht="15">
      <c r="A31" s="7"/>
      <c r="B31" s="7"/>
      <c r="C31" s="15"/>
      <c r="D31" s="5" t="s">
        <v>89</v>
      </c>
      <c r="E31" s="61"/>
      <c r="F31" s="60"/>
      <c r="G31" s="60"/>
      <c r="H31" s="65">
        <f>E31+F31-G31</f>
        <v>0</v>
      </c>
    </row>
    <row r="32" spans="1:8" ht="15">
      <c r="A32" s="7"/>
      <c r="B32" s="7"/>
      <c r="C32" s="15"/>
      <c r="D32" s="5" t="s">
        <v>156</v>
      </c>
      <c r="E32" s="61">
        <v>70000</v>
      </c>
      <c r="F32" s="60"/>
      <c r="G32" s="60"/>
      <c r="H32" s="65">
        <f t="shared" si="0"/>
        <v>70000</v>
      </c>
    </row>
    <row r="33" spans="1:8" s="45" customFormat="1" ht="24.75" customHeight="1">
      <c r="A33" s="44"/>
      <c r="B33" s="44"/>
      <c r="C33" s="41">
        <v>6058</v>
      </c>
      <c r="D33" s="43" t="s">
        <v>126</v>
      </c>
      <c r="E33" s="74">
        <f>E35</f>
        <v>158310</v>
      </c>
      <c r="F33" s="74">
        <f>F35</f>
        <v>0</v>
      </c>
      <c r="G33" s="74">
        <f>G35</f>
        <v>0</v>
      </c>
      <c r="H33" s="87">
        <f t="shared" si="0"/>
        <v>158310</v>
      </c>
    </row>
    <row r="34" spans="1:8" ht="15">
      <c r="A34" s="7"/>
      <c r="B34" s="7"/>
      <c r="C34" s="15"/>
      <c r="D34" s="24" t="s">
        <v>89</v>
      </c>
      <c r="E34" s="58"/>
      <c r="F34" s="60"/>
      <c r="G34" s="60"/>
      <c r="H34" s="65">
        <f t="shared" si="0"/>
        <v>0</v>
      </c>
    </row>
    <row r="35" spans="1:8" ht="15">
      <c r="A35" s="7"/>
      <c r="B35" s="7"/>
      <c r="C35" s="15"/>
      <c r="D35" s="5" t="s">
        <v>157</v>
      </c>
      <c r="E35" s="61">
        <v>158310</v>
      </c>
      <c r="F35" s="60"/>
      <c r="G35" s="60"/>
      <c r="H35" s="65">
        <f t="shared" si="0"/>
        <v>158310</v>
      </c>
    </row>
    <row r="36" spans="1:8" s="45" customFormat="1" ht="28.5">
      <c r="A36" s="44"/>
      <c r="B36" s="44"/>
      <c r="C36" s="41">
        <v>6059</v>
      </c>
      <c r="D36" s="43" t="s">
        <v>140</v>
      </c>
      <c r="E36" s="92">
        <f>E38</f>
        <v>170540</v>
      </c>
      <c r="F36" s="92">
        <f>F38</f>
        <v>0</v>
      </c>
      <c r="G36" s="92">
        <f>G38</f>
        <v>0</v>
      </c>
      <c r="H36" s="93">
        <f>E36+F36-G36</f>
        <v>170540</v>
      </c>
    </row>
    <row r="37" spans="1:8" ht="15">
      <c r="A37" s="7"/>
      <c r="B37" s="7"/>
      <c r="C37" s="15"/>
      <c r="D37" s="24" t="s">
        <v>89</v>
      </c>
      <c r="E37" s="58"/>
      <c r="F37" s="60"/>
      <c r="G37" s="60"/>
      <c r="H37" s="65">
        <f t="shared" si="0"/>
        <v>0</v>
      </c>
    </row>
    <row r="38" spans="1:8" ht="15">
      <c r="A38" s="7"/>
      <c r="B38" s="7"/>
      <c r="C38" s="15"/>
      <c r="D38" s="5" t="s">
        <v>157</v>
      </c>
      <c r="E38" s="61">
        <v>170540</v>
      </c>
      <c r="F38" s="60"/>
      <c r="G38" s="60"/>
      <c r="H38" s="65">
        <f t="shared" si="0"/>
        <v>170540</v>
      </c>
    </row>
    <row r="39" spans="1:8" s="32" customFormat="1" ht="15">
      <c r="A39" s="8">
        <v>600</v>
      </c>
      <c r="B39" s="8"/>
      <c r="C39" s="8"/>
      <c r="D39" s="2" t="s">
        <v>12</v>
      </c>
      <c r="E39" s="70">
        <f>E40+E44+E46+E60+E62</f>
        <v>1153897</v>
      </c>
      <c r="F39" s="70">
        <f>F40+F44+F46+F60+F62</f>
        <v>96700</v>
      </c>
      <c r="G39" s="70">
        <f>G40+G44+G46+G60+G62</f>
        <v>35600</v>
      </c>
      <c r="H39" s="63">
        <f t="shared" si="0"/>
        <v>1214997</v>
      </c>
    </row>
    <row r="40" spans="1:8" s="34" customFormat="1" ht="15">
      <c r="A40" s="14"/>
      <c r="B40" s="14">
        <v>60011</v>
      </c>
      <c r="C40" s="14"/>
      <c r="D40" s="26" t="s">
        <v>109</v>
      </c>
      <c r="E40" s="75">
        <f>E41</f>
        <v>110000</v>
      </c>
      <c r="F40" s="75">
        <f>F41</f>
        <v>0</v>
      </c>
      <c r="G40" s="75">
        <f>G41</f>
        <v>0</v>
      </c>
      <c r="H40" s="64">
        <f t="shared" si="0"/>
        <v>110000</v>
      </c>
    </row>
    <row r="41" spans="1:8" s="46" customFormat="1" ht="15">
      <c r="A41" s="44"/>
      <c r="B41" s="44"/>
      <c r="C41" s="41">
        <v>6050</v>
      </c>
      <c r="D41" s="42" t="s">
        <v>99</v>
      </c>
      <c r="E41" s="73">
        <f>E43</f>
        <v>110000</v>
      </c>
      <c r="F41" s="73">
        <f>F43</f>
        <v>0</v>
      </c>
      <c r="G41" s="73">
        <f>G43</f>
        <v>0</v>
      </c>
      <c r="H41" s="87">
        <f t="shared" si="0"/>
        <v>110000</v>
      </c>
    </row>
    <row r="42" spans="1:8" s="32" customFormat="1" ht="15">
      <c r="A42" s="8"/>
      <c r="B42" s="8"/>
      <c r="C42" s="17"/>
      <c r="D42" s="5" t="s">
        <v>89</v>
      </c>
      <c r="E42" s="61"/>
      <c r="F42" s="76"/>
      <c r="G42" s="76"/>
      <c r="H42" s="65">
        <f t="shared" si="0"/>
        <v>0</v>
      </c>
    </row>
    <row r="43" spans="1:8" s="32" customFormat="1" ht="15">
      <c r="A43" s="8"/>
      <c r="B43" s="8"/>
      <c r="C43" s="17"/>
      <c r="D43" s="5" t="s">
        <v>158</v>
      </c>
      <c r="E43" s="61">
        <v>110000</v>
      </c>
      <c r="F43" s="59"/>
      <c r="G43" s="59"/>
      <c r="H43" s="65">
        <f t="shared" si="0"/>
        <v>110000</v>
      </c>
    </row>
    <row r="44" spans="1:8" s="34" customFormat="1" ht="15">
      <c r="A44" s="14"/>
      <c r="B44" s="14">
        <v>60014</v>
      </c>
      <c r="C44" s="14"/>
      <c r="D44" s="26" t="s">
        <v>155</v>
      </c>
      <c r="E44" s="75">
        <f>E45</f>
        <v>20000</v>
      </c>
      <c r="F44" s="75">
        <f>F45</f>
        <v>0</v>
      </c>
      <c r="G44" s="75">
        <f>G45</f>
        <v>0</v>
      </c>
      <c r="H44" s="64">
        <f>E44+F44-G44</f>
        <v>20000</v>
      </c>
    </row>
    <row r="45" spans="1:8" s="32" customFormat="1" ht="46.5" customHeight="1">
      <c r="A45" s="8"/>
      <c r="B45" s="8"/>
      <c r="C45" s="17">
        <v>6300</v>
      </c>
      <c r="D45" s="24" t="s">
        <v>168</v>
      </c>
      <c r="E45" s="77">
        <v>20000</v>
      </c>
      <c r="F45" s="91"/>
      <c r="G45" s="91"/>
      <c r="H45" s="89">
        <f t="shared" si="0"/>
        <v>20000</v>
      </c>
    </row>
    <row r="46" spans="1:8" s="33" customFormat="1" ht="15">
      <c r="A46" s="7"/>
      <c r="B46" s="7">
        <v>60016</v>
      </c>
      <c r="C46" s="7"/>
      <c r="D46" s="4" t="s">
        <v>13</v>
      </c>
      <c r="E46" s="71">
        <f>E47+E48+E49+E54+E57</f>
        <v>752117</v>
      </c>
      <c r="F46" s="71">
        <f>F47+F48+F49+F54+F57</f>
        <v>53000</v>
      </c>
      <c r="G46" s="71">
        <f>G47+G48+G49+G54+G57</f>
        <v>35600</v>
      </c>
      <c r="H46" s="64">
        <f>E46+F46-G46</f>
        <v>769517</v>
      </c>
    </row>
    <row r="47" spans="1:8" ht="15">
      <c r="A47" s="7"/>
      <c r="B47" s="7"/>
      <c r="C47" s="15">
        <v>4210</v>
      </c>
      <c r="D47" s="5" t="s">
        <v>14</v>
      </c>
      <c r="E47" s="61">
        <v>8000</v>
      </c>
      <c r="F47" s="60"/>
      <c r="G47" s="60"/>
      <c r="H47" s="65">
        <f t="shared" si="0"/>
        <v>8000</v>
      </c>
    </row>
    <row r="48" spans="1:8" ht="15">
      <c r="A48" s="7"/>
      <c r="B48" s="7"/>
      <c r="C48" s="15">
        <v>4270</v>
      </c>
      <c r="D48" s="5" t="s">
        <v>15</v>
      </c>
      <c r="E48" s="61">
        <v>90992</v>
      </c>
      <c r="F48" s="60"/>
      <c r="G48" s="60">
        <v>35600</v>
      </c>
      <c r="H48" s="65">
        <f t="shared" si="0"/>
        <v>55392</v>
      </c>
    </row>
    <row r="49" spans="1:8" ht="15">
      <c r="A49" s="7"/>
      <c r="B49" s="7"/>
      <c r="C49" s="15">
        <v>6050</v>
      </c>
      <c r="D49" s="5" t="s">
        <v>3</v>
      </c>
      <c r="E49" s="61">
        <f>E51+E52+E53</f>
        <v>450900</v>
      </c>
      <c r="F49" s="61">
        <f>F51+F52+F53</f>
        <v>53000</v>
      </c>
      <c r="G49" s="61">
        <f>G51+G52+G53</f>
        <v>0</v>
      </c>
      <c r="H49" s="65">
        <f t="shared" si="0"/>
        <v>503900</v>
      </c>
    </row>
    <row r="50" spans="1:8" ht="15">
      <c r="A50" s="7"/>
      <c r="B50" s="7"/>
      <c r="C50" s="15"/>
      <c r="D50" s="5" t="s">
        <v>89</v>
      </c>
      <c r="E50" s="61"/>
      <c r="F50" s="61"/>
      <c r="G50" s="61"/>
      <c r="H50" s="65">
        <f t="shared" si="0"/>
        <v>0</v>
      </c>
    </row>
    <row r="51" spans="1:8" ht="15">
      <c r="A51" s="7"/>
      <c r="B51" s="7"/>
      <c r="C51" s="15"/>
      <c r="D51" s="5" t="s">
        <v>159</v>
      </c>
      <c r="E51" s="61">
        <v>239400</v>
      </c>
      <c r="F51" s="61"/>
      <c r="G51" s="61"/>
      <c r="H51" s="65">
        <f t="shared" si="0"/>
        <v>239400</v>
      </c>
    </row>
    <row r="52" spans="1:8" ht="15">
      <c r="A52" s="7"/>
      <c r="B52" s="7"/>
      <c r="C52" s="15"/>
      <c r="D52" s="5" t="s">
        <v>175</v>
      </c>
      <c r="E52" s="61">
        <v>65000</v>
      </c>
      <c r="F52" s="61"/>
      <c r="G52" s="61"/>
      <c r="H52" s="65">
        <f t="shared" si="0"/>
        <v>65000</v>
      </c>
    </row>
    <row r="53" spans="1:8" ht="15">
      <c r="A53" s="7"/>
      <c r="B53" s="7"/>
      <c r="C53" s="15"/>
      <c r="D53" s="5" t="s">
        <v>176</v>
      </c>
      <c r="E53" s="61">
        <v>146500</v>
      </c>
      <c r="F53" s="61">
        <v>53000</v>
      </c>
      <c r="G53" s="61"/>
      <c r="H53" s="65">
        <f t="shared" si="0"/>
        <v>199500</v>
      </c>
    </row>
    <row r="54" spans="1:8" s="45" customFormat="1" ht="16.5" customHeight="1">
      <c r="A54" s="44"/>
      <c r="B54" s="44"/>
      <c r="C54" s="41">
        <v>6058</v>
      </c>
      <c r="D54" s="102" t="s">
        <v>126</v>
      </c>
      <c r="E54" s="92">
        <f>E56</f>
        <v>101827</v>
      </c>
      <c r="F54" s="92">
        <f>F56</f>
        <v>0</v>
      </c>
      <c r="G54" s="92">
        <f>G56</f>
        <v>0</v>
      </c>
      <c r="H54" s="93">
        <f>E54+F54-G54</f>
        <v>101827</v>
      </c>
    </row>
    <row r="55" spans="1:8" ht="15">
      <c r="A55" s="7"/>
      <c r="B55" s="7"/>
      <c r="C55" s="15"/>
      <c r="D55" s="24" t="s">
        <v>89</v>
      </c>
      <c r="E55" s="58"/>
      <c r="F55" s="60"/>
      <c r="G55" s="60"/>
      <c r="H55" s="65">
        <f t="shared" si="0"/>
        <v>0</v>
      </c>
    </row>
    <row r="56" spans="1:8" ht="15">
      <c r="A56" s="7"/>
      <c r="B56" s="7"/>
      <c r="C56" s="15"/>
      <c r="D56" s="5" t="s">
        <v>131</v>
      </c>
      <c r="E56" s="61">
        <v>101827</v>
      </c>
      <c r="F56" s="60"/>
      <c r="G56" s="60"/>
      <c r="H56" s="65">
        <f t="shared" si="0"/>
        <v>101827</v>
      </c>
    </row>
    <row r="57" spans="1:8" s="45" customFormat="1" ht="27.75" customHeight="1">
      <c r="A57" s="44"/>
      <c r="B57" s="44"/>
      <c r="C57" s="41">
        <v>6059</v>
      </c>
      <c r="D57" s="43" t="s">
        <v>140</v>
      </c>
      <c r="E57" s="92">
        <f>E59</f>
        <v>100398</v>
      </c>
      <c r="F57" s="92">
        <f>F59</f>
        <v>0</v>
      </c>
      <c r="G57" s="92">
        <f>G59</f>
        <v>0</v>
      </c>
      <c r="H57" s="93">
        <f t="shared" si="0"/>
        <v>100398</v>
      </c>
    </row>
    <row r="58" spans="1:8" ht="15">
      <c r="A58" s="7"/>
      <c r="B58" s="7"/>
      <c r="C58" s="15"/>
      <c r="D58" s="24" t="s">
        <v>89</v>
      </c>
      <c r="E58" s="58"/>
      <c r="F58" s="60"/>
      <c r="G58" s="60"/>
      <c r="H58" s="65">
        <f t="shared" si="0"/>
        <v>0</v>
      </c>
    </row>
    <row r="59" spans="1:8" ht="17.25" customHeight="1">
      <c r="A59" s="7"/>
      <c r="B59" s="7"/>
      <c r="C59" s="15"/>
      <c r="D59" s="24" t="s">
        <v>142</v>
      </c>
      <c r="E59" s="58">
        <v>100398</v>
      </c>
      <c r="F59" s="60"/>
      <c r="G59" s="60"/>
      <c r="H59" s="65">
        <f t="shared" si="0"/>
        <v>100398</v>
      </c>
    </row>
    <row r="60" spans="1:8" s="33" customFormat="1" ht="15">
      <c r="A60" s="7"/>
      <c r="B60" s="7">
        <v>60017</v>
      </c>
      <c r="C60" s="7"/>
      <c r="D60" s="11" t="s">
        <v>132</v>
      </c>
      <c r="E60" s="69">
        <f>E61</f>
        <v>62778</v>
      </c>
      <c r="F60" s="69">
        <f>F61</f>
        <v>43700</v>
      </c>
      <c r="G60" s="69">
        <f>G61</f>
        <v>0</v>
      </c>
      <c r="H60" s="64">
        <f t="shared" si="0"/>
        <v>106478</v>
      </c>
    </row>
    <row r="61" spans="1:8" ht="15">
      <c r="A61" s="7"/>
      <c r="B61" s="7"/>
      <c r="C61" s="15">
        <v>4270</v>
      </c>
      <c r="D61" s="5" t="s">
        <v>15</v>
      </c>
      <c r="E61" s="61">
        <v>62778</v>
      </c>
      <c r="F61" s="60">
        <v>43700</v>
      </c>
      <c r="G61" s="60"/>
      <c r="H61" s="65">
        <f t="shared" si="0"/>
        <v>106478</v>
      </c>
    </row>
    <row r="62" spans="1:8" s="34" customFormat="1" ht="15">
      <c r="A62" s="14"/>
      <c r="B62" s="14">
        <v>60078</v>
      </c>
      <c r="C62" s="14"/>
      <c r="D62" s="26" t="s">
        <v>92</v>
      </c>
      <c r="E62" s="75">
        <f>SUM(E63:E64)</f>
        <v>209002</v>
      </c>
      <c r="F62" s="75">
        <f>SUM(F63:F64)</f>
        <v>0</v>
      </c>
      <c r="G62" s="75">
        <f>SUM(G63:G64)</f>
        <v>0</v>
      </c>
      <c r="H62" s="64">
        <f t="shared" si="0"/>
        <v>209002</v>
      </c>
    </row>
    <row r="63" spans="1:8" ht="15">
      <c r="A63" s="7"/>
      <c r="B63" s="7"/>
      <c r="C63" s="15">
        <v>4300</v>
      </c>
      <c r="D63" s="5" t="s">
        <v>8</v>
      </c>
      <c r="E63" s="61">
        <v>4000</v>
      </c>
      <c r="F63" s="61"/>
      <c r="G63" s="61"/>
      <c r="H63" s="65">
        <f>E63+F63-G63</f>
        <v>4000</v>
      </c>
    </row>
    <row r="64" spans="1:8" ht="15">
      <c r="A64" s="7"/>
      <c r="B64" s="7"/>
      <c r="C64" s="15">
        <v>6050</v>
      </c>
      <c r="D64" s="5" t="s">
        <v>3</v>
      </c>
      <c r="E64" s="61">
        <v>205002</v>
      </c>
      <c r="F64" s="61"/>
      <c r="G64" s="61"/>
      <c r="H64" s="65">
        <f t="shared" si="0"/>
        <v>205002</v>
      </c>
    </row>
    <row r="65" spans="1:8" s="32" customFormat="1" ht="15">
      <c r="A65" s="8">
        <v>700</v>
      </c>
      <c r="B65" s="8"/>
      <c r="C65" s="8"/>
      <c r="D65" s="2" t="s">
        <v>17</v>
      </c>
      <c r="E65" s="70">
        <f>E66</f>
        <v>188848</v>
      </c>
      <c r="F65" s="70">
        <f>F66</f>
        <v>0</v>
      </c>
      <c r="G65" s="70">
        <f>G66</f>
        <v>0</v>
      </c>
      <c r="H65" s="63">
        <f t="shared" si="0"/>
        <v>188848</v>
      </c>
    </row>
    <row r="66" spans="1:8" s="33" customFormat="1" ht="15">
      <c r="A66" s="7"/>
      <c r="B66" s="7">
        <v>70005</v>
      </c>
      <c r="C66" s="7"/>
      <c r="D66" s="4" t="s">
        <v>18</v>
      </c>
      <c r="E66" s="71">
        <f>SUM(E67:E76)</f>
        <v>188848</v>
      </c>
      <c r="F66" s="71">
        <f>SUM(F67:F76)</f>
        <v>0</v>
      </c>
      <c r="G66" s="71">
        <f>SUM(G67:G76)</f>
        <v>0</v>
      </c>
      <c r="H66" s="64">
        <f t="shared" si="0"/>
        <v>188848</v>
      </c>
    </row>
    <row r="67" spans="1:8" ht="14.25">
      <c r="A67" s="15"/>
      <c r="B67" s="15"/>
      <c r="C67" s="15">
        <v>4170</v>
      </c>
      <c r="D67" s="5" t="s">
        <v>108</v>
      </c>
      <c r="E67" s="61">
        <v>11000</v>
      </c>
      <c r="F67" s="60"/>
      <c r="G67" s="60"/>
      <c r="H67" s="65">
        <f t="shared" si="0"/>
        <v>11000</v>
      </c>
    </row>
    <row r="68" spans="1:8" ht="15">
      <c r="A68" s="7"/>
      <c r="B68" s="7"/>
      <c r="C68" s="15">
        <v>4210</v>
      </c>
      <c r="D68" s="5" t="s">
        <v>7</v>
      </c>
      <c r="E68" s="61">
        <v>1000</v>
      </c>
      <c r="F68" s="60"/>
      <c r="G68" s="60"/>
      <c r="H68" s="65">
        <f t="shared" si="0"/>
        <v>1000</v>
      </c>
    </row>
    <row r="69" spans="1:8" ht="15">
      <c r="A69" s="7"/>
      <c r="B69" s="7"/>
      <c r="C69" s="15">
        <v>4260</v>
      </c>
      <c r="D69" s="5" t="s">
        <v>19</v>
      </c>
      <c r="E69" s="61">
        <v>9000</v>
      </c>
      <c r="F69" s="60"/>
      <c r="G69" s="60"/>
      <c r="H69" s="65">
        <f t="shared" si="0"/>
        <v>9000</v>
      </c>
    </row>
    <row r="70" spans="1:8" ht="15">
      <c r="A70" s="7"/>
      <c r="B70" s="7"/>
      <c r="C70" s="15">
        <v>4270</v>
      </c>
      <c r="D70" s="5" t="s">
        <v>15</v>
      </c>
      <c r="E70" s="61">
        <v>10000</v>
      </c>
      <c r="F70" s="60"/>
      <c r="G70" s="60"/>
      <c r="H70" s="65">
        <f t="shared" si="0"/>
        <v>10000</v>
      </c>
    </row>
    <row r="71" spans="1:8" ht="15">
      <c r="A71" s="7"/>
      <c r="B71" s="7"/>
      <c r="C71" s="15">
        <v>4300</v>
      </c>
      <c r="D71" s="5" t="s">
        <v>8</v>
      </c>
      <c r="E71" s="61">
        <v>77400</v>
      </c>
      <c r="F71" s="60"/>
      <c r="G71" s="60"/>
      <c r="H71" s="65">
        <f t="shared" si="0"/>
        <v>77400</v>
      </c>
    </row>
    <row r="72" spans="1:8" ht="15">
      <c r="A72" s="7"/>
      <c r="B72" s="7"/>
      <c r="C72" s="15">
        <v>4430</v>
      </c>
      <c r="D72" s="5" t="s">
        <v>20</v>
      </c>
      <c r="E72" s="61">
        <v>2500</v>
      </c>
      <c r="F72" s="60"/>
      <c r="G72" s="60"/>
      <c r="H72" s="65">
        <f t="shared" si="0"/>
        <v>2500</v>
      </c>
    </row>
    <row r="73" spans="1:8" ht="15">
      <c r="A73" s="7"/>
      <c r="B73" s="7"/>
      <c r="C73" s="15">
        <v>4480</v>
      </c>
      <c r="D73" s="5" t="s">
        <v>84</v>
      </c>
      <c r="E73" s="61">
        <v>21661</v>
      </c>
      <c r="F73" s="60"/>
      <c r="G73" s="60"/>
      <c r="H73" s="65">
        <f t="shared" si="0"/>
        <v>21661</v>
      </c>
    </row>
    <row r="74" spans="1:8" ht="15">
      <c r="A74" s="7"/>
      <c r="B74" s="7"/>
      <c r="C74" s="15">
        <v>4500</v>
      </c>
      <c r="D74" s="5" t="s">
        <v>85</v>
      </c>
      <c r="E74" s="61">
        <v>5002</v>
      </c>
      <c r="F74" s="60"/>
      <c r="G74" s="60"/>
      <c r="H74" s="65">
        <f t="shared" si="0"/>
        <v>5002</v>
      </c>
    </row>
    <row r="75" spans="1:8" ht="15">
      <c r="A75" s="7"/>
      <c r="B75" s="7"/>
      <c r="C75" s="15">
        <v>6050</v>
      </c>
      <c r="D75" s="5" t="s">
        <v>3</v>
      </c>
      <c r="E75" s="61">
        <v>47285</v>
      </c>
      <c r="F75" s="60"/>
      <c r="G75" s="60"/>
      <c r="H75" s="65">
        <f t="shared" si="0"/>
        <v>47285</v>
      </c>
    </row>
    <row r="76" spans="1:8" ht="15">
      <c r="A76" s="7"/>
      <c r="B76" s="7"/>
      <c r="C76" s="15">
        <v>6060</v>
      </c>
      <c r="D76" s="5" t="s">
        <v>36</v>
      </c>
      <c r="E76" s="61">
        <v>4000</v>
      </c>
      <c r="F76" s="60"/>
      <c r="G76" s="60"/>
      <c r="H76" s="65">
        <f>E76+F76-G76</f>
        <v>4000</v>
      </c>
    </row>
    <row r="77" spans="1:8" s="32" customFormat="1" ht="15">
      <c r="A77" s="8">
        <v>710</v>
      </c>
      <c r="B77" s="8"/>
      <c r="C77" s="8"/>
      <c r="D77" s="2" t="s">
        <v>21</v>
      </c>
      <c r="E77" s="70">
        <f>E78+E81+E83</f>
        <v>53453</v>
      </c>
      <c r="F77" s="70">
        <f>F78+F81+F83</f>
        <v>500</v>
      </c>
      <c r="G77" s="70">
        <f>G78+G81+G83</f>
        <v>500</v>
      </c>
      <c r="H77" s="63">
        <f t="shared" si="0"/>
        <v>53453</v>
      </c>
    </row>
    <row r="78" spans="1:8" s="33" customFormat="1" ht="15">
      <c r="A78" s="7"/>
      <c r="B78" s="7">
        <v>71004</v>
      </c>
      <c r="C78" s="7"/>
      <c r="D78" s="4" t="s">
        <v>22</v>
      </c>
      <c r="E78" s="71">
        <f>SUM(E79:E80)</f>
        <v>38500</v>
      </c>
      <c r="F78" s="71">
        <f>SUM(F79:F80)</f>
        <v>0</v>
      </c>
      <c r="G78" s="71">
        <f>SUM(G79:G80)</f>
        <v>0</v>
      </c>
      <c r="H78" s="64">
        <f t="shared" si="0"/>
        <v>38500</v>
      </c>
    </row>
    <row r="79" spans="1:8" s="33" customFormat="1" ht="15">
      <c r="A79" s="7"/>
      <c r="B79" s="7"/>
      <c r="C79" s="15">
        <v>4170</v>
      </c>
      <c r="D79" s="5" t="s">
        <v>108</v>
      </c>
      <c r="E79" s="61">
        <v>35500</v>
      </c>
      <c r="F79" s="60"/>
      <c r="G79" s="62"/>
      <c r="H79" s="65">
        <f t="shared" si="0"/>
        <v>35500</v>
      </c>
    </row>
    <row r="80" spans="1:8" ht="15">
      <c r="A80" s="7"/>
      <c r="B80" s="7"/>
      <c r="C80" s="15">
        <v>4300</v>
      </c>
      <c r="D80" s="5" t="s">
        <v>8</v>
      </c>
      <c r="E80" s="61">
        <v>3000</v>
      </c>
      <c r="F80" s="60"/>
      <c r="G80" s="60"/>
      <c r="H80" s="65">
        <f t="shared" si="0"/>
        <v>3000</v>
      </c>
    </row>
    <row r="81" spans="1:8" s="33" customFormat="1" ht="15">
      <c r="A81" s="7"/>
      <c r="B81" s="7">
        <v>71014</v>
      </c>
      <c r="C81" s="7"/>
      <c r="D81" s="4" t="s">
        <v>23</v>
      </c>
      <c r="E81" s="71">
        <f>E82</f>
        <v>5000</v>
      </c>
      <c r="F81" s="71">
        <f>F82</f>
        <v>0</v>
      </c>
      <c r="G81" s="71">
        <f>G82</f>
        <v>0</v>
      </c>
      <c r="H81" s="64">
        <f t="shared" si="0"/>
        <v>5000</v>
      </c>
    </row>
    <row r="82" spans="1:8" ht="15">
      <c r="A82" s="7"/>
      <c r="B82" s="7"/>
      <c r="C82" s="15">
        <v>4300</v>
      </c>
      <c r="D82" s="5" t="s">
        <v>8</v>
      </c>
      <c r="E82" s="61">
        <v>5000</v>
      </c>
      <c r="F82" s="60"/>
      <c r="G82" s="60"/>
      <c r="H82" s="65">
        <f t="shared" si="0"/>
        <v>5000</v>
      </c>
    </row>
    <row r="83" spans="1:8" s="33" customFormat="1" ht="15">
      <c r="A83" s="7"/>
      <c r="B83" s="7">
        <v>71035</v>
      </c>
      <c r="C83" s="7"/>
      <c r="D83" s="4" t="s">
        <v>79</v>
      </c>
      <c r="E83" s="71">
        <f>SUM(E84:E86)</f>
        <v>9953</v>
      </c>
      <c r="F83" s="71">
        <f>SUM(F84:F86)</f>
        <v>500</v>
      </c>
      <c r="G83" s="71">
        <f>SUM(G84:G86)</f>
        <v>500</v>
      </c>
      <c r="H83" s="64">
        <f>E83+F83-G83</f>
        <v>9953</v>
      </c>
    </row>
    <row r="84" spans="1:8" ht="15">
      <c r="A84" s="7"/>
      <c r="B84" s="7"/>
      <c r="C84" s="15">
        <v>4210</v>
      </c>
      <c r="D84" s="5" t="s">
        <v>7</v>
      </c>
      <c r="E84" s="61">
        <v>500</v>
      </c>
      <c r="F84" s="60"/>
      <c r="G84" s="60"/>
      <c r="H84" s="65">
        <f t="shared" si="0"/>
        <v>500</v>
      </c>
    </row>
    <row r="85" spans="1:8" ht="15">
      <c r="A85" s="7"/>
      <c r="B85" s="7"/>
      <c r="C85" s="15">
        <v>4270</v>
      </c>
      <c r="D85" s="5" t="s">
        <v>163</v>
      </c>
      <c r="E85" s="61">
        <v>8453</v>
      </c>
      <c r="F85" s="60"/>
      <c r="G85" s="60">
        <v>500</v>
      </c>
      <c r="H85" s="65">
        <f aca="true" t="shared" si="1" ref="H85:H105">E85+F85-G85</f>
        <v>7953</v>
      </c>
    </row>
    <row r="86" spans="1:8" ht="15">
      <c r="A86" s="7"/>
      <c r="B86" s="7"/>
      <c r="C86" s="15">
        <v>4300</v>
      </c>
      <c r="D86" s="5" t="s">
        <v>8</v>
      </c>
      <c r="E86" s="61">
        <v>1000</v>
      </c>
      <c r="F86" s="60">
        <v>500</v>
      </c>
      <c r="G86" s="60"/>
      <c r="H86" s="65">
        <f t="shared" si="1"/>
        <v>1500</v>
      </c>
    </row>
    <row r="87" spans="1:8" s="32" customFormat="1" ht="15">
      <c r="A87" s="8">
        <v>750</v>
      </c>
      <c r="B87" s="8"/>
      <c r="C87" s="8"/>
      <c r="D87" s="2" t="s">
        <v>24</v>
      </c>
      <c r="E87" s="70">
        <f>E88+E99+E103+E121</f>
        <v>2147500</v>
      </c>
      <c r="F87" s="70">
        <f>F88+F99+F103+F121</f>
        <v>300</v>
      </c>
      <c r="G87" s="70">
        <f>G88+G99+G103+G121</f>
        <v>300</v>
      </c>
      <c r="H87" s="63">
        <f>E87+F87-G87</f>
        <v>2147500</v>
      </c>
    </row>
    <row r="88" spans="1:8" s="33" customFormat="1" ht="15">
      <c r="A88" s="7"/>
      <c r="B88" s="7">
        <v>75011</v>
      </c>
      <c r="C88" s="7"/>
      <c r="D88" s="4" t="s">
        <v>25</v>
      </c>
      <c r="E88" s="71">
        <f>SUM(E89:E98)</f>
        <v>154100</v>
      </c>
      <c r="F88" s="71">
        <f>SUM(F89:F98)</f>
        <v>0</v>
      </c>
      <c r="G88" s="71">
        <f>SUM(G89:G98)</f>
        <v>0</v>
      </c>
      <c r="H88" s="64">
        <f t="shared" si="1"/>
        <v>154100</v>
      </c>
    </row>
    <row r="89" spans="1:8" ht="15">
      <c r="A89" s="7"/>
      <c r="B89" s="7"/>
      <c r="C89" s="15">
        <v>4010</v>
      </c>
      <c r="D89" s="5" t="s">
        <v>26</v>
      </c>
      <c r="E89" s="61">
        <v>103395</v>
      </c>
      <c r="F89" s="60"/>
      <c r="G89" s="60"/>
      <c r="H89" s="65">
        <f t="shared" si="1"/>
        <v>103395</v>
      </c>
    </row>
    <row r="90" spans="1:8" ht="15">
      <c r="A90" s="7"/>
      <c r="B90" s="7"/>
      <c r="C90" s="15">
        <v>4040</v>
      </c>
      <c r="D90" s="5" t="s">
        <v>27</v>
      </c>
      <c r="E90" s="61">
        <v>7985</v>
      </c>
      <c r="F90" s="60"/>
      <c r="G90" s="60"/>
      <c r="H90" s="65">
        <f t="shared" si="1"/>
        <v>7985</v>
      </c>
    </row>
    <row r="91" spans="1:8" ht="15">
      <c r="A91" s="7"/>
      <c r="B91" s="7"/>
      <c r="C91" s="15">
        <v>4110</v>
      </c>
      <c r="D91" s="5" t="s">
        <v>28</v>
      </c>
      <c r="E91" s="61">
        <v>18891</v>
      </c>
      <c r="F91" s="60"/>
      <c r="G91" s="60"/>
      <c r="H91" s="65">
        <f t="shared" si="1"/>
        <v>18891</v>
      </c>
    </row>
    <row r="92" spans="1:8" ht="15">
      <c r="A92" s="7"/>
      <c r="B92" s="7"/>
      <c r="C92" s="15">
        <v>4120</v>
      </c>
      <c r="D92" s="5" t="s">
        <v>29</v>
      </c>
      <c r="E92" s="61">
        <v>2729</v>
      </c>
      <c r="F92" s="60"/>
      <c r="G92" s="60"/>
      <c r="H92" s="65">
        <f t="shared" si="1"/>
        <v>2729</v>
      </c>
    </row>
    <row r="93" spans="1:8" ht="15">
      <c r="A93" s="7"/>
      <c r="B93" s="7"/>
      <c r="C93" s="15">
        <v>4210</v>
      </c>
      <c r="D93" s="5" t="s">
        <v>7</v>
      </c>
      <c r="E93" s="61">
        <v>4500</v>
      </c>
      <c r="F93" s="60"/>
      <c r="G93" s="60"/>
      <c r="H93" s="65">
        <f t="shared" si="1"/>
        <v>4500</v>
      </c>
    </row>
    <row r="94" spans="1:8" ht="15">
      <c r="A94" s="7"/>
      <c r="B94" s="7"/>
      <c r="C94" s="15">
        <v>4280</v>
      </c>
      <c r="D94" s="5" t="s">
        <v>32</v>
      </c>
      <c r="E94" s="61">
        <v>300</v>
      </c>
      <c r="F94" s="60"/>
      <c r="G94" s="60"/>
      <c r="H94" s="65">
        <f t="shared" si="1"/>
        <v>300</v>
      </c>
    </row>
    <row r="95" spans="1:8" ht="15">
      <c r="A95" s="7"/>
      <c r="B95" s="7"/>
      <c r="C95" s="15">
        <v>4300</v>
      </c>
      <c r="D95" s="5" t="s">
        <v>8</v>
      </c>
      <c r="E95" s="61">
        <v>9500</v>
      </c>
      <c r="F95" s="60"/>
      <c r="G95" s="60"/>
      <c r="H95" s="65">
        <f t="shared" si="1"/>
        <v>9500</v>
      </c>
    </row>
    <row r="96" spans="1:8" ht="15">
      <c r="A96" s="7"/>
      <c r="B96" s="7"/>
      <c r="C96" s="15">
        <v>4410</v>
      </c>
      <c r="D96" s="5" t="s">
        <v>33</v>
      </c>
      <c r="E96" s="61">
        <v>500</v>
      </c>
      <c r="F96" s="60"/>
      <c r="G96" s="60"/>
      <c r="H96" s="65">
        <f>E96+F96-G96</f>
        <v>500</v>
      </c>
    </row>
    <row r="97" spans="1:8" ht="15">
      <c r="A97" s="7"/>
      <c r="B97" s="7"/>
      <c r="C97" s="15">
        <v>4440</v>
      </c>
      <c r="D97" s="5" t="s">
        <v>35</v>
      </c>
      <c r="E97" s="61">
        <v>2300</v>
      </c>
      <c r="F97" s="60"/>
      <c r="G97" s="60"/>
      <c r="H97" s="65">
        <f t="shared" si="1"/>
        <v>2300</v>
      </c>
    </row>
    <row r="98" spans="1:8" ht="15">
      <c r="A98" s="7"/>
      <c r="B98" s="7"/>
      <c r="C98" s="15">
        <v>6060</v>
      </c>
      <c r="D98" s="5" t="s">
        <v>36</v>
      </c>
      <c r="E98" s="61">
        <v>4000</v>
      </c>
      <c r="F98" s="60"/>
      <c r="G98" s="60"/>
      <c r="H98" s="65">
        <f t="shared" si="1"/>
        <v>4000</v>
      </c>
    </row>
    <row r="99" spans="1:8" s="33" customFormat="1" ht="15">
      <c r="A99" s="7"/>
      <c r="B99" s="7">
        <v>75022</v>
      </c>
      <c r="C99" s="7"/>
      <c r="D99" s="4" t="s">
        <v>30</v>
      </c>
      <c r="E99" s="71">
        <f>SUM(E100:E102)</f>
        <v>46500</v>
      </c>
      <c r="F99" s="71">
        <f>SUM(F100:F102)</f>
        <v>0</v>
      </c>
      <c r="G99" s="71">
        <f>SUM(G100:G102)</f>
        <v>0</v>
      </c>
      <c r="H99" s="64">
        <f t="shared" si="1"/>
        <v>46500</v>
      </c>
    </row>
    <row r="100" spans="1:8" ht="15">
      <c r="A100" s="7"/>
      <c r="B100" s="7"/>
      <c r="C100" s="15">
        <v>3030</v>
      </c>
      <c r="D100" s="5" t="s">
        <v>10</v>
      </c>
      <c r="E100" s="61">
        <v>42000</v>
      </c>
      <c r="F100" s="60"/>
      <c r="G100" s="60"/>
      <c r="H100" s="65">
        <f t="shared" si="1"/>
        <v>42000</v>
      </c>
    </row>
    <row r="101" spans="1:8" ht="15">
      <c r="A101" s="7"/>
      <c r="B101" s="7"/>
      <c r="C101" s="15">
        <v>4210</v>
      </c>
      <c r="D101" s="5" t="s">
        <v>7</v>
      </c>
      <c r="E101" s="61">
        <v>3500</v>
      </c>
      <c r="F101" s="60"/>
      <c r="G101" s="60"/>
      <c r="H101" s="65">
        <f>E101+F101-G101</f>
        <v>3500</v>
      </c>
    </row>
    <row r="102" spans="1:8" ht="15">
      <c r="A102" s="7"/>
      <c r="B102" s="7"/>
      <c r="C102" s="15">
        <v>4300</v>
      </c>
      <c r="D102" s="5" t="s">
        <v>8</v>
      </c>
      <c r="E102" s="61">
        <v>1000</v>
      </c>
      <c r="F102" s="60"/>
      <c r="G102" s="60"/>
      <c r="H102" s="65">
        <f t="shared" si="1"/>
        <v>1000</v>
      </c>
    </row>
    <row r="103" spans="1:8" s="33" customFormat="1" ht="15">
      <c r="A103" s="7"/>
      <c r="B103" s="7">
        <v>75023</v>
      </c>
      <c r="C103" s="7"/>
      <c r="D103" s="4" t="s">
        <v>31</v>
      </c>
      <c r="E103" s="71">
        <f>SUM(E104:E120)</f>
        <v>1920900</v>
      </c>
      <c r="F103" s="71">
        <f>SUM(F104:F120)</f>
        <v>300</v>
      </c>
      <c r="G103" s="71">
        <f>SUM(G104:G120)</f>
        <v>300</v>
      </c>
      <c r="H103" s="64">
        <f t="shared" si="1"/>
        <v>1920900</v>
      </c>
    </row>
    <row r="104" spans="1:8" ht="15">
      <c r="A104" s="7"/>
      <c r="B104" s="7"/>
      <c r="C104" s="15">
        <v>3020</v>
      </c>
      <c r="D104" s="5" t="s">
        <v>100</v>
      </c>
      <c r="E104" s="61">
        <v>8300</v>
      </c>
      <c r="F104" s="60">
        <v>300</v>
      </c>
      <c r="G104" s="60"/>
      <c r="H104" s="65">
        <f t="shared" si="1"/>
        <v>8600</v>
      </c>
    </row>
    <row r="105" spans="1:8" ht="15">
      <c r="A105" s="7"/>
      <c r="B105" s="7"/>
      <c r="C105" s="15">
        <v>4010</v>
      </c>
      <c r="D105" s="5" t="s">
        <v>26</v>
      </c>
      <c r="E105" s="61">
        <v>1225208</v>
      </c>
      <c r="F105" s="60"/>
      <c r="G105" s="60"/>
      <c r="H105" s="65">
        <f t="shared" si="1"/>
        <v>1225208</v>
      </c>
    </row>
    <row r="106" spans="1:8" ht="15">
      <c r="A106" s="7"/>
      <c r="B106" s="7"/>
      <c r="C106" s="15">
        <v>4040</v>
      </c>
      <c r="D106" s="5" t="s">
        <v>27</v>
      </c>
      <c r="E106" s="61">
        <v>96232</v>
      </c>
      <c r="F106" s="60"/>
      <c r="G106" s="60"/>
      <c r="H106" s="65">
        <f>E106+F106-G106</f>
        <v>96232</v>
      </c>
    </row>
    <row r="107" spans="1:8" ht="15">
      <c r="A107" s="7"/>
      <c r="B107" s="7"/>
      <c r="C107" s="15">
        <v>4110</v>
      </c>
      <c r="D107" s="5" t="s">
        <v>28</v>
      </c>
      <c r="E107" s="61">
        <v>227685</v>
      </c>
      <c r="F107" s="60"/>
      <c r="G107" s="60"/>
      <c r="H107" s="65">
        <f aca="true" t="shared" si="2" ref="H107:H118">E107+F107-G107</f>
        <v>227685</v>
      </c>
    </row>
    <row r="108" spans="1:8" ht="15">
      <c r="A108" s="7"/>
      <c r="B108" s="7"/>
      <c r="C108" s="15">
        <v>4120</v>
      </c>
      <c r="D108" s="5" t="s">
        <v>29</v>
      </c>
      <c r="E108" s="61">
        <v>32375</v>
      </c>
      <c r="F108" s="60"/>
      <c r="G108" s="60"/>
      <c r="H108" s="65">
        <f t="shared" si="2"/>
        <v>32375</v>
      </c>
    </row>
    <row r="109" spans="1:8" ht="15" customHeight="1">
      <c r="A109" s="7"/>
      <c r="B109" s="7"/>
      <c r="C109" s="15">
        <v>4140</v>
      </c>
      <c r="D109" s="9" t="s">
        <v>80</v>
      </c>
      <c r="E109" s="77">
        <v>20552</v>
      </c>
      <c r="F109" s="60"/>
      <c r="G109" s="60"/>
      <c r="H109" s="65">
        <f t="shared" si="2"/>
        <v>20552</v>
      </c>
    </row>
    <row r="110" spans="1:8" ht="15" customHeight="1">
      <c r="A110" s="7"/>
      <c r="B110" s="7"/>
      <c r="C110" s="15">
        <v>4170</v>
      </c>
      <c r="D110" s="5" t="s">
        <v>108</v>
      </c>
      <c r="E110" s="61">
        <v>2000</v>
      </c>
      <c r="F110" s="60"/>
      <c r="G110" s="60"/>
      <c r="H110" s="65">
        <f t="shared" si="2"/>
        <v>2000</v>
      </c>
    </row>
    <row r="111" spans="1:8" ht="15">
      <c r="A111" s="7"/>
      <c r="B111" s="7"/>
      <c r="C111" s="15">
        <v>4210</v>
      </c>
      <c r="D111" s="5" t="s">
        <v>7</v>
      </c>
      <c r="E111" s="61">
        <v>68000</v>
      </c>
      <c r="F111" s="60"/>
      <c r="G111" s="60">
        <v>300</v>
      </c>
      <c r="H111" s="65">
        <f t="shared" si="2"/>
        <v>67700</v>
      </c>
    </row>
    <row r="112" spans="1:8" ht="15">
      <c r="A112" s="7"/>
      <c r="B112" s="7"/>
      <c r="C112" s="15">
        <v>4260</v>
      </c>
      <c r="D112" s="5" t="s">
        <v>19</v>
      </c>
      <c r="E112" s="61">
        <v>20000</v>
      </c>
      <c r="F112" s="60"/>
      <c r="G112" s="60"/>
      <c r="H112" s="65">
        <f t="shared" si="2"/>
        <v>20000</v>
      </c>
    </row>
    <row r="113" spans="1:8" ht="15">
      <c r="A113" s="7"/>
      <c r="B113" s="7"/>
      <c r="C113" s="15">
        <v>4270</v>
      </c>
      <c r="D113" s="5" t="s">
        <v>15</v>
      </c>
      <c r="E113" s="61">
        <v>23000</v>
      </c>
      <c r="F113" s="60"/>
      <c r="G113" s="60"/>
      <c r="H113" s="65">
        <f t="shared" si="2"/>
        <v>23000</v>
      </c>
    </row>
    <row r="114" spans="1:8" ht="15">
      <c r="A114" s="7"/>
      <c r="B114" s="7"/>
      <c r="C114" s="15">
        <v>4280</v>
      </c>
      <c r="D114" s="5" t="s">
        <v>32</v>
      </c>
      <c r="E114" s="61">
        <v>3000</v>
      </c>
      <c r="F114" s="60"/>
      <c r="G114" s="60"/>
      <c r="H114" s="65">
        <f t="shared" si="2"/>
        <v>3000</v>
      </c>
    </row>
    <row r="115" spans="1:8" ht="15">
      <c r="A115" s="7"/>
      <c r="B115" s="7"/>
      <c r="C115" s="15">
        <v>4300</v>
      </c>
      <c r="D115" s="5" t="s">
        <v>8</v>
      </c>
      <c r="E115" s="61">
        <v>123800</v>
      </c>
      <c r="F115" s="60"/>
      <c r="G115" s="60"/>
      <c r="H115" s="65">
        <f t="shared" si="2"/>
        <v>123800</v>
      </c>
    </row>
    <row r="116" spans="1:8" ht="15">
      <c r="A116" s="7"/>
      <c r="B116" s="7"/>
      <c r="C116" s="15">
        <v>4410</v>
      </c>
      <c r="D116" s="5" t="s">
        <v>33</v>
      </c>
      <c r="E116" s="61">
        <v>12000</v>
      </c>
      <c r="F116" s="60"/>
      <c r="G116" s="60"/>
      <c r="H116" s="65">
        <f t="shared" si="2"/>
        <v>12000</v>
      </c>
    </row>
    <row r="117" spans="1:8" ht="15">
      <c r="A117" s="7"/>
      <c r="B117" s="7"/>
      <c r="C117" s="15">
        <v>4420</v>
      </c>
      <c r="D117" s="5" t="s">
        <v>34</v>
      </c>
      <c r="E117" s="61">
        <v>2768</v>
      </c>
      <c r="F117" s="60"/>
      <c r="G117" s="60"/>
      <c r="H117" s="65">
        <f t="shared" si="2"/>
        <v>2768</v>
      </c>
    </row>
    <row r="118" spans="1:8" ht="15">
      <c r="A118" s="7"/>
      <c r="B118" s="7"/>
      <c r="C118" s="15">
        <v>4430</v>
      </c>
      <c r="D118" s="5" t="s">
        <v>20</v>
      </c>
      <c r="E118" s="61">
        <v>5300</v>
      </c>
      <c r="F118" s="60"/>
      <c r="G118" s="60"/>
      <c r="H118" s="65">
        <f t="shared" si="2"/>
        <v>5300</v>
      </c>
    </row>
    <row r="119" spans="1:8" ht="15">
      <c r="A119" s="7"/>
      <c r="B119" s="7"/>
      <c r="C119" s="15">
        <v>4440</v>
      </c>
      <c r="D119" s="5" t="s">
        <v>35</v>
      </c>
      <c r="E119" s="61">
        <v>31080</v>
      </c>
      <c r="F119" s="60"/>
      <c r="G119" s="60"/>
      <c r="H119" s="65">
        <f>E119+F119-G119</f>
        <v>31080</v>
      </c>
    </row>
    <row r="120" spans="1:8" ht="15">
      <c r="A120" s="7"/>
      <c r="B120" s="7"/>
      <c r="C120" s="15">
        <v>6060</v>
      </c>
      <c r="D120" s="5" t="s">
        <v>36</v>
      </c>
      <c r="E120" s="61">
        <v>19600</v>
      </c>
      <c r="F120" s="60"/>
      <c r="G120" s="60"/>
      <c r="H120" s="65">
        <f>E120+F120-G120</f>
        <v>19600</v>
      </c>
    </row>
    <row r="121" spans="1:8" s="33" customFormat="1" ht="15">
      <c r="A121" s="7"/>
      <c r="B121" s="7">
        <v>75075</v>
      </c>
      <c r="C121" s="7"/>
      <c r="D121" s="4" t="s">
        <v>141</v>
      </c>
      <c r="E121" s="71">
        <f>SUM(E122:E126)</f>
        <v>26000</v>
      </c>
      <c r="F121" s="71">
        <f>SUM(F122:F126)</f>
        <v>0</v>
      </c>
      <c r="G121" s="71">
        <f>SUM(G122:G126)</f>
        <v>0</v>
      </c>
      <c r="H121" s="64">
        <f aca="true" t="shared" si="3" ref="H121:H127">E121+F121-G121</f>
        <v>26000</v>
      </c>
    </row>
    <row r="122" spans="1:8" ht="15">
      <c r="A122" s="7"/>
      <c r="B122" s="7"/>
      <c r="C122" s="15">
        <v>4210</v>
      </c>
      <c r="D122" s="5" t="s">
        <v>7</v>
      </c>
      <c r="E122" s="61">
        <v>4000</v>
      </c>
      <c r="F122" s="60"/>
      <c r="G122" s="60"/>
      <c r="H122" s="65">
        <f t="shared" si="3"/>
        <v>4000</v>
      </c>
    </row>
    <row r="123" spans="1:8" ht="15">
      <c r="A123" s="7"/>
      <c r="B123" s="7"/>
      <c r="C123" s="15">
        <v>4300</v>
      </c>
      <c r="D123" s="5" t="s">
        <v>8</v>
      </c>
      <c r="E123" s="61">
        <v>14000</v>
      </c>
      <c r="F123" s="60"/>
      <c r="G123" s="60"/>
      <c r="H123" s="65">
        <f t="shared" si="3"/>
        <v>14000</v>
      </c>
    </row>
    <row r="124" spans="1:8" ht="15">
      <c r="A124" s="7"/>
      <c r="B124" s="7"/>
      <c r="C124" s="15">
        <v>4410</v>
      </c>
      <c r="D124" s="5" t="s">
        <v>33</v>
      </c>
      <c r="E124" s="61">
        <v>500</v>
      </c>
      <c r="F124" s="60"/>
      <c r="G124" s="60"/>
      <c r="H124" s="65">
        <f t="shared" si="3"/>
        <v>500</v>
      </c>
    </row>
    <row r="125" spans="1:8" ht="15">
      <c r="A125" s="7"/>
      <c r="B125" s="7"/>
      <c r="C125" s="15">
        <v>4420</v>
      </c>
      <c r="D125" s="5" t="s">
        <v>34</v>
      </c>
      <c r="E125" s="61">
        <v>2500</v>
      </c>
      <c r="F125" s="60"/>
      <c r="G125" s="60"/>
      <c r="H125" s="65">
        <f t="shared" si="3"/>
        <v>2500</v>
      </c>
    </row>
    <row r="126" spans="1:8" ht="15">
      <c r="A126" s="7"/>
      <c r="B126" s="7"/>
      <c r="C126" s="15">
        <v>4430</v>
      </c>
      <c r="D126" s="5" t="s">
        <v>20</v>
      </c>
      <c r="E126" s="61">
        <v>5000</v>
      </c>
      <c r="F126" s="60"/>
      <c r="G126" s="60"/>
      <c r="H126" s="65">
        <f t="shared" si="3"/>
        <v>5000</v>
      </c>
    </row>
    <row r="127" spans="1:8" s="32" customFormat="1" ht="33.75" customHeight="1">
      <c r="A127" s="22">
        <v>751</v>
      </c>
      <c r="B127" s="8"/>
      <c r="C127" s="8"/>
      <c r="D127" s="10" t="s">
        <v>37</v>
      </c>
      <c r="E127" s="78">
        <f>E128+E130</f>
        <v>37504</v>
      </c>
      <c r="F127" s="78">
        <f>F128+F130</f>
        <v>160</v>
      </c>
      <c r="G127" s="78">
        <f>G128+G130</f>
        <v>160</v>
      </c>
      <c r="H127" s="90">
        <f t="shared" si="3"/>
        <v>37504</v>
      </c>
    </row>
    <row r="128" spans="1:8" s="33" customFormat="1" ht="28.5" customHeight="1">
      <c r="A128" s="7"/>
      <c r="B128" s="7">
        <v>75101</v>
      </c>
      <c r="C128" s="7"/>
      <c r="D128" s="11" t="s">
        <v>96</v>
      </c>
      <c r="E128" s="94">
        <f>E129</f>
        <v>1443</v>
      </c>
      <c r="F128" s="94">
        <f>F129</f>
        <v>0</v>
      </c>
      <c r="G128" s="94">
        <f>G129</f>
        <v>0</v>
      </c>
      <c r="H128" s="95">
        <f>E128+F128-G128</f>
        <v>1443</v>
      </c>
    </row>
    <row r="129" spans="1:8" ht="15">
      <c r="A129" s="7"/>
      <c r="B129" s="7"/>
      <c r="C129" s="15">
        <v>4210</v>
      </c>
      <c r="D129" s="5" t="s">
        <v>7</v>
      </c>
      <c r="E129" s="61">
        <v>1443</v>
      </c>
      <c r="F129" s="60"/>
      <c r="G129" s="60"/>
      <c r="H129" s="65">
        <f>E129+F129-G129</f>
        <v>1443</v>
      </c>
    </row>
    <row r="130" spans="1:8" s="33" customFormat="1" ht="45">
      <c r="A130" s="7"/>
      <c r="B130" s="7">
        <v>75109</v>
      </c>
      <c r="C130" s="7"/>
      <c r="D130" s="68" t="s">
        <v>166</v>
      </c>
      <c r="E130" s="94">
        <f>SUM(E131:E137)</f>
        <v>36061</v>
      </c>
      <c r="F130" s="94">
        <f>SUM(F131:F137)</f>
        <v>160</v>
      </c>
      <c r="G130" s="94">
        <f>SUM(G131:G137)</f>
        <v>160</v>
      </c>
      <c r="H130" s="95">
        <f>E130+F130-G130</f>
        <v>36061</v>
      </c>
    </row>
    <row r="131" spans="1:8" ht="15">
      <c r="A131" s="7"/>
      <c r="B131" s="7"/>
      <c r="C131" s="15">
        <v>3030</v>
      </c>
      <c r="D131" s="5" t="s">
        <v>10</v>
      </c>
      <c r="E131" s="61">
        <v>21380</v>
      </c>
      <c r="F131" s="61"/>
      <c r="G131" s="61"/>
      <c r="H131" s="65">
        <f>E131+F131-G131</f>
        <v>21380</v>
      </c>
    </row>
    <row r="132" spans="1:8" ht="15">
      <c r="A132" s="7"/>
      <c r="B132" s="7"/>
      <c r="C132" s="15">
        <v>4110</v>
      </c>
      <c r="D132" s="5" t="s">
        <v>28</v>
      </c>
      <c r="E132" s="61">
        <v>1071</v>
      </c>
      <c r="F132" s="61"/>
      <c r="G132" s="61"/>
      <c r="H132" s="65">
        <f aca="true" t="shared" si="4" ref="H132:H148">E132+F132-G132</f>
        <v>1071</v>
      </c>
    </row>
    <row r="133" spans="1:8" ht="15">
      <c r="A133" s="7"/>
      <c r="B133" s="7"/>
      <c r="C133" s="15">
        <v>4120</v>
      </c>
      <c r="D133" s="5" t="s">
        <v>29</v>
      </c>
      <c r="E133" s="61">
        <v>153</v>
      </c>
      <c r="F133" s="61"/>
      <c r="G133" s="61"/>
      <c r="H133" s="65">
        <f t="shared" si="4"/>
        <v>153</v>
      </c>
    </row>
    <row r="134" spans="1:8" ht="15">
      <c r="A134" s="7"/>
      <c r="B134" s="7"/>
      <c r="C134" s="15">
        <v>4170</v>
      </c>
      <c r="D134" s="5" t="s">
        <v>108</v>
      </c>
      <c r="E134" s="61">
        <v>6230</v>
      </c>
      <c r="F134" s="61"/>
      <c r="G134" s="61"/>
      <c r="H134" s="65">
        <f t="shared" si="4"/>
        <v>6230</v>
      </c>
    </row>
    <row r="135" spans="1:8" ht="15">
      <c r="A135" s="7"/>
      <c r="B135" s="7"/>
      <c r="C135" s="15">
        <v>4210</v>
      </c>
      <c r="D135" s="5" t="s">
        <v>7</v>
      </c>
      <c r="E135" s="61">
        <v>2900</v>
      </c>
      <c r="F135" s="61"/>
      <c r="G135" s="61">
        <v>160</v>
      </c>
      <c r="H135" s="65">
        <f t="shared" si="4"/>
        <v>2740</v>
      </c>
    </row>
    <row r="136" spans="1:8" ht="15">
      <c r="A136" s="7"/>
      <c r="B136" s="7"/>
      <c r="C136" s="15">
        <v>4300</v>
      </c>
      <c r="D136" s="5" t="s">
        <v>8</v>
      </c>
      <c r="E136" s="61">
        <v>2703</v>
      </c>
      <c r="F136" s="61"/>
      <c r="G136" s="61"/>
      <c r="H136" s="65">
        <f t="shared" si="4"/>
        <v>2703</v>
      </c>
    </row>
    <row r="137" spans="1:8" ht="15">
      <c r="A137" s="7"/>
      <c r="B137" s="7"/>
      <c r="C137" s="15">
        <v>4410</v>
      </c>
      <c r="D137" s="5" t="s">
        <v>33</v>
      </c>
      <c r="E137" s="61">
        <v>1624</v>
      </c>
      <c r="F137" s="61">
        <v>160</v>
      </c>
      <c r="G137" s="61"/>
      <c r="H137" s="65">
        <f t="shared" si="4"/>
        <v>1784</v>
      </c>
    </row>
    <row r="138" spans="1:8" s="32" customFormat="1" ht="15">
      <c r="A138" s="8">
        <v>754</v>
      </c>
      <c r="B138" s="8"/>
      <c r="C138" s="8"/>
      <c r="D138" s="2" t="s">
        <v>86</v>
      </c>
      <c r="E138" s="70">
        <f>E139+E149</f>
        <v>128000</v>
      </c>
      <c r="F138" s="70">
        <f>F139+F149</f>
        <v>1000</v>
      </c>
      <c r="G138" s="70">
        <f>G139+G149</f>
        <v>1000</v>
      </c>
      <c r="H138" s="63">
        <f t="shared" si="4"/>
        <v>128000</v>
      </c>
    </row>
    <row r="139" spans="1:8" s="33" customFormat="1" ht="15">
      <c r="A139" s="7"/>
      <c r="B139" s="7">
        <v>75412</v>
      </c>
      <c r="C139" s="7"/>
      <c r="D139" s="4" t="s">
        <v>39</v>
      </c>
      <c r="E139" s="71">
        <f>SUM(E140:E148)</f>
        <v>125000</v>
      </c>
      <c r="F139" s="71">
        <f>SUM(F140:F148)</f>
        <v>1000</v>
      </c>
      <c r="G139" s="71">
        <f>SUM(G140:G148)</f>
        <v>1000</v>
      </c>
      <c r="H139" s="64">
        <f t="shared" si="4"/>
        <v>125000</v>
      </c>
    </row>
    <row r="140" spans="1:8" ht="15">
      <c r="A140" s="7"/>
      <c r="B140" s="7"/>
      <c r="C140" s="15">
        <v>4110</v>
      </c>
      <c r="D140" s="5" t="s">
        <v>28</v>
      </c>
      <c r="E140" s="61">
        <v>310</v>
      </c>
      <c r="F140" s="60"/>
      <c r="G140" s="60"/>
      <c r="H140" s="65">
        <f t="shared" si="4"/>
        <v>310</v>
      </c>
    </row>
    <row r="141" spans="1:8" ht="15">
      <c r="A141" s="7"/>
      <c r="B141" s="7"/>
      <c r="C141" s="15">
        <v>4170</v>
      </c>
      <c r="D141" s="5" t="s">
        <v>108</v>
      </c>
      <c r="E141" s="61">
        <v>19450</v>
      </c>
      <c r="F141" s="60"/>
      <c r="G141" s="60"/>
      <c r="H141" s="65">
        <f t="shared" si="4"/>
        <v>19450</v>
      </c>
    </row>
    <row r="142" spans="1:8" ht="15">
      <c r="A142" s="7"/>
      <c r="B142" s="7"/>
      <c r="C142" s="15">
        <v>4210</v>
      </c>
      <c r="D142" s="5" t="s">
        <v>7</v>
      </c>
      <c r="E142" s="61">
        <v>10000</v>
      </c>
      <c r="F142" s="60"/>
      <c r="G142" s="60"/>
      <c r="H142" s="65">
        <f t="shared" si="4"/>
        <v>10000</v>
      </c>
    </row>
    <row r="143" spans="1:8" ht="15">
      <c r="A143" s="7"/>
      <c r="B143" s="7"/>
      <c r="C143" s="15">
        <v>4260</v>
      </c>
      <c r="D143" s="5" t="s">
        <v>19</v>
      </c>
      <c r="E143" s="61">
        <v>51000</v>
      </c>
      <c r="F143" s="60">
        <v>1000</v>
      </c>
      <c r="G143" s="60"/>
      <c r="H143" s="65">
        <f t="shared" si="4"/>
        <v>52000</v>
      </c>
    </row>
    <row r="144" spans="1:8" ht="15">
      <c r="A144" s="7"/>
      <c r="B144" s="7"/>
      <c r="C144" s="15">
        <v>4270</v>
      </c>
      <c r="D144" s="5" t="s">
        <v>15</v>
      </c>
      <c r="E144" s="61">
        <v>8000</v>
      </c>
      <c r="F144" s="60"/>
      <c r="G144" s="60"/>
      <c r="H144" s="65">
        <f>E144+F144-G144</f>
        <v>8000</v>
      </c>
    </row>
    <row r="145" spans="1:8" ht="15">
      <c r="A145" s="7"/>
      <c r="B145" s="7"/>
      <c r="C145" s="15">
        <v>4300</v>
      </c>
      <c r="D145" s="5" t="s">
        <v>38</v>
      </c>
      <c r="E145" s="61">
        <v>7200</v>
      </c>
      <c r="F145" s="60"/>
      <c r="G145" s="60">
        <v>1000</v>
      </c>
      <c r="H145" s="65">
        <f t="shared" si="4"/>
        <v>6200</v>
      </c>
    </row>
    <row r="146" spans="1:8" ht="15">
      <c r="A146" s="7"/>
      <c r="B146" s="7"/>
      <c r="C146" s="15">
        <v>4410</v>
      </c>
      <c r="D146" s="5" t="s">
        <v>33</v>
      </c>
      <c r="E146" s="61">
        <v>540</v>
      </c>
      <c r="F146" s="60"/>
      <c r="G146" s="60"/>
      <c r="H146" s="65">
        <f t="shared" si="4"/>
        <v>540</v>
      </c>
    </row>
    <row r="147" spans="1:8" ht="15">
      <c r="A147" s="7"/>
      <c r="B147" s="7"/>
      <c r="C147" s="15">
        <v>4430</v>
      </c>
      <c r="D147" s="5" t="s">
        <v>20</v>
      </c>
      <c r="E147" s="61">
        <v>13500</v>
      </c>
      <c r="F147" s="60"/>
      <c r="G147" s="60"/>
      <c r="H147" s="65">
        <f t="shared" si="4"/>
        <v>13500</v>
      </c>
    </row>
    <row r="148" spans="1:8" ht="15">
      <c r="A148" s="7"/>
      <c r="B148" s="7"/>
      <c r="C148" s="15">
        <v>6060</v>
      </c>
      <c r="D148" s="5" t="s">
        <v>36</v>
      </c>
      <c r="E148" s="61">
        <v>15000</v>
      </c>
      <c r="F148" s="60"/>
      <c r="G148" s="60"/>
      <c r="H148" s="65">
        <f t="shared" si="4"/>
        <v>15000</v>
      </c>
    </row>
    <row r="149" spans="1:8" s="33" customFormat="1" ht="15">
      <c r="A149" s="7"/>
      <c r="B149" s="7">
        <v>75414</v>
      </c>
      <c r="C149" s="7"/>
      <c r="D149" s="4" t="s">
        <v>93</v>
      </c>
      <c r="E149" s="71">
        <f>SUM(E150:E151)</f>
        <v>3000</v>
      </c>
      <c r="F149" s="71">
        <f>SUM(F150:F151)</f>
        <v>0</v>
      </c>
      <c r="G149" s="71">
        <f>SUM(G150:G151)</f>
        <v>0</v>
      </c>
      <c r="H149" s="64">
        <f>E149+F149-G149</f>
        <v>3000</v>
      </c>
    </row>
    <row r="150" spans="1:8" ht="15">
      <c r="A150" s="7"/>
      <c r="B150" s="7"/>
      <c r="C150" s="15">
        <v>4210</v>
      </c>
      <c r="D150" s="5" t="s">
        <v>7</v>
      </c>
      <c r="E150" s="61">
        <v>1500</v>
      </c>
      <c r="F150" s="60"/>
      <c r="G150" s="60"/>
      <c r="H150" s="65">
        <f aca="true" t="shared" si="5" ref="H150:H161">E150+F150-G150</f>
        <v>1500</v>
      </c>
    </row>
    <row r="151" spans="1:8" ht="15">
      <c r="A151" s="7"/>
      <c r="B151" s="7"/>
      <c r="C151" s="15">
        <v>4300</v>
      </c>
      <c r="D151" s="5" t="s">
        <v>38</v>
      </c>
      <c r="E151" s="61">
        <v>1500</v>
      </c>
      <c r="F151" s="60"/>
      <c r="G151" s="60"/>
      <c r="H151" s="65">
        <f t="shared" si="5"/>
        <v>1500</v>
      </c>
    </row>
    <row r="152" spans="1:8" s="32" customFormat="1" ht="48" customHeight="1">
      <c r="A152" s="8">
        <v>756</v>
      </c>
      <c r="B152" s="8"/>
      <c r="C152" s="8"/>
      <c r="D152" s="25" t="s">
        <v>91</v>
      </c>
      <c r="E152" s="78">
        <f>E153</f>
        <v>55000</v>
      </c>
      <c r="F152" s="78">
        <f>F153</f>
        <v>5700</v>
      </c>
      <c r="G152" s="78">
        <f>G153</f>
        <v>5700</v>
      </c>
      <c r="H152" s="90">
        <f t="shared" si="5"/>
        <v>55000</v>
      </c>
    </row>
    <row r="153" spans="1:8" s="33" customFormat="1" ht="15">
      <c r="A153" s="7"/>
      <c r="B153" s="7">
        <v>75647</v>
      </c>
      <c r="C153" s="7"/>
      <c r="D153" s="4" t="s">
        <v>90</v>
      </c>
      <c r="E153" s="71">
        <f>SUM(E154:E157)</f>
        <v>55000</v>
      </c>
      <c r="F153" s="71">
        <f>SUM(F154:F157)</f>
        <v>5700</v>
      </c>
      <c r="G153" s="71">
        <f>SUM(G154:G157)</f>
        <v>5700</v>
      </c>
      <c r="H153" s="64">
        <f t="shared" si="5"/>
        <v>55000</v>
      </c>
    </row>
    <row r="154" spans="1:8" ht="15">
      <c r="A154" s="7"/>
      <c r="B154" s="7"/>
      <c r="C154" s="15">
        <v>4100</v>
      </c>
      <c r="D154" s="5" t="s">
        <v>6</v>
      </c>
      <c r="E154" s="61">
        <v>40280</v>
      </c>
      <c r="F154" s="60"/>
      <c r="G154" s="60">
        <v>5700</v>
      </c>
      <c r="H154" s="65">
        <f t="shared" si="5"/>
        <v>34580</v>
      </c>
    </row>
    <row r="155" spans="1:8" ht="15">
      <c r="A155" s="7"/>
      <c r="B155" s="7"/>
      <c r="C155" s="15">
        <v>4010</v>
      </c>
      <c r="D155" s="5" t="s">
        <v>26</v>
      </c>
      <c r="E155" s="61">
        <v>5420</v>
      </c>
      <c r="F155" s="60"/>
      <c r="G155" s="60"/>
      <c r="H155" s="65">
        <f t="shared" si="5"/>
        <v>5420</v>
      </c>
    </row>
    <row r="156" spans="1:8" ht="15">
      <c r="A156" s="7"/>
      <c r="B156" s="7"/>
      <c r="C156" s="15">
        <v>4210</v>
      </c>
      <c r="D156" s="5" t="s">
        <v>7</v>
      </c>
      <c r="E156" s="61">
        <v>3300</v>
      </c>
      <c r="F156" s="60">
        <v>5700</v>
      </c>
      <c r="G156" s="60"/>
      <c r="H156" s="65">
        <f t="shared" si="5"/>
        <v>9000</v>
      </c>
    </row>
    <row r="157" spans="1:8" ht="15">
      <c r="A157" s="7"/>
      <c r="B157" s="7"/>
      <c r="C157" s="15">
        <v>4300</v>
      </c>
      <c r="D157" s="5" t="s">
        <v>8</v>
      </c>
      <c r="E157" s="61">
        <v>6000</v>
      </c>
      <c r="F157" s="60"/>
      <c r="G157" s="60"/>
      <c r="H157" s="65">
        <f t="shared" si="5"/>
        <v>6000</v>
      </c>
    </row>
    <row r="158" spans="1:8" s="32" customFormat="1" ht="15">
      <c r="A158" s="8">
        <v>757</v>
      </c>
      <c r="B158" s="8"/>
      <c r="C158" s="8"/>
      <c r="D158" s="2" t="s">
        <v>40</v>
      </c>
      <c r="E158" s="70">
        <f aca="true" t="shared" si="6" ref="E158:G159">E159</f>
        <v>195856</v>
      </c>
      <c r="F158" s="70">
        <f t="shared" si="6"/>
        <v>0</v>
      </c>
      <c r="G158" s="70">
        <f t="shared" si="6"/>
        <v>0</v>
      </c>
      <c r="H158" s="63">
        <f t="shared" si="5"/>
        <v>195856</v>
      </c>
    </row>
    <row r="159" spans="1:8" s="33" customFormat="1" ht="27.75" customHeight="1">
      <c r="A159" s="7"/>
      <c r="B159" s="7">
        <v>75702</v>
      </c>
      <c r="C159" s="7"/>
      <c r="D159" s="12" t="s">
        <v>41</v>
      </c>
      <c r="E159" s="94">
        <f t="shared" si="6"/>
        <v>195856</v>
      </c>
      <c r="F159" s="94">
        <f t="shared" si="6"/>
        <v>0</v>
      </c>
      <c r="G159" s="94">
        <f t="shared" si="6"/>
        <v>0</v>
      </c>
      <c r="H159" s="95">
        <f t="shared" si="5"/>
        <v>195856</v>
      </c>
    </row>
    <row r="160" spans="1:8" ht="28.5" customHeight="1">
      <c r="A160" s="7"/>
      <c r="B160" s="7"/>
      <c r="C160" s="15">
        <v>8070</v>
      </c>
      <c r="D160" s="6" t="s">
        <v>42</v>
      </c>
      <c r="E160" s="77">
        <v>195856</v>
      </c>
      <c r="F160" s="88"/>
      <c r="G160" s="88"/>
      <c r="H160" s="89">
        <f t="shared" si="5"/>
        <v>195856</v>
      </c>
    </row>
    <row r="161" spans="1:8" s="32" customFormat="1" ht="15">
      <c r="A161" s="8">
        <v>758</v>
      </c>
      <c r="B161" s="8"/>
      <c r="C161" s="8"/>
      <c r="D161" s="13" t="s">
        <v>73</v>
      </c>
      <c r="E161" s="80">
        <f>E162</f>
        <v>259238</v>
      </c>
      <c r="F161" s="80">
        <f>F162</f>
        <v>0</v>
      </c>
      <c r="G161" s="80">
        <f>G162</f>
        <v>88100</v>
      </c>
      <c r="H161" s="63">
        <f t="shared" si="5"/>
        <v>171138</v>
      </c>
    </row>
    <row r="162" spans="1:8" s="33" customFormat="1" ht="15">
      <c r="A162" s="7"/>
      <c r="B162" s="14">
        <v>75818</v>
      </c>
      <c r="C162" s="7"/>
      <c r="D162" s="12" t="s">
        <v>74</v>
      </c>
      <c r="E162" s="79">
        <f>SUM(E163:E164)</f>
        <v>259238</v>
      </c>
      <c r="F162" s="79">
        <f>SUM(F163:F164)</f>
        <v>0</v>
      </c>
      <c r="G162" s="79">
        <f>SUM(G163:G164)</f>
        <v>88100</v>
      </c>
      <c r="H162" s="64">
        <f>E162+F162-G162</f>
        <v>171138</v>
      </c>
    </row>
    <row r="163" spans="1:8" ht="15">
      <c r="A163" s="7"/>
      <c r="B163" s="7"/>
      <c r="C163" s="15">
        <v>4810</v>
      </c>
      <c r="D163" s="6" t="s">
        <v>76</v>
      </c>
      <c r="E163" s="72">
        <v>42300</v>
      </c>
      <c r="F163" s="60"/>
      <c r="G163" s="60">
        <v>35100</v>
      </c>
      <c r="H163" s="65">
        <f aca="true" t="shared" si="7" ref="H163:H184">E163+F163-G163</f>
        <v>7200</v>
      </c>
    </row>
    <row r="164" spans="1:8" ht="15">
      <c r="A164" s="7"/>
      <c r="B164" s="7"/>
      <c r="C164" s="15">
        <v>6800</v>
      </c>
      <c r="D164" s="6" t="s">
        <v>75</v>
      </c>
      <c r="E164" s="72">
        <v>216938</v>
      </c>
      <c r="F164" s="60"/>
      <c r="G164" s="60">
        <v>53000</v>
      </c>
      <c r="H164" s="65">
        <f t="shared" si="7"/>
        <v>163938</v>
      </c>
    </row>
    <row r="165" spans="1:8" s="32" customFormat="1" ht="15">
      <c r="A165" s="8">
        <v>801</v>
      </c>
      <c r="B165" s="8"/>
      <c r="C165" s="8"/>
      <c r="D165" s="2" t="s">
        <v>43</v>
      </c>
      <c r="E165" s="70">
        <f>E166+E198+E206+E210+E238+E249+E260+E264</f>
        <v>7201783</v>
      </c>
      <c r="F165" s="70">
        <f>F166+F198+F206+F210+F238+F249+F260+F264</f>
        <v>2000</v>
      </c>
      <c r="G165" s="70">
        <f>G166+G198+G206+G210+G238+G249+G260+G264</f>
        <v>2000</v>
      </c>
      <c r="H165" s="63">
        <f t="shared" si="7"/>
        <v>7201783</v>
      </c>
    </row>
    <row r="166" spans="1:8" s="33" customFormat="1" ht="15">
      <c r="A166" s="7"/>
      <c r="B166" s="7">
        <v>80101</v>
      </c>
      <c r="C166" s="7"/>
      <c r="D166" s="4" t="s">
        <v>44</v>
      </c>
      <c r="E166" s="71">
        <f>SUM(E167:E193)</f>
        <v>4414449</v>
      </c>
      <c r="F166" s="71">
        <f>SUM(F167:F193)</f>
        <v>2000</v>
      </c>
      <c r="G166" s="71">
        <f>SUM(G167:G193)</f>
        <v>2000</v>
      </c>
      <c r="H166" s="64">
        <f t="shared" si="7"/>
        <v>4414449</v>
      </c>
    </row>
    <row r="167" spans="1:8" ht="15">
      <c r="A167" s="7"/>
      <c r="B167" s="7"/>
      <c r="C167" s="15">
        <v>3020</v>
      </c>
      <c r="D167" s="5" t="s">
        <v>101</v>
      </c>
      <c r="E167" s="61">
        <v>209908</v>
      </c>
      <c r="F167" s="60"/>
      <c r="G167" s="60">
        <v>2000</v>
      </c>
      <c r="H167" s="65">
        <f t="shared" si="7"/>
        <v>207908</v>
      </c>
    </row>
    <row r="168" spans="1:8" ht="15">
      <c r="A168" s="7"/>
      <c r="B168" s="7"/>
      <c r="C168" s="15">
        <v>3260</v>
      </c>
      <c r="D168" s="5" t="s">
        <v>151</v>
      </c>
      <c r="E168" s="61">
        <v>4770</v>
      </c>
      <c r="F168" s="60"/>
      <c r="G168" s="60"/>
      <c r="H168" s="65">
        <f t="shared" si="7"/>
        <v>4770</v>
      </c>
    </row>
    <row r="169" spans="1:8" ht="15">
      <c r="A169" s="7"/>
      <c r="B169" s="7"/>
      <c r="C169" s="15">
        <v>4010</v>
      </c>
      <c r="D169" s="5" t="s">
        <v>26</v>
      </c>
      <c r="E169" s="61">
        <v>2291460</v>
      </c>
      <c r="F169" s="60"/>
      <c r="G169" s="60"/>
      <c r="H169" s="65">
        <f t="shared" si="7"/>
        <v>2291460</v>
      </c>
    </row>
    <row r="170" spans="1:8" ht="15">
      <c r="A170" s="7"/>
      <c r="B170" s="7"/>
      <c r="C170" s="15">
        <v>4040</v>
      </c>
      <c r="D170" s="5" t="s">
        <v>27</v>
      </c>
      <c r="E170" s="61">
        <v>171130</v>
      </c>
      <c r="F170" s="60"/>
      <c r="G170" s="60"/>
      <c r="H170" s="65">
        <f t="shared" si="7"/>
        <v>171130</v>
      </c>
    </row>
    <row r="171" spans="1:8" ht="15">
      <c r="A171" s="7"/>
      <c r="B171" s="7"/>
      <c r="C171" s="15">
        <v>4110</v>
      </c>
      <c r="D171" s="5" t="s">
        <v>28</v>
      </c>
      <c r="E171" s="61">
        <v>470977</v>
      </c>
      <c r="F171" s="60"/>
      <c r="G171" s="60"/>
      <c r="H171" s="65">
        <f t="shared" si="7"/>
        <v>470977</v>
      </c>
    </row>
    <row r="172" spans="1:8" ht="15">
      <c r="A172" s="7"/>
      <c r="B172" s="7"/>
      <c r="C172" s="15">
        <v>4118</v>
      </c>
      <c r="D172" s="5" t="s">
        <v>110</v>
      </c>
      <c r="E172" s="60">
        <v>1441.19</v>
      </c>
      <c r="F172" s="60"/>
      <c r="G172" s="60"/>
      <c r="H172" s="65">
        <f t="shared" si="7"/>
        <v>1441.19</v>
      </c>
    </row>
    <row r="173" spans="1:8" ht="15">
      <c r="A173" s="7"/>
      <c r="B173" s="7"/>
      <c r="C173" s="15">
        <v>4119</v>
      </c>
      <c r="D173" s="5" t="s">
        <v>110</v>
      </c>
      <c r="E173" s="61">
        <v>480.39</v>
      </c>
      <c r="F173" s="60"/>
      <c r="G173" s="60"/>
      <c r="H173" s="65">
        <f t="shared" si="7"/>
        <v>480.39</v>
      </c>
    </row>
    <row r="174" spans="1:8" ht="15">
      <c r="A174" s="7"/>
      <c r="B174" s="7"/>
      <c r="C174" s="15">
        <v>4120</v>
      </c>
      <c r="D174" s="5" t="s">
        <v>29</v>
      </c>
      <c r="E174" s="61">
        <v>64219</v>
      </c>
      <c r="F174" s="60"/>
      <c r="G174" s="60"/>
      <c r="H174" s="65">
        <f t="shared" si="7"/>
        <v>64219</v>
      </c>
    </row>
    <row r="175" spans="1:8" ht="15">
      <c r="A175" s="7"/>
      <c r="B175" s="7"/>
      <c r="C175" s="15">
        <v>4128</v>
      </c>
      <c r="D175" s="5" t="s">
        <v>111</v>
      </c>
      <c r="E175" s="61">
        <v>199.65</v>
      </c>
      <c r="F175" s="60"/>
      <c r="G175" s="60"/>
      <c r="H175" s="65">
        <f>E175+F175-G175</f>
        <v>199.65</v>
      </c>
    </row>
    <row r="176" spans="1:8" ht="15">
      <c r="A176" s="7"/>
      <c r="B176" s="7"/>
      <c r="C176" s="15">
        <v>4129</v>
      </c>
      <c r="D176" s="5" t="s">
        <v>111</v>
      </c>
      <c r="E176" s="61">
        <v>66.55</v>
      </c>
      <c r="F176" s="60"/>
      <c r="G176" s="60"/>
      <c r="H176" s="65">
        <f t="shared" si="7"/>
        <v>66.55</v>
      </c>
    </row>
    <row r="177" spans="1:8" ht="15">
      <c r="A177" s="7"/>
      <c r="B177" s="7"/>
      <c r="C177" s="15">
        <v>4178</v>
      </c>
      <c r="D177" s="5" t="s">
        <v>112</v>
      </c>
      <c r="E177" s="61">
        <v>13869.15</v>
      </c>
      <c r="F177" s="60"/>
      <c r="G177" s="60"/>
      <c r="H177" s="65">
        <f t="shared" si="7"/>
        <v>13869.15</v>
      </c>
    </row>
    <row r="178" spans="1:8" ht="15">
      <c r="A178" s="7"/>
      <c r="B178" s="7"/>
      <c r="C178" s="15">
        <v>4179</v>
      </c>
      <c r="D178" s="5" t="s">
        <v>112</v>
      </c>
      <c r="E178" s="61">
        <v>4623.05</v>
      </c>
      <c r="F178" s="60"/>
      <c r="G178" s="60"/>
      <c r="H178" s="65">
        <f t="shared" si="7"/>
        <v>4623.05</v>
      </c>
    </row>
    <row r="179" spans="1:8" ht="15">
      <c r="A179" s="7"/>
      <c r="B179" s="7"/>
      <c r="C179" s="15">
        <v>4210</v>
      </c>
      <c r="D179" s="5" t="s">
        <v>7</v>
      </c>
      <c r="E179" s="61">
        <v>10900</v>
      </c>
      <c r="F179" s="60">
        <v>1000</v>
      </c>
      <c r="G179" s="60"/>
      <c r="H179" s="65">
        <f t="shared" si="7"/>
        <v>11900</v>
      </c>
    </row>
    <row r="180" spans="1:8" ht="15">
      <c r="A180" s="7"/>
      <c r="B180" s="7"/>
      <c r="C180" s="15">
        <v>4218</v>
      </c>
      <c r="D180" s="5" t="s">
        <v>113</v>
      </c>
      <c r="E180" s="61">
        <v>17232.52</v>
      </c>
      <c r="F180" s="60"/>
      <c r="G180" s="60"/>
      <c r="H180" s="65">
        <f>E180+F180-G180</f>
        <v>17232.52</v>
      </c>
    </row>
    <row r="181" spans="1:8" ht="15">
      <c r="A181" s="7"/>
      <c r="B181" s="7"/>
      <c r="C181" s="15">
        <v>4219</v>
      </c>
      <c r="D181" s="5" t="s">
        <v>113</v>
      </c>
      <c r="E181" s="61">
        <v>5744.19</v>
      </c>
      <c r="F181" s="60"/>
      <c r="G181" s="60"/>
      <c r="H181" s="65">
        <f t="shared" si="7"/>
        <v>5744.19</v>
      </c>
    </row>
    <row r="182" spans="1:8" ht="14.25" customHeight="1">
      <c r="A182" s="7"/>
      <c r="B182" s="7"/>
      <c r="C182" s="27">
        <v>4248</v>
      </c>
      <c r="D182" s="24" t="s">
        <v>114</v>
      </c>
      <c r="E182" s="58">
        <v>2595</v>
      </c>
      <c r="F182" s="60"/>
      <c r="G182" s="60"/>
      <c r="H182" s="65">
        <f t="shared" si="7"/>
        <v>2595</v>
      </c>
    </row>
    <row r="183" spans="1:8" ht="14.25" customHeight="1">
      <c r="A183" s="7"/>
      <c r="B183" s="7"/>
      <c r="C183" s="27">
        <v>4249</v>
      </c>
      <c r="D183" s="24" t="s">
        <v>114</v>
      </c>
      <c r="E183" s="58">
        <v>865</v>
      </c>
      <c r="F183" s="60"/>
      <c r="G183" s="60"/>
      <c r="H183" s="65">
        <f t="shared" si="7"/>
        <v>865</v>
      </c>
    </row>
    <row r="184" spans="1:8" ht="15">
      <c r="A184" s="7"/>
      <c r="B184" s="7"/>
      <c r="C184" s="15">
        <v>4260</v>
      </c>
      <c r="D184" s="5" t="s">
        <v>19</v>
      </c>
      <c r="E184" s="61">
        <v>213815</v>
      </c>
      <c r="F184" s="60"/>
      <c r="G184" s="60"/>
      <c r="H184" s="65">
        <f t="shared" si="7"/>
        <v>213815</v>
      </c>
    </row>
    <row r="185" spans="1:8" ht="15">
      <c r="A185" s="7"/>
      <c r="B185" s="7"/>
      <c r="C185" s="15">
        <v>4270</v>
      </c>
      <c r="D185" s="5" t="s">
        <v>45</v>
      </c>
      <c r="E185" s="61">
        <v>94746</v>
      </c>
      <c r="F185" s="60"/>
      <c r="G185" s="60"/>
      <c r="H185" s="65">
        <f>E185+F185-G185</f>
        <v>94746</v>
      </c>
    </row>
    <row r="186" spans="1:8" ht="15">
      <c r="A186" s="7"/>
      <c r="B186" s="7"/>
      <c r="C186" s="15">
        <v>4280</v>
      </c>
      <c r="D186" s="5" t="s">
        <v>32</v>
      </c>
      <c r="E186" s="61">
        <v>960</v>
      </c>
      <c r="F186" s="60"/>
      <c r="G186" s="60"/>
      <c r="H186" s="65">
        <f aca="true" t="shared" si="8" ref="H186:H205">E186+F186-G186</f>
        <v>960</v>
      </c>
    </row>
    <row r="187" spans="1:8" ht="15">
      <c r="A187" s="7"/>
      <c r="B187" s="7"/>
      <c r="C187" s="15">
        <v>4300</v>
      </c>
      <c r="D187" s="5" t="s">
        <v>38</v>
      </c>
      <c r="E187" s="61">
        <v>40181</v>
      </c>
      <c r="F187" s="60">
        <v>1000</v>
      </c>
      <c r="G187" s="60"/>
      <c r="H187" s="65">
        <f t="shared" si="8"/>
        <v>41181</v>
      </c>
    </row>
    <row r="188" spans="1:8" ht="15">
      <c r="A188" s="7"/>
      <c r="B188" s="7"/>
      <c r="C188" s="15">
        <v>4308</v>
      </c>
      <c r="D188" s="5" t="s">
        <v>115</v>
      </c>
      <c r="E188" s="61">
        <v>13502.49</v>
      </c>
      <c r="F188" s="60"/>
      <c r="G188" s="60"/>
      <c r="H188" s="65">
        <f t="shared" si="8"/>
        <v>13502.49</v>
      </c>
    </row>
    <row r="189" spans="1:8" ht="15">
      <c r="A189" s="7"/>
      <c r="B189" s="7"/>
      <c r="C189" s="15">
        <v>4309</v>
      </c>
      <c r="D189" s="5" t="s">
        <v>115</v>
      </c>
      <c r="E189" s="61">
        <v>4500.82</v>
      </c>
      <c r="F189" s="60"/>
      <c r="G189" s="60"/>
      <c r="H189" s="65">
        <f t="shared" si="8"/>
        <v>4500.82</v>
      </c>
    </row>
    <row r="190" spans="1:8" ht="15">
      <c r="A190" s="7"/>
      <c r="B190" s="7"/>
      <c r="C190" s="15">
        <v>4350</v>
      </c>
      <c r="D190" s="5" t="s">
        <v>165</v>
      </c>
      <c r="E190" s="61">
        <v>919</v>
      </c>
      <c r="F190" s="60"/>
      <c r="G190" s="60"/>
      <c r="H190" s="65">
        <f t="shared" si="8"/>
        <v>919</v>
      </c>
    </row>
    <row r="191" spans="1:8" ht="15">
      <c r="A191" s="7"/>
      <c r="B191" s="7"/>
      <c r="C191" s="15">
        <v>4410</v>
      </c>
      <c r="D191" s="5" t="s">
        <v>33</v>
      </c>
      <c r="E191" s="61">
        <v>1480</v>
      </c>
      <c r="F191" s="60"/>
      <c r="G191" s="60"/>
      <c r="H191" s="65">
        <f t="shared" si="8"/>
        <v>1480</v>
      </c>
    </row>
    <row r="192" spans="1:8" ht="15">
      <c r="A192" s="7"/>
      <c r="B192" s="7"/>
      <c r="C192" s="15">
        <v>4440</v>
      </c>
      <c r="D192" s="5" t="s">
        <v>35</v>
      </c>
      <c r="E192" s="61">
        <v>187894</v>
      </c>
      <c r="F192" s="60"/>
      <c r="G192" s="60"/>
      <c r="H192" s="65">
        <f t="shared" si="8"/>
        <v>187894</v>
      </c>
    </row>
    <row r="193" spans="1:8" ht="15">
      <c r="A193" s="7"/>
      <c r="B193" s="7"/>
      <c r="C193" s="15">
        <v>6050</v>
      </c>
      <c r="D193" s="5" t="s">
        <v>16</v>
      </c>
      <c r="E193" s="61">
        <v>585970</v>
      </c>
      <c r="F193" s="52"/>
      <c r="G193" s="52"/>
      <c r="H193" s="65">
        <f t="shared" si="8"/>
        <v>585970</v>
      </c>
    </row>
    <row r="194" spans="1:8" ht="15">
      <c r="A194" s="7"/>
      <c r="B194" s="7"/>
      <c r="C194" s="15"/>
      <c r="D194" s="5" t="s">
        <v>133</v>
      </c>
      <c r="E194" s="61"/>
      <c r="F194" s="60"/>
      <c r="G194" s="60"/>
      <c r="H194" s="65">
        <f t="shared" si="8"/>
        <v>0</v>
      </c>
    </row>
    <row r="195" spans="1:8" ht="15">
      <c r="A195" s="7"/>
      <c r="B195" s="7"/>
      <c r="C195" s="15"/>
      <c r="D195" s="5" t="s">
        <v>134</v>
      </c>
      <c r="E195" s="61">
        <v>250000</v>
      </c>
      <c r="F195" s="60"/>
      <c r="G195" s="60"/>
      <c r="H195" s="65">
        <f t="shared" si="8"/>
        <v>250000</v>
      </c>
    </row>
    <row r="196" spans="1:8" ht="15">
      <c r="A196" s="7"/>
      <c r="B196" s="7"/>
      <c r="C196" s="15"/>
      <c r="D196" s="5" t="s">
        <v>135</v>
      </c>
      <c r="E196" s="61">
        <v>293970</v>
      </c>
      <c r="F196" s="60"/>
      <c r="G196" s="60"/>
      <c r="H196" s="65">
        <f t="shared" si="8"/>
        <v>293970</v>
      </c>
    </row>
    <row r="197" spans="1:8" ht="15">
      <c r="A197" s="7"/>
      <c r="B197" s="7"/>
      <c r="C197" s="15"/>
      <c r="D197" s="5" t="s">
        <v>160</v>
      </c>
      <c r="E197" s="61">
        <v>42000</v>
      </c>
      <c r="F197" s="60"/>
      <c r="G197" s="60"/>
      <c r="H197" s="65">
        <f t="shared" si="8"/>
        <v>42000</v>
      </c>
    </row>
    <row r="198" spans="1:8" s="33" customFormat="1" ht="15">
      <c r="A198" s="7"/>
      <c r="B198" s="7">
        <v>80103</v>
      </c>
      <c r="C198" s="7"/>
      <c r="D198" s="4" t="s">
        <v>117</v>
      </c>
      <c r="E198" s="71">
        <f>SUM(E199:E205)</f>
        <v>297185</v>
      </c>
      <c r="F198" s="71">
        <f>SUM(F199:F205)</f>
        <v>0</v>
      </c>
      <c r="G198" s="71">
        <f>SUM(G199:G205)</f>
        <v>0</v>
      </c>
      <c r="H198" s="64">
        <f>E198+F198-G198</f>
        <v>297185</v>
      </c>
    </row>
    <row r="199" spans="1:8" ht="15">
      <c r="A199" s="7"/>
      <c r="B199" s="7"/>
      <c r="C199" s="15">
        <v>3020</v>
      </c>
      <c r="D199" s="5" t="s">
        <v>101</v>
      </c>
      <c r="E199" s="61">
        <v>20519</v>
      </c>
      <c r="F199" s="60"/>
      <c r="G199" s="60"/>
      <c r="H199" s="65">
        <f t="shared" si="8"/>
        <v>20519</v>
      </c>
    </row>
    <row r="200" spans="1:8" ht="15">
      <c r="A200" s="7"/>
      <c r="B200" s="7"/>
      <c r="C200" s="15">
        <v>4010</v>
      </c>
      <c r="D200" s="5" t="s">
        <v>26</v>
      </c>
      <c r="E200" s="61">
        <v>197929</v>
      </c>
      <c r="F200" s="60"/>
      <c r="G200" s="60"/>
      <c r="H200" s="65">
        <f t="shared" si="8"/>
        <v>197929</v>
      </c>
    </row>
    <row r="201" spans="1:8" ht="15">
      <c r="A201" s="7"/>
      <c r="B201" s="7"/>
      <c r="C201" s="15">
        <v>4040</v>
      </c>
      <c r="D201" s="5" t="s">
        <v>27</v>
      </c>
      <c r="E201" s="61">
        <v>15385</v>
      </c>
      <c r="F201" s="60"/>
      <c r="G201" s="60"/>
      <c r="H201" s="65">
        <f t="shared" si="8"/>
        <v>15385</v>
      </c>
    </row>
    <row r="202" spans="1:8" ht="15">
      <c r="A202" s="7"/>
      <c r="B202" s="7"/>
      <c r="C202" s="15">
        <v>4110</v>
      </c>
      <c r="D202" s="5" t="s">
        <v>28</v>
      </c>
      <c r="E202" s="61">
        <v>41919</v>
      </c>
      <c r="F202" s="60"/>
      <c r="G202" s="60"/>
      <c r="H202" s="65">
        <f t="shared" si="8"/>
        <v>41919</v>
      </c>
    </row>
    <row r="203" spans="1:8" ht="15">
      <c r="A203" s="7"/>
      <c r="B203" s="7"/>
      <c r="C203" s="15">
        <v>4120</v>
      </c>
      <c r="D203" s="5" t="s">
        <v>29</v>
      </c>
      <c r="E203" s="61">
        <v>5711</v>
      </c>
      <c r="F203" s="60"/>
      <c r="G203" s="60"/>
      <c r="H203" s="65">
        <f>E203+F203-G203</f>
        <v>5711</v>
      </c>
    </row>
    <row r="204" spans="1:8" ht="15">
      <c r="A204" s="7"/>
      <c r="B204" s="7"/>
      <c r="C204" s="15">
        <v>4210</v>
      </c>
      <c r="D204" s="5" t="s">
        <v>7</v>
      </c>
      <c r="E204" s="61">
        <v>2100</v>
      </c>
      <c r="F204" s="60"/>
      <c r="G204" s="60"/>
      <c r="H204" s="65">
        <f t="shared" si="8"/>
        <v>2100</v>
      </c>
    </row>
    <row r="205" spans="1:8" ht="15">
      <c r="A205" s="7"/>
      <c r="B205" s="7"/>
      <c r="C205" s="15">
        <v>4440</v>
      </c>
      <c r="D205" s="5" t="s">
        <v>35</v>
      </c>
      <c r="E205" s="61">
        <v>13622</v>
      </c>
      <c r="F205" s="60"/>
      <c r="G205" s="60"/>
      <c r="H205" s="65">
        <f t="shared" si="8"/>
        <v>13622</v>
      </c>
    </row>
    <row r="206" spans="1:8" s="33" customFormat="1" ht="15">
      <c r="A206" s="7"/>
      <c r="B206" s="7">
        <v>80104</v>
      </c>
      <c r="C206" s="7"/>
      <c r="D206" s="4" t="s">
        <v>116</v>
      </c>
      <c r="E206" s="71">
        <f>E207</f>
        <v>7000</v>
      </c>
      <c r="F206" s="71">
        <f>F207</f>
        <v>0</v>
      </c>
      <c r="G206" s="71">
        <f>G207</f>
        <v>0</v>
      </c>
      <c r="H206" s="64">
        <f>E206+F206-G206</f>
        <v>7000</v>
      </c>
    </row>
    <row r="207" spans="1:8" ht="15" customHeight="1">
      <c r="A207" s="106"/>
      <c r="B207" s="106"/>
      <c r="C207" s="106">
        <v>2900</v>
      </c>
      <c r="D207" s="51" t="s">
        <v>145</v>
      </c>
      <c r="E207" s="109">
        <v>7000</v>
      </c>
      <c r="F207" s="122"/>
      <c r="G207" s="122"/>
      <c r="H207" s="119">
        <f>E207+F207-G207</f>
        <v>7000</v>
      </c>
    </row>
    <row r="208" spans="1:8" ht="15" customHeight="1">
      <c r="A208" s="107"/>
      <c r="B208" s="107"/>
      <c r="C208" s="107"/>
      <c r="D208" s="53" t="s">
        <v>146</v>
      </c>
      <c r="E208" s="110"/>
      <c r="F208" s="123"/>
      <c r="G208" s="123"/>
      <c r="H208" s="120"/>
    </row>
    <row r="209" spans="1:8" ht="15" customHeight="1">
      <c r="A209" s="108"/>
      <c r="B209" s="108"/>
      <c r="C209" s="108"/>
      <c r="D209" s="54" t="s">
        <v>147</v>
      </c>
      <c r="E209" s="111"/>
      <c r="F209" s="124"/>
      <c r="G209" s="124"/>
      <c r="H209" s="121"/>
    </row>
    <row r="210" spans="1:8" s="33" customFormat="1" ht="15">
      <c r="A210" s="7"/>
      <c r="B210" s="7">
        <v>80110</v>
      </c>
      <c r="C210" s="7"/>
      <c r="D210" s="4" t="s">
        <v>46</v>
      </c>
      <c r="E210" s="71">
        <f>SUM(E211:E235)</f>
        <v>1954050.9999999998</v>
      </c>
      <c r="F210" s="71">
        <f>SUM(F211:F235)</f>
        <v>0</v>
      </c>
      <c r="G210" s="71">
        <f>SUM(G211:G235)</f>
        <v>0</v>
      </c>
      <c r="H210" s="64">
        <f>E210+F210-G210</f>
        <v>1954050.9999999998</v>
      </c>
    </row>
    <row r="211" spans="1:8" ht="15">
      <c r="A211" s="7"/>
      <c r="B211" s="7"/>
      <c r="C211" s="15">
        <v>3020</v>
      </c>
      <c r="D211" s="5" t="s">
        <v>101</v>
      </c>
      <c r="E211" s="61">
        <v>93417</v>
      </c>
      <c r="F211" s="60"/>
      <c r="G211" s="60"/>
      <c r="H211" s="65">
        <f>E211+F211-G211</f>
        <v>93417</v>
      </c>
    </row>
    <row r="212" spans="1:8" ht="15">
      <c r="A212" s="7"/>
      <c r="B212" s="7"/>
      <c r="C212" s="15">
        <v>4010</v>
      </c>
      <c r="D212" s="5" t="s">
        <v>26</v>
      </c>
      <c r="E212" s="61">
        <v>996362</v>
      </c>
      <c r="F212" s="60"/>
      <c r="G212" s="60"/>
      <c r="H212" s="65">
        <f>E212+F212-G212</f>
        <v>996362</v>
      </c>
    </row>
    <row r="213" spans="1:8" ht="15">
      <c r="A213" s="7"/>
      <c r="B213" s="7"/>
      <c r="C213" s="15">
        <v>4040</v>
      </c>
      <c r="D213" s="5" t="s">
        <v>27</v>
      </c>
      <c r="E213" s="61">
        <v>73745</v>
      </c>
      <c r="F213" s="60"/>
      <c r="G213" s="60"/>
      <c r="H213" s="65">
        <f>E213+F213-G213</f>
        <v>73745</v>
      </c>
    </row>
    <row r="214" spans="1:8" ht="15">
      <c r="A214" s="7"/>
      <c r="B214" s="7"/>
      <c r="C214" s="15">
        <v>4110</v>
      </c>
      <c r="D214" s="5" t="s">
        <v>28</v>
      </c>
      <c r="E214" s="61">
        <v>207573</v>
      </c>
      <c r="F214" s="60"/>
      <c r="G214" s="60"/>
      <c r="H214" s="65">
        <f aca="true" t="shared" si="9" ref="H214:H229">E214+F214-G214</f>
        <v>207573</v>
      </c>
    </row>
    <row r="215" spans="1:8" ht="15">
      <c r="A215" s="7"/>
      <c r="B215" s="7"/>
      <c r="C215" s="15">
        <v>4118</v>
      </c>
      <c r="D215" s="5" t="s">
        <v>110</v>
      </c>
      <c r="E215" s="61">
        <v>6125.81</v>
      </c>
      <c r="F215" s="60"/>
      <c r="G215" s="60"/>
      <c r="H215" s="65">
        <f t="shared" si="9"/>
        <v>6125.81</v>
      </c>
    </row>
    <row r="216" spans="1:8" ht="15">
      <c r="A216" s="7"/>
      <c r="B216" s="7"/>
      <c r="C216" s="15">
        <v>4119</v>
      </c>
      <c r="D216" s="5" t="s">
        <v>110</v>
      </c>
      <c r="E216" s="61">
        <v>2041.93</v>
      </c>
      <c r="F216" s="60"/>
      <c r="G216" s="60"/>
      <c r="H216" s="65">
        <f t="shared" si="9"/>
        <v>2041.93</v>
      </c>
    </row>
    <row r="217" spans="1:8" ht="15">
      <c r="A217" s="7"/>
      <c r="B217" s="7"/>
      <c r="C217" s="15">
        <v>4120</v>
      </c>
      <c r="D217" s="5" t="s">
        <v>29</v>
      </c>
      <c r="E217" s="61">
        <v>28281</v>
      </c>
      <c r="F217" s="60"/>
      <c r="G217" s="60"/>
      <c r="H217" s="65">
        <f t="shared" si="9"/>
        <v>28281</v>
      </c>
    </row>
    <row r="218" spans="1:8" ht="15">
      <c r="A218" s="7"/>
      <c r="B218" s="7"/>
      <c r="C218" s="15">
        <v>4128</v>
      </c>
      <c r="D218" s="5" t="s">
        <v>111</v>
      </c>
      <c r="E218" s="61">
        <v>851.76</v>
      </c>
      <c r="F218" s="60"/>
      <c r="G218" s="60"/>
      <c r="H218" s="65">
        <f t="shared" si="9"/>
        <v>851.76</v>
      </c>
    </row>
    <row r="219" spans="1:8" ht="15">
      <c r="A219" s="7"/>
      <c r="B219" s="7"/>
      <c r="C219" s="15">
        <v>4129</v>
      </c>
      <c r="D219" s="5" t="s">
        <v>111</v>
      </c>
      <c r="E219" s="61">
        <v>283.92</v>
      </c>
      <c r="F219" s="60"/>
      <c r="G219" s="60"/>
      <c r="H219" s="65">
        <f t="shared" si="9"/>
        <v>283.92</v>
      </c>
    </row>
    <row r="220" spans="1:8" ht="15">
      <c r="A220" s="7"/>
      <c r="B220" s="7"/>
      <c r="C220" s="15">
        <v>4178</v>
      </c>
      <c r="D220" s="5" t="s">
        <v>112</v>
      </c>
      <c r="E220" s="61">
        <v>42087.42</v>
      </c>
      <c r="F220" s="60"/>
      <c r="G220" s="60"/>
      <c r="H220" s="65">
        <f t="shared" si="9"/>
        <v>42087.42</v>
      </c>
    </row>
    <row r="221" spans="1:8" ht="15">
      <c r="A221" s="7"/>
      <c r="B221" s="7"/>
      <c r="C221" s="15">
        <v>4179</v>
      </c>
      <c r="D221" s="5" t="s">
        <v>112</v>
      </c>
      <c r="E221" s="61">
        <v>14029.13</v>
      </c>
      <c r="F221" s="60"/>
      <c r="G221" s="60"/>
      <c r="H221" s="65">
        <f t="shared" si="9"/>
        <v>14029.13</v>
      </c>
    </row>
    <row r="222" spans="1:8" ht="15">
      <c r="A222" s="7"/>
      <c r="B222" s="7"/>
      <c r="C222" s="15">
        <v>4210</v>
      </c>
      <c r="D222" s="5" t="s">
        <v>7</v>
      </c>
      <c r="E222" s="61">
        <v>11000</v>
      </c>
      <c r="F222" s="60"/>
      <c r="G222" s="60"/>
      <c r="H222" s="65">
        <f t="shared" si="9"/>
        <v>11000</v>
      </c>
    </row>
    <row r="223" spans="1:8" ht="15">
      <c r="A223" s="7"/>
      <c r="B223" s="7"/>
      <c r="C223" s="15">
        <v>4218</v>
      </c>
      <c r="D223" s="5" t="s">
        <v>113</v>
      </c>
      <c r="E223" s="61">
        <v>9603.28</v>
      </c>
      <c r="F223" s="60"/>
      <c r="G223" s="60"/>
      <c r="H223" s="65">
        <f t="shared" si="9"/>
        <v>9603.28</v>
      </c>
    </row>
    <row r="224" spans="1:8" ht="15">
      <c r="A224" s="7"/>
      <c r="B224" s="7"/>
      <c r="C224" s="15">
        <v>4219</v>
      </c>
      <c r="D224" s="5" t="s">
        <v>113</v>
      </c>
      <c r="E224" s="61">
        <v>3201.07</v>
      </c>
      <c r="F224" s="60"/>
      <c r="G224" s="60"/>
      <c r="H224" s="65">
        <f t="shared" si="9"/>
        <v>3201.07</v>
      </c>
    </row>
    <row r="225" spans="1:8" ht="17.25" customHeight="1">
      <c r="A225" s="7"/>
      <c r="B225" s="7"/>
      <c r="C225" s="27">
        <v>4248</v>
      </c>
      <c r="D225" s="24" t="s">
        <v>114</v>
      </c>
      <c r="E225" s="58">
        <v>1186.32</v>
      </c>
      <c r="F225" s="60"/>
      <c r="G225" s="60"/>
      <c r="H225" s="65">
        <f t="shared" si="9"/>
        <v>1186.32</v>
      </c>
    </row>
    <row r="226" spans="1:8" ht="15" customHeight="1">
      <c r="A226" s="7"/>
      <c r="B226" s="7"/>
      <c r="C226" s="27">
        <v>4249</v>
      </c>
      <c r="D226" s="24" t="s">
        <v>114</v>
      </c>
      <c r="E226" s="58">
        <v>395.43</v>
      </c>
      <c r="F226" s="60"/>
      <c r="G226" s="60"/>
      <c r="H226" s="65">
        <f>E226+F226-G226</f>
        <v>395.43</v>
      </c>
    </row>
    <row r="227" spans="1:8" ht="15">
      <c r="A227" s="7"/>
      <c r="B227" s="7"/>
      <c r="C227" s="15">
        <v>4280</v>
      </c>
      <c r="D227" s="5" t="s">
        <v>32</v>
      </c>
      <c r="E227" s="61">
        <v>800</v>
      </c>
      <c r="F227" s="60"/>
      <c r="G227" s="60"/>
      <c r="H227" s="65">
        <f t="shared" si="9"/>
        <v>800</v>
      </c>
    </row>
    <row r="228" spans="1:8" ht="15">
      <c r="A228" s="7"/>
      <c r="B228" s="7"/>
      <c r="C228" s="15">
        <v>4300</v>
      </c>
      <c r="D228" s="5" t="s">
        <v>38</v>
      </c>
      <c r="E228" s="61">
        <v>20500</v>
      </c>
      <c r="F228" s="60"/>
      <c r="G228" s="60"/>
      <c r="H228" s="65">
        <f t="shared" si="9"/>
        <v>20500</v>
      </c>
    </row>
    <row r="229" spans="1:8" ht="15">
      <c r="A229" s="7"/>
      <c r="B229" s="7"/>
      <c r="C229" s="15">
        <v>4308</v>
      </c>
      <c r="D229" s="5" t="s">
        <v>115</v>
      </c>
      <c r="E229" s="61">
        <v>37653.69</v>
      </c>
      <c r="F229" s="60"/>
      <c r="G229" s="60"/>
      <c r="H229" s="65">
        <f t="shared" si="9"/>
        <v>37653.69</v>
      </c>
    </row>
    <row r="230" spans="1:8" ht="15">
      <c r="A230" s="7"/>
      <c r="B230" s="7"/>
      <c r="C230" s="15">
        <v>4309</v>
      </c>
      <c r="D230" s="5" t="s">
        <v>115</v>
      </c>
      <c r="E230" s="61">
        <v>12551.24</v>
      </c>
      <c r="F230" s="60"/>
      <c r="G230" s="60"/>
      <c r="H230" s="65">
        <f>E230+F230-G230</f>
        <v>12551.24</v>
      </c>
    </row>
    <row r="231" spans="1:8" ht="15">
      <c r="A231" s="7"/>
      <c r="B231" s="7"/>
      <c r="C231" s="15">
        <v>4410</v>
      </c>
      <c r="D231" s="5" t="s">
        <v>33</v>
      </c>
      <c r="E231" s="61">
        <v>400</v>
      </c>
      <c r="F231" s="60"/>
      <c r="G231" s="60"/>
      <c r="H231" s="65">
        <f aca="true" t="shared" si="10" ref="H231:H252">E231+F231-G231</f>
        <v>400</v>
      </c>
    </row>
    <row r="232" spans="1:8" ht="15">
      <c r="A232" s="7"/>
      <c r="B232" s="7"/>
      <c r="C232" s="15">
        <v>4418</v>
      </c>
      <c r="D232" s="5" t="s">
        <v>118</v>
      </c>
      <c r="E232" s="61">
        <v>171.75</v>
      </c>
      <c r="F232" s="60"/>
      <c r="G232" s="60"/>
      <c r="H232" s="65">
        <f t="shared" si="10"/>
        <v>171.75</v>
      </c>
    </row>
    <row r="233" spans="1:8" ht="15">
      <c r="A233" s="7"/>
      <c r="B233" s="7"/>
      <c r="C233" s="15">
        <v>4419</v>
      </c>
      <c r="D233" s="5" t="s">
        <v>118</v>
      </c>
      <c r="E233" s="61">
        <v>57.25</v>
      </c>
      <c r="F233" s="60"/>
      <c r="G233" s="60"/>
      <c r="H233" s="65">
        <f t="shared" si="10"/>
        <v>57.25</v>
      </c>
    </row>
    <row r="234" spans="1:8" ht="15">
      <c r="A234" s="7"/>
      <c r="B234" s="7"/>
      <c r="C234" s="15">
        <v>4440</v>
      </c>
      <c r="D234" s="5" t="s">
        <v>35</v>
      </c>
      <c r="E234" s="61">
        <v>66633</v>
      </c>
      <c r="F234" s="60"/>
      <c r="G234" s="60"/>
      <c r="H234" s="65">
        <f t="shared" si="10"/>
        <v>66633</v>
      </c>
    </row>
    <row r="235" spans="1:8" ht="15">
      <c r="A235" s="7"/>
      <c r="B235" s="7"/>
      <c r="C235" s="15">
        <v>6050</v>
      </c>
      <c r="D235" s="5" t="s">
        <v>16</v>
      </c>
      <c r="E235" s="61">
        <v>325100</v>
      </c>
      <c r="F235" s="57"/>
      <c r="G235" s="57"/>
      <c r="H235" s="65">
        <f t="shared" si="10"/>
        <v>325100</v>
      </c>
    </row>
    <row r="236" spans="1:8" ht="15">
      <c r="A236" s="7"/>
      <c r="B236" s="7"/>
      <c r="C236" s="15"/>
      <c r="D236" s="5" t="s">
        <v>133</v>
      </c>
      <c r="E236" s="61"/>
      <c r="F236" s="60"/>
      <c r="G236" s="60"/>
      <c r="H236" s="65">
        <f t="shared" si="10"/>
        <v>0</v>
      </c>
    </row>
    <row r="237" spans="1:8" ht="15">
      <c r="A237" s="7"/>
      <c r="B237" s="7"/>
      <c r="C237" s="15"/>
      <c r="D237" s="5" t="s">
        <v>136</v>
      </c>
      <c r="E237" s="61">
        <v>325100</v>
      </c>
      <c r="F237" s="60"/>
      <c r="G237" s="60"/>
      <c r="H237" s="65">
        <f t="shared" si="10"/>
        <v>325100</v>
      </c>
    </row>
    <row r="238" spans="1:8" s="33" customFormat="1" ht="15">
      <c r="A238" s="7"/>
      <c r="B238" s="7">
        <v>80113</v>
      </c>
      <c r="C238" s="7"/>
      <c r="D238" s="4" t="s">
        <v>47</v>
      </c>
      <c r="E238" s="71">
        <f>SUM(E239:E248)</f>
        <v>208621</v>
      </c>
      <c r="F238" s="71">
        <f>SUM(F239:F248)</f>
        <v>0</v>
      </c>
      <c r="G238" s="71">
        <f>SUM(G239:G248)</f>
        <v>0</v>
      </c>
      <c r="H238" s="64">
        <f t="shared" si="10"/>
        <v>208621</v>
      </c>
    </row>
    <row r="239" spans="1:8" ht="15">
      <c r="A239" s="7"/>
      <c r="B239" s="7"/>
      <c r="C239" s="15">
        <v>3020</v>
      </c>
      <c r="D239" s="5" t="s">
        <v>101</v>
      </c>
      <c r="E239" s="61">
        <v>650</v>
      </c>
      <c r="F239" s="60"/>
      <c r="G239" s="60"/>
      <c r="H239" s="65">
        <f t="shared" si="10"/>
        <v>650</v>
      </c>
    </row>
    <row r="240" spans="1:8" ht="15">
      <c r="A240" s="7"/>
      <c r="B240" s="7"/>
      <c r="C240" s="15">
        <v>4010</v>
      </c>
      <c r="D240" s="5" t="s">
        <v>26</v>
      </c>
      <c r="E240" s="61">
        <v>68127</v>
      </c>
      <c r="F240" s="60"/>
      <c r="G240" s="60"/>
      <c r="H240" s="65">
        <f t="shared" si="10"/>
        <v>68127</v>
      </c>
    </row>
    <row r="241" spans="1:8" ht="15">
      <c r="A241" s="7"/>
      <c r="B241" s="7"/>
      <c r="C241" s="15">
        <v>4040</v>
      </c>
      <c r="D241" s="5" t="s">
        <v>27</v>
      </c>
      <c r="E241" s="61">
        <v>5305</v>
      </c>
      <c r="F241" s="60"/>
      <c r="G241" s="60"/>
      <c r="H241" s="65">
        <f t="shared" si="10"/>
        <v>5305</v>
      </c>
    </row>
    <row r="242" spans="1:8" ht="15">
      <c r="A242" s="7"/>
      <c r="B242" s="7"/>
      <c r="C242" s="15">
        <v>4110</v>
      </c>
      <c r="D242" s="5" t="s">
        <v>28</v>
      </c>
      <c r="E242" s="61">
        <v>12665</v>
      </c>
      <c r="F242" s="60"/>
      <c r="G242" s="60"/>
      <c r="H242" s="65">
        <f t="shared" si="10"/>
        <v>12665</v>
      </c>
    </row>
    <row r="243" spans="1:8" ht="15">
      <c r="A243" s="7"/>
      <c r="B243" s="7"/>
      <c r="C243" s="15">
        <v>4120</v>
      </c>
      <c r="D243" s="5" t="s">
        <v>29</v>
      </c>
      <c r="E243" s="61">
        <v>1799</v>
      </c>
      <c r="F243" s="60"/>
      <c r="G243" s="60"/>
      <c r="H243" s="65">
        <f>E243+F243-G243</f>
        <v>1799</v>
      </c>
    </row>
    <row r="244" spans="1:8" ht="15">
      <c r="A244" s="7"/>
      <c r="B244" s="7"/>
      <c r="C244" s="15">
        <v>4210</v>
      </c>
      <c r="D244" s="5" t="s">
        <v>7</v>
      </c>
      <c r="E244" s="61">
        <v>57800</v>
      </c>
      <c r="F244" s="60"/>
      <c r="G244" s="60"/>
      <c r="H244" s="65">
        <f t="shared" si="10"/>
        <v>57800</v>
      </c>
    </row>
    <row r="245" spans="1:8" ht="15">
      <c r="A245" s="7"/>
      <c r="B245" s="7"/>
      <c r="C245" s="15">
        <v>4300</v>
      </c>
      <c r="D245" s="5" t="s">
        <v>38</v>
      </c>
      <c r="E245" s="61">
        <v>32360</v>
      </c>
      <c r="F245" s="60"/>
      <c r="G245" s="60"/>
      <c r="H245" s="65">
        <f t="shared" si="10"/>
        <v>32360</v>
      </c>
    </row>
    <row r="246" spans="1:8" ht="15">
      <c r="A246" s="7"/>
      <c r="B246" s="7"/>
      <c r="C246" s="15">
        <v>4430</v>
      </c>
      <c r="D246" s="5" t="s">
        <v>20</v>
      </c>
      <c r="E246" s="61">
        <v>8240</v>
      </c>
      <c r="F246" s="60"/>
      <c r="G246" s="60"/>
      <c r="H246" s="65">
        <f t="shared" si="10"/>
        <v>8240</v>
      </c>
    </row>
    <row r="247" spans="1:8" ht="15">
      <c r="A247" s="7"/>
      <c r="B247" s="7"/>
      <c r="C247" s="15">
        <v>4440</v>
      </c>
      <c r="D247" s="5" t="s">
        <v>35</v>
      </c>
      <c r="E247" s="61">
        <v>2675</v>
      </c>
      <c r="F247" s="60"/>
      <c r="G247" s="60"/>
      <c r="H247" s="65">
        <f t="shared" si="10"/>
        <v>2675</v>
      </c>
    </row>
    <row r="248" spans="1:8" ht="15">
      <c r="A248" s="7"/>
      <c r="B248" s="7"/>
      <c r="C248" s="15">
        <v>6050</v>
      </c>
      <c r="D248" s="5" t="s">
        <v>16</v>
      </c>
      <c r="E248" s="61">
        <v>19000</v>
      </c>
      <c r="F248" s="61"/>
      <c r="G248" s="61"/>
      <c r="H248" s="65">
        <f>E248+F248-G248</f>
        <v>19000</v>
      </c>
    </row>
    <row r="249" spans="1:8" s="33" customFormat="1" ht="15">
      <c r="A249" s="7"/>
      <c r="B249" s="7">
        <v>80114</v>
      </c>
      <c r="C249" s="7"/>
      <c r="D249" s="4" t="s">
        <v>97</v>
      </c>
      <c r="E249" s="71">
        <f>SUM(E250:E259)</f>
        <v>290089</v>
      </c>
      <c r="F249" s="71">
        <f>SUM(F250:F259)</f>
        <v>0</v>
      </c>
      <c r="G249" s="71">
        <f>SUM(G250:G259)</f>
        <v>0</v>
      </c>
      <c r="H249" s="64">
        <f t="shared" si="10"/>
        <v>290089</v>
      </c>
    </row>
    <row r="250" spans="1:8" ht="15">
      <c r="A250" s="7"/>
      <c r="B250" s="7"/>
      <c r="C250" s="15">
        <v>3020</v>
      </c>
      <c r="D250" s="5" t="s">
        <v>101</v>
      </c>
      <c r="E250" s="61">
        <v>700</v>
      </c>
      <c r="F250" s="60"/>
      <c r="G250" s="60"/>
      <c r="H250" s="65">
        <f t="shared" si="10"/>
        <v>700</v>
      </c>
    </row>
    <row r="251" spans="1:8" ht="15">
      <c r="A251" s="7"/>
      <c r="B251" s="7"/>
      <c r="C251" s="15">
        <v>4010</v>
      </c>
      <c r="D251" s="5" t="s">
        <v>26</v>
      </c>
      <c r="E251" s="61">
        <v>207020</v>
      </c>
      <c r="F251" s="60"/>
      <c r="G251" s="60"/>
      <c r="H251" s="65">
        <f t="shared" si="10"/>
        <v>207020</v>
      </c>
    </row>
    <row r="252" spans="1:8" ht="15">
      <c r="A252" s="7"/>
      <c r="B252" s="7"/>
      <c r="C252" s="15">
        <v>4040</v>
      </c>
      <c r="D252" s="5" t="s">
        <v>27</v>
      </c>
      <c r="E252" s="61">
        <v>15154</v>
      </c>
      <c r="F252" s="60"/>
      <c r="G252" s="60"/>
      <c r="H252" s="65">
        <f t="shared" si="10"/>
        <v>15154</v>
      </c>
    </row>
    <row r="253" spans="1:8" ht="15">
      <c r="A253" s="7"/>
      <c r="B253" s="7"/>
      <c r="C253" s="15">
        <v>4110</v>
      </c>
      <c r="D253" s="5" t="s">
        <v>28</v>
      </c>
      <c r="E253" s="61">
        <v>38316</v>
      </c>
      <c r="F253" s="60"/>
      <c r="G253" s="60"/>
      <c r="H253" s="65">
        <f>E253+F253-G253</f>
        <v>38316</v>
      </c>
    </row>
    <row r="254" spans="1:8" ht="15">
      <c r="A254" s="7"/>
      <c r="B254" s="7"/>
      <c r="C254" s="15">
        <v>4120</v>
      </c>
      <c r="D254" s="5" t="s">
        <v>29</v>
      </c>
      <c r="E254" s="61">
        <v>5444</v>
      </c>
      <c r="F254" s="60"/>
      <c r="G254" s="60"/>
      <c r="H254" s="65">
        <f aca="true" t="shared" si="11" ref="H254:H276">E254+F254-G254</f>
        <v>5444</v>
      </c>
    </row>
    <row r="255" spans="1:8" ht="15">
      <c r="A255" s="7"/>
      <c r="B255" s="7"/>
      <c r="C255" s="15">
        <v>4210</v>
      </c>
      <c r="D255" s="5" t="s">
        <v>7</v>
      </c>
      <c r="E255" s="61">
        <v>8600</v>
      </c>
      <c r="F255" s="60"/>
      <c r="G255" s="60"/>
      <c r="H255" s="65">
        <f t="shared" si="11"/>
        <v>8600</v>
      </c>
    </row>
    <row r="256" spans="1:8" ht="15">
      <c r="A256" s="7"/>
      <c r="B256" s="7"/>
      <c r="C256" s="15">
        <v>4280</v>
      </c>
      <c r="D256" s="5" t="s">
        <v>32</v>
      </c>
      <c r="E256" s="61">
        <v>320</v>
      </c>
      <c r="F256" s="60"/>
      <c r="G256" s="60"/>
      <c r="H256" s="65">
        <f t="shared" si="11"/>
        <v>320</v>
      </c>
    </row>
    <row r="257" spans="1:8" ht="15">
      <c r="A257" s="7"/>
      <c r="B257" s="7"/>
      <c r="C257" s="15">
        <v>4300</v>
      </c>
      <c r="D257" s="5" t="s">
        <v>38</v>
      </c>
      <c r="E257" s="61">
        <v>8185</v>
      </c>
      <c r="F257" s="60"/>
      <c r="G257" s="60"/>
      <c r="H257" s="65">
        <f t="shared" si="11"/>
        <v>8185</v>
      </c>
    </row>
    <row r="258" spans="1:8" ht="15">
      <c r="A258" s="7"/>
      <c r="B258" s="7"/>
      <c r="C258" s="15">
        <v>4410</v>
      </c>
      <c r="D258" s="5" t="s">
        <v>33</v>
      </c>
      <c r="E258" s="61">
        <v>1000</v>
      </c>
      <c r="F258" s="60"/>
      <c r="G258" s="60"/>
      <c r="H258" s="65">
        <f t="shared" si="11"/>
        <v>1000</v>
      </c>
    </row>
    <row r="259" spans="1:8" ht="15">
      <c r="A259" s="7"/>
      <c r="B259" s="7"/>
      <c r="C259" s="15">
        <v>4440</v>
      </c>
      <c r="D259" s="5" t="s">
        <v>35</v>
      </c>
      <c r="E259" s="61">
        <v>5350</v>
      </c>
      <c r="F259" s="60"/>
      <c r="G259" s="60"/>
      <c r="H259" s="65">
        <f t="shared" si="11"/>
        <v>5350</v>
      </c>
    </row>
    <row r="260" spans="1:8" s="33" customFormat="1" ht="15">
      <c r="A260" s="7"/>
      <c r="B260" s="7">
        <v>80146</v>
      </c>
      <c r="C260" s="7"/>
      <c r="D260" s="4" t="s">
        <v>77</v>
      </c>
      <c r="E260" s="71">
        <f>SUM(E261:E263)</f>
        <v>30088</v>
      </c>
      <c r="F260" s="71">
        <f>SUM(F261:F263)</f>
        <v>0</v>
      </c>
      <c r="G260" s="71">
        <f>SUM(G261:G263)</f>
        <v>0</v>
      </c>
      <c r="H260" s="64">
        <f t="shared" si="11"/>
        <v>30088</v>
      </c>
    </row>
    <row r="261" spans="1:8" s="33" customFormat="1" ht="15">
      <c r="A261" s="7"/>
      <c r="B261" s="7"/>
      <c r="C261" s="15">
        <v>4210</v>
      </c>
      <c r="D261" s="5" t="s">
        <v>7</v>
      </c>
      <c r="E261" s="61">
        <v>3455</v>
      </c>
      <c r="F261" s="52"/>
      <c r="G261" s="56"/>
      <c r="H261" s="65">
        <f t="shared" si="11"/>
        <v>3455</v>
      </c>
    </row>
    <row r="262" spans="1:8" ht="15">
      <c r="A262" s="7"/>
      <c r="B262" s="7"/>
      <c r="C262" s="15">
        <v>4300</v>
      </c>
      <c r="D262" s="5" t="s">
        <v>8</v>
      </c>
      <c r="E262" s="61">
        <v>20593</v>
      </c>
      <c r="F262" s="60"/>
      <c r="G262" s="60"/>
      <c r="H262" s="65">
        <f t="shared" si="11"/>
        <v>20593</v>
      </c>
    </row>
    <row r="263" spans="1:8" ht="15">
      <c r="A263" s="7"/>
      <c r="B263" s="7"/>
      <c r="C263" s="15">
        <v>4410</v>
      </c>
      <c r="D263" s="5" t="s">
        <v>33</v>
      </c>
      <c r="E263" s="61">
        <v>6040</v>
      </c>
      <c r="F263" s="61"/>
      <c r="G263" s="61"/>
      <c r="H263" s="65">
        <f t="shared" si="11"/>
        <v>6040</v>
      </c>
    </row>
    <row r="264" spans="1:8" ht="15">
      <c r="A264" s="7"/>
      <c r="B264" s="7">
        <v>80195</v>
      </c>
      <c r="C264" s="15"/>
      <c r="D264" s="4" t="s">
        <v>5</v>
      </c>
      <c r="E264" s="71">
        <f>E265</f>
        <v>300</v>
      </c>
      <c r="F264" s="71">
        <f>F265</f>
        <v>0</v>
      </c>
      <c r="G264" s="71">
        <f>G265</f>
        <v>0</v>
      </c>
      <c r="H264" s="64">
        <f t="shared" si="11"/>
        <v>300</v>
      </c>
    </row>
    <row r="265" spans="1:8" ht="15">
      <c r="A265" s="7"/>
      <c r="B265" s="7"/>
      <c r="C265" s="15">
        <v>4170</v>
      </c>
      <c r="D265" s="5" t="s">
        <v>108</v>
      </c>
      <c r="E265" s="61">
        <v>300</v>
      </c>
      <c r="F265" s="61"/>
      <c r="G265" s="61"/>
      <c r="H265" s="103">
        <f t="shared" si="11"/>
        <v>300</v>
      </c>
    </row>
    <row r="266" spans="1:8" s="32" customFormat="1" ht="15">
      <c r="A266" s="8">
        <v>851</v>
      </c>
      <c r="B266" s="8"/>
      <c r="C266" s="8"/>
      <c r="D266" s="2" t="s">
        <v>48</v>
      </c>
      <c r="E266" s="70">
        <f>E267+E269+E274</f>
        <v>90000</v>
      </c>
      <c r="F266" s="70">
        <f>F267+F269+F274</f>
        <v>0</v>
      </c>
      <c r="G266" s="70">
        <f>G267+G269+G274</f>
        <v>0</v>
      </c>
      <c r="H266" s="63">
        <f t="shared" si="11"/>
        <v>90000</v>
      </c>
    </row>
    <row r="267" spans="1:8" s="34" customFormat="1" ht="15">
      <c r="A267" s="14"/>
      <c r="B267" s="14">
        <v>85111</v>
      </c>
      <c r="C267" s="14"/>
      <c r="D267" s="26" t="s">
        <v>167</v>
      </c>
      <c r="E267" s="75">
        <f>E268</f>
        <v>10000</v>
      </c>
      <c r="F267" s="75">
        <f>F268</f>
        <v>0</v>
      </c>
      <c r="G267" s="75">
        <f>G268</f>
        <v>0</v>
      </c>
      <c r="H267" s="64">
        <f t="shared" si="11"/>
        <v>10000</v>
      </c>
    </row>
    <row r="268" spans="1:8" s="32" customFormat="1" ht="43.5">
      <c r="A268" s="8"/>
      <c r="B268" s="8"/>
      <c r="C268" s="17">
        <v>6300</v>
      </c>
      <c r="D268" s="24" t="s">
        <v>169</v>
      </c>
      <c r="E268" s="77">
        <v>10000</v>
      </c>
      <c r="F268" s="96"/>
      <c r="G268" s="96"/>
      <c r="H268" s="89">
        <f>E268+F268-G268</f>
        <v>10000</v>
      </c>
    </row>
    <row r="269" spans="1:8" s="34" customFormat="1" ht="15">
      <c r="A269" s="14"/>
      <c r="B269" s="14">
        <v>85153</v>
      </c>
      <c r="C269" s="14"/>
      <c r="D269" s="26" t="s">
        <v>123</v>
      </c>
      <c r="E269" s="75">
        <f>SUM(E270:E273)</f>
        <v>12700</v>
      </c>
      <c r="F269" s="75">
        <f>SUM(F270:F273)</f>
        <v>0</v>
      </c>
      <c r="G269" s="75">
        <f>SUM(G270:G273)</f>
        <v>0</v>
      </c>
      <c r="H269" s="64">
        <f t="shared" si="11"/>
        <v>12700</v>
      </c>
    </row>
    <row r="270" spans="1:8" ht="15">
      <c r="A270" s="7"/>
      <c r="B270" s="7"/>
      <c r="C270" s="15">
        <v>4170</v>
      </c>
      <c r="D270" s="5" t="s">
        <v>108</v>
      </c>
      <c r="E270" s="61">
        <v>2000</v>
      </c>
      <c r="F270" s="60"/>
      <c r="G270" s="60"/>
      <c r="H270" s="65">
        <f t="shared" si="11"/>
        <v>2000</v>
      </c>
    </row>
    <row r="271" spans="1:8" ht="15">
      <c r="A271" s="7"/>
      <c r="B271" s="7"/>
      <c r="C271" s="15">
        <v>4210</v>
      </c>
      <c r="D271" s="5" t="s">
        <v>7</v>
      </c>
      <c r="E271" s="61">
        <v>5500</v>
      </c>
      <c r="F271" s="60"/>
      <c r="G271" s="60"/>
      <c r="H271" s="65">
        <f t="shared" si="11"/>
        <v>5500</v>
      </c>
    </row>
    <row r="272" spans="1:8" ht="15">
      <c r="A272" s="7"/>
      <c r="B272" s="7"/>
      <c r="C272" s="15">
        <v>4300</v>
      </c>
      <c r="D272" s="5" t="s">
        <v>38</v>
      </c>
      <c r="E272" s="61">
        <v>5000</v>
      </c>
      <c r="F272" s="60"/>
      <c r="G272" s="60"/>
      <c r="H272" s="65">
        <f t="shared" si="11"/>
        <v>5000</v>
      </c>
    </row>
    <row r="273" spans="1:8" ht="15">
      <c r="A273" s="7"/>
      <c r="B273" s="7"/>
      <c r="C273" s="15">
        <v>4410</v>
      </c>
      <c r="D273" s="5" t="s">
        <v>33</v>
      </c>
      <c r="E273" s="61">
        <v>200</v>
      </c>
      <c r="F273" s="60"/>
      <c r="G273" s="60"/>
      <c r="H273" s="65">
        <f>E273+F273-G273</f>
        <v>200</v>
      </c>
    </row>
    <row r="274" spans="1:8" s="33" customFormat="1" ht="15">
      <c r="A274" s="7"/>
      <c r="B274" s="7">
        <v>85154</v>
      </c>
      <c r="C274" s="7"/>
      <c r="D274" s="4" t="s">
        <v>49</v>
      </c>
      <c r="E274" s="71">
        <f>SUM(E275:E279)</f>
        <v>67300</v>
      </c>
      <c r="F274" s="71">
        <f>SUM(F275:F279)</f>
        <v>0</v>
      </c>
      <c r="G274" s="71">
        <f>SUM(G275:G279)</f>
        <v>0</v>
      </c>
      <c r="H274" s="64">
        <f t="shared" si="11"/>
        <v>67300</v>
      </c>
    </row>
    <row r="275" spans="1:8" s="33" customFormat="1" ht="15">
      <c r="A275" s="7"/>
      <c r="B275" s="7"/>
      <c r="C275" s="15">
        <v>4170</v>
      </c>
      <c r="D275" s="5" t="s">
        <v>108</v>
      </c>
      <c r="E275" s="61">
        <v>22000</v>
      </c>
      <c r="F275" s="60"/>
      <c r="G275" s="62"/>
      <c r="H275" s="65">
        <f t="shared" si="11"/>
        <v>22000</v>
      </c>
    </row>
    <row r="276" spans="1:8" ht="15">
      <c r="A276" s="7"/>
      <c r="B276" s="7"/>
      <c r="C276" s="15">
        <v>4210</v>
      </c>
      <c r="D276" s="5" t="s">
        <v>7</v>
      </c>
      <c r="E276" s="61">
        <v>16800</v>
      </c>
      <c r="F276" s="60"/>
      <c r="G276" s="60"/>
      <c r="H276" s="65">
        <f t="shared" si="11"/>
        <v>16800</v>
      </c>
    </row>
    <row r="277" spans="1:8" ht="15">
      <c r="A277" s="7"/>
      <c r="B277" s="7"/>
      <c r="C277" s="15">
        <v>4260</v>
      </c>
      <c r="D277" s="5" t="s">
        <v>19</v>
      </c>
      <c r="E277" s="61">
        <v>5000</v>
      </c>
      <c r="F277" s="60"/>
      <c r="G277" s="60"/>
      <c r="H277" s="65">
        <f>E277+F277-G277</f>
        <v>5000</v>
      </c>
    </row>
    <row r="278" spans="1:8" ht="15">
      <c r="A278" s="7"/>
      <c r="B278" s="7"/>
      <c r="C278" s="15">
        <v>4300</v>
      </c>
      <c r="D278" s="5" t="s">
        <v>38</v>
      </c>
      <c r="E278" s="61">
        <v>23000</v>
      </c>
      <c r="F278" s="60"/>
      <c r="G278" s="60"/>
      <c r="H278" s="65">
        <f aca="true" t="shared" si="12" ref="H278:H294">E278+F278-G278</f>
        <v>23000</v>
      </c>
    </row>
    <row r="279" spans="1:8" ht="15">
      <c r="A279" s="7"/>
      <c r="B279" s="7"/>
      <c r="C279" s="15">
        <v>4410</v>
      </c>
      <c r="D279" s="5" t="s">
        <v>33</v>
      </c>
      <c r="E279" s="61">
        <v>500</v>
      </c>
      <c r="F279" s="60"/>
      <c r="G279" s="60"/>
      <c r="H279" s="65">
        <f t="shared" si="12"/>
        <v>500</v>
      </c>
    </row>
    <row r="280" spans="1:8" s="32" customFormat="1" ht="16.5" customHeight="1">
      <c r="A280" s="8">
        <v>852</v>
      </c>
      <c r="B280" s="8"/>
      <c r="C280" s="8"/>
      <c r="D280" s="2" t="s">
        <v>94</v>
      </c>
      <c r="E280" s="70">
        <f>E281+E295+E298+E304+E306+E321+E325</f>
        <v>3512160</v>
      </c>
      <c r="F280" s="70">
        <f>F281+F295+F298+F304+F306+F321+F325</f>
        <v>135058</v>
      </c>
      <c r="G280" s="70">
        <f>G281+G295+G298+G304+G306+G321+G325</f>
        <v>16618</v>
      </c>
      <c r="H280" s="63">
        <f t="shared" si="12"/>
        <v>3630600</v>
      </c>
    </row>
    <row r="281" spans="1:8" s="34" customFormat="1" ht="32.25" customHeight="1">
      <c r="A281" s="14"/>
      <c r="B281" s="14">
        <v>85212</v>
      </c>
      <c r="C281" s="14"/>
      <c r="D281" s="98" t="s">
        <v>172</v>
      </c>
      <c r="E281" s="81">
        <f>SUM(E282:E294)</f>
        <v>2527200</v>
      </c>
      <c r="F281" s="81">
        <f>SUM(F282:F294)</f>
        <v>128318</v>
      </c>
      <c r="G281" s="81">
        <f>SUM(G282:G294)</f>
        <v>518</v>
      </c>
      <c r="H281" s="95">
        <f t="shared" si="12"/>
        <v>2655000</v>
      </c>
    </row>
    <row r="282" spans="1:8" s="34" customFormat="1" ht="15.75" customHeight="1">
      <c r="A282" s="14"/>
      <c r="B282" s="14"/>
      <c r="C282" s="15">
        <v>3020</v>
      </c>
      <c r="D282" s="5" t="s">
        <v>101</v>
      </c>
      <c r="E282" s="61">
        <v>375</v>
      </c>
      <c r="F282" s="82"/>
      <c r="G282" s="82"/>
      <c r="H282" s="65">
        <f t="shared" si="12"/>
        <v>375</v>
      </c>
    </row>
    <row r="283" spans="1:8" s="35" customFormat="1" ht="15.75" customHeight="1">
      <c r="A283" s="17"/>
      <c r="B283" s="17"/>
      <c r="C283" s="17">
        <v>3110</v>
      </c>
      <c r="D283" s="36" t="s">
        <v>87</v>
      </c>
      <c r="E283" s="83">
        <v>2431610</v>
      </c>
      <c r="F283" s="59">
        <v>125400</v>
      </c>
      <c r="G283" s="59"/>
      <c r="H283" s="65">
        <f t="shared" si="12"/>
        <v>2557010</v>
      </c>
    </row>
    <row r="284" spans="1:8" s="35" customFormat="1" ht="15.75" customHeight="1">
      <c r="A284" s="17"/>
      <c r="B284" s="17"/>
      <c r="C284" s="17">
        <v>4010</v>
      </c>
      <c r="D284" s="5" t="s">
        <v>26</v>
      </c>
      <c r="E284" s="61">
        <v>29755</v>
      </c>
      <c r="F284" s="59"/>
      <c r="G284" s="59"/>
      <c r="H284" s="65">
        <f t="shared" si="12"/>
        <v>29755</v>
      </c>
    </row>
    <row r="285" spans="1:8" s="35" customFormat="1" ht="15.75" customHeight="1">
      <c r="A285" s="17"/>
      <c r="B285" s="17"/>
      <c r="C285" s="15">
        <v>4040</v>
      </c>
      <c r="D285" s="5" t="s">
        <v>27</v>
      </c>
      <c r="E285" s="61">
        <v>2115</v>
      </c>
      <c r="F285" s="59"/>
      <c r="G285" s="59"/>
      <c r="H285" s="65">
        <f t="shared" si="12"/>
        <v>2115</v>
      </c>
    </row>
    <row r="286" spans="1:8" s="35" customFormat="1" ht="15.75" customHeight="1">
      <c r="A286" s="17"/>
      <c r="B286" s="17"/>
      <c r="C286" s="17">
        <v>4110</v>
      </c>
      <c r="D286" s="5" t="s">
        <v>153</v>
      </c>
      <c r="E286" s="61">
        <v>5000</v>
      </c>
      <c r="F286" s="59">
        <v>417</v>
      </c>
      <c r="G286" s="59"/>
      <c r="H286" s="65">
        <f t="shared" si="12"/>
        <v>5417</v>
      </c>
    </row>
    <row r="287" spans="1:8" s="35" customFormat="1" ht="15.75" customHeight="1">
      <c r="A287" s="17"/>
      <c r="B287" s="17"/>
      <c r="C287" s="17">
        <v>4110</v>
      </c>
      <c r="D287" s="5" t="s">
        <v>152</v>
      </c>
      <c r="E287" s="61">
        <v>21600</v>
      </c>
      <c r="F287" s="59"/>
      <c r="G287" s="59"/>
      <c r="H287" s="65">
        <f t="shared" si="12"/>
        <v>21600</v>
      </c>
    </row>
    <row r="288" spans="1:8" s="35" customFormat="1" ht="15.75" customHeight="1">
      <c r="A288" s="17"/>
      <c r="B288" s="17"/>
      <c r="C288" s="17">
        <v>4120</v>
      </c>
      <c r="D288" s="5" t="s">
        <v>29</v>
      </c>
      <c r="E288" s="61">
        <v>633</v>
      </c>
      <c r="F288" s="59">
        <v>101</v>
      </c>
      <c r="G288" s="59"/>
      <c r="H288" s="65">
        <f t="shared" si="12"/>
        <v>734</v>
      </c>
    </row>
    <row r="289" spans="1:8" s="35" customFormat="1" ht="15.75" customHeight="1">
      <c r="A289" s="17"/>
      <c r="B289" s="17"/>
      <c r="C289" s="17">
        <v>4170</v>
      </c>
      <c r="D289" s="5" t="s">
        <v>119</v>
      </c>
      <c r="E289" s="61">
        <v>3600</v>
      </c>
      <c r="F289" s="59"/>
      <c r="G289" s="59">
        <v>518</v>
      </c>
      <c r="H289" s="65">
        <f t="shared" si="12"/>
        <v>3082</v>
      </c>
    </row>
    <row r="290" spans="1:8" s="35" customFormat="1" ht="15.75" customHeight="1">
      <c r="A290" s="17"/>
      <c r="B290" s="17"/>
      <c r="C290" s="17">
        <v>4210</v>
      </c>
      <c r="D290" s="5" t="s">
        <v>7</v>
      </c>
      <c r="E290" s="61">
        <v>13282</v>
      </c>
      <c r="F290" s="59">
        <v>1400</v>
      </c>
      <c r="G290" s="59"/>
      <c r="H290" s="65">
        <f>E290+F290-G290</f>
        <v>14682</v>
      </c>
    </row>
    <row r="291" spans="1:8" s="35" customFormat="1" ht="15.75" customHeight="1">
      <c r="A291" s="17"/>
      <c r="B291" s="17"/>
      <c r="C291" s="17">
        <v>4280</v>
      </c>
      <c r="D291" s="5" t="s">
        <v>32</v>
      </c>
      <c r="E291" s="61">
        <v>50</v>
      </c>
      <c r="F291" s="59"/>
      <c r="G291" s="59"/>
      <c r="H291" s="65">
        <f t="shared" si="12"/>
        <v>50</v>
      </c>
    </row>
    <row r="292" spans="1:8" s="35" customFormat="1" ht="15.75" customHeight="1">
      <c r="A292" s="17"/>
      <c r="B292" s="17"/>
      <c r="C292" s="17">
        <v>4300</v>
      </c>
      <c r="D292" s="5" t="s">
        <v>8</v>
      </c>
      <c r="E292" s="61">
        <v>17574</v>
      </c>
      <c r="F292" s="59">
        <v>1000</v>
      </c>
      <c r="G292" s="59"/>
      <c r="H292" s="65">
        <f t="shared" si="12"/>
        <v>18574</v>
      </c>
    </row>
    <row r="293" spans="1:8" s="35" customFormat="1" ht="15.75" customHeight="1">
      <c r="A293" s="17"/>
      <c r="B293" s="17"/>
      <c r="C293" s="15">
        <v>4410</v>
      </c>
      <c r="D293" s="5" t="s">
        <v>52</v>
      </c>
      <c r="E293" s="61">
        <v>590</v>
      </c>
      <c r="F293" s="59"/>
      <c r="G293" s="59"/>
      <c r="H293" s="65">
        <f t="shared" si="12"/>
        <v>590</v>
      </c>
    </row>
    <row r="294" spans="1:8" s="35" customFormat="1" ht="14.25" customHeight="1">
      <c r="A294" s="17"/>
      <c r="B294" s="17"/>
      <c r="C294" s="15">
        <v>4440</v>
      </c>
      <c r="D294" s="5" t="s">
        <v>35</v>
      </c>
      <c r="E294" s="61">
        <v>1016</v>
      </c>
      <c r="F294" s="59"/>
      <c r="G294" s="59"/>
      <c r="H294" s="65">
        <f t="shared" si="12"/>
        <v>1016</v>
      </c>
    </row>
    <row r="295" spans="1:8" s="32" customFormat="1" ht="44.25" customHeight="1">
      <c r="A295" s="8"/>
      <c r="B295" s="14">
        <v>85213</v>
      </c>
      <c r="C295" s="14"/>
      <c r="D295" s="16" t="s">
        <v>98</v>
      </c>
      <c r="E295" s="84">
        <f>E296</f>
        <v>6300</v>
      </c>
      <c r="F295" s="84">
        <f>F296</f>
        <v>0</v>
      </c>
      <c r="G295" s="84">
        <f>G296</f>
        <v>700</v>
      </c>
      <c r="H295" s="95">
        <f>E295+F295-G295</f>
        <v>5600</v>
      </c>
    </row>
    <row r="296" spans="1:8" s="31" customFormat="1" ht="16.5" customHeight="1">
      <c r="A296" s="8"/>
      <c r="B296" s="17"/>
      <c r="C296" s="17">
        <v>4130</v>
      </c>
      <c r="D296" s="18" t="s">
        <v>78</v>
      </c>
      <c r="E296" s="85">
        <v>6300</v>
      </c>
      <c r="F296" s="86"/>
      <c r="G296" s="59">
        <v>700</v>
      </c>
      <c r="H296" s="65">
        <f>E296+F296-G296</f>
        <v>5600</v>
      </c>
    </row>
    <row r="297" spans="1:8" s="31" customFormat="1" ht="16.5" customHeight="1">
      <c r="A297" s="8"/>
      <c r="B297" s="17"/>
      <c r="C297" s="17"/>
      <c r="D297" s="18" t="s">
        <v>82</v>
      </c>
      <c r="E297" s="85">
        <v>6300</v>
      </c>
      <c r="F297" s="86"/>
      <c r="G297" s="59">
        <v>700</v>
      </c>
      <c r="H297" s="65">
        <f>E297+F297-G297</f>
        <v>5600</v>
      </c>
    </row>
    <row r="298" spans="1:8" s="33" customFormat="1" ht="15">
      <c r="A298" s="49"/>
      <c r="B298" s="49">
        <v>85214</v>
      </c>
      <c r="C298" s="49"/>
      <c r="D298" s="47" t="s">
        <v>139</v>
      </c>
      <c r="E298" s="104">
        <f>E300</f>
        <v>318100</v>
      </c>
      <c r="F298" s="104">
        <f>F300</f>
        <v>0</v>
      </c>
      <c r="G298" s="104">
        <f>G300</f>
        <v>15400</v>
      </c>
      <c r="H298" s="125">
        <f>E298+F298-G298</f>
        <v>302700</v>
      </c>
    </row>
    <row r="299" spans="1:8" s="33" customFormat="1" ht="15">
      <c r="A299" s="50"/>
      <c r="B299" s="50"/>
      <c r="C299" s="50"/>
      <c r="D299" s="48" t="s">
        <v>138</v>
      </c>
      <c r="E299" s="105"/>
      <c r="F299" s="105"/>
      <c r="G299" s="105"/>
      <c r="H299" s="126"/>
    </row>
    <row r="300" spans="1:8" ht="16.5" customHeight="1">
      <c r="A300" s="15"/>
      <c r="B300" s="15"/>
      <c r="C300" s="15">
        <v>3110</v>
      </c>
      <c r="D300" s="5" t="s">
        <v>87</v>
      </c>
      <c r="E300" s="52">
        <f>SUM(E301:E303)</f>
        <v>318100</v>
      </c>
      <c r="F300" s="52">
        <f>SUM(F301:F303)</f>
        <v>0</v>
      </c>
      <c r="G300" s="52">
        <f>SUM(G301:G303)</f>
        <v>15400</v>
      </c>
      <c r="H300" s="65">
        <f>E300+F300-G300</f>
        <v>302700</v>
      </c>
    </row>
    <row r="301" spans="1:8" ht="16.5" customHeight="1">
      <c r="A301" s="15"/>
      <c r="B301" s="15"/>
      <c r="C301" s="15"/>
      <c r="D301" s="5" t="s">
        <v>102</v>
      </c>
      <c r="E301" s="61">
        <v>32800</v>
      </c>
      <c r="F301" s="60"/>
      <c r="G301" s="60">
        <v>1100</v>
      </c>
      <c r="H301" s="65">
        <f aca="true" t="shared" si="13" ref="H301:H308">E301+F301-G301</f>
        <v>31700</v>
      </c>
    </row>
    <row r="302" spans="1:8" ht="16.5" customHeight="1">
      <c r="A302" s="15"/>
      <c r="B302" s="15"/>
      <c r="C302" s="15"/>
      <c r="D302" s="5" t="s">
        <v>104</v>
      </c>
      <c r="E302" s="61">
        <v>200300</v>
      </c>
      <c r="F302" s="60"/>
      <c r="G302" s="60">
        <v>14300</v>
      </c>
      <c r="H302" s="65">
        <f t="shared" si="13"/>
        <v>186000</v>
      </c>
    </row>
    <row r="303" spans="1:8" ht="16.5" customHeight="1">
      <c r="A303" s="15"/>
      <c r="B303" s="15"/>
      <c r="C303" s="15"/>
      <c r="D303" s="5" t="s">
        <v>103</v>
      </c>
      <c r="E303" s="61">
        <v>85000</v>
      </c>
      <c r="F303" s="60"/>
      <c r="G303" s="60"/>
      <c r="H303" s="65">
        <f t="shared" si="13"/>
        <v>85000</v>
      </c>
    </row>
    <row r="304" spans="1:8" s="33" customFormat="1" ht="16.5" customHeight="1">
      <c r="A304" s="7"/>
      <c r="B304" s="7">
        <v>85215</v>
      </c>
      <c r="C304" s="7"/>
      <c r="D304" s="4" t="s">
        <v>50</v>
      </c>
      <c r="E304" s="71">
        <f>E305</f>
        <v>8000</v>
      </c>
      <c r="F304" s="71">
        <f>F305</f>
        <v>0</v>
      </c>
      <c r="G304" s="71">
        <f>G305</f>
        <v>0</v>
      </c>
      <c r="H304" s="64">
        <f t="shared" si="13"/>
        <v>8000</v>
      </c>
    </row>
    <row r="305" spans="1:8" ht="16.5" customHeight="1">
      <c r="A305" s="15"/>
      <c r="B305" s="15"/>
      <c r="C305" s="15">
        <v>3110</v>
      </c>
      <c r="D305" s="5" t="s">
        <v>87</v>
      </c>
      <c r="E305" s="61">
        <v>8000</v>
      </c>
      <c r="F305" s="60"/>
      <c r="G305" s="60"/>
      <c r="H305" s="65">
        <f t="shared" si="13"/>
        <v>8000</v>
      </c>
    </row>
    <row r="306" spans="1:8" s="33" customFormat="1" ht="16.5" customHeight="1">
      <c r="A306" s="7"/>
      <c r="B306" s="7">
        <v>85219</v>
      </c>
      <c r="C306" s="7"/>
      <c r="D306" s="4" t="s">
        <v>51</v>
      </c>
      <c r="E306" s="71">
        <f>SUM(E309:E320)</f>
        <v>256600</v>
      </c>
      <c r="F306" s="71">
        <f>SUM(F309:F320)</f>
        <v>6740</v>
      </c>
      <c r="G306" s="71">
        <f>SUM(G309:G320)</f>
        <v>0</v>
      </c>
      <c r="H306" s="64">
        <f t="shared" si="13"/>
        <v>263340</v>
      </c>
    </row>
    <row r="307" spans="1:8" s="33" customFormat="1" ht="16.5" customHeight="1">
      <c r="A307" s="7"/>
      <c r="B307" s="7"/>
      <c r="C307" s="7"/>
      <c r="D307" s="4" t="s">
        <v>105</v>
      </c>
      <c r="E307" s="71">
        <v>134600</v>
      </c>
      <c r="F307" s="62">
        <v>6740</v>
      </c>
      <c r="G307" s="62"/>
      <c r="H307" s="64">
        <f t="shared" si="13"/>
        <v>141340</v>
      </c>
    </row>
    <row r="308" spans="1:8" s="33" customFormat="1" ht="16.5" customHeight="1">
      <c r="A308" s="7"/>
      <c r="B308" s="7"/>
      <c r="C308" s="7"/>
      <c r="D308" s="4" t="s">
        <v>106</v>
      </c>
      <c r="E308" s="71">
        <v>122000</v>
      </c>
      <c r="F308" s="62"/>
      <c r="G308" s="62"/>
      <c r="H308" s="64">
        <f t="shared" si="13"/>
        <v>122000</v>
      </c>
    </row>
    <row r="309" spans="1:8" ht="16.5" customHeight="1">
      <c r="A309" s="15"/>
      <c r="B309" s="15"/>
      <c r="C309" s="15">
        <v>3020</v>
      </c>
      <c r="D309" s="5" t="s">
        <v>101</v>
      </c>
      <c r="E309" s="61">
        <v>1801</v>
      </c>
      <c r="F309" s="60"/>
      <c r="G309" s="60"/>
      <c r="H309" s="65">
        <f>E309+F309-G309</f>
        <v>1801</v>
      </c>
    </row>
    <row r="310" spans="1:8" ht="16.5" customHeight="1">
      <c r="A310" s="15"/>
      <c r="B310" s="15"/>
      <c r="C310" s="15">
        <v>4010</v>
      </c>
      <c r="D310" s="5" t="s">
        <v>26</v>
      </c>
      <c r="E310" s="61">
        <v>184121</v>
      </c>
      <c r="F310" s="60"/>
      <c r="G310" s="60"/>
      <c r="H310" s="65">
        <f aca="true" t="shared" si="14" ref="H310:H325">E310+F310-G310</f>
        <v>184121</v>
      </c>
    </row>
    <row r="311" spans="1:8" ht="16.5" customHeight="1">
      <c r="A311" s="15"/>
      <c r="B311" s="15"/>
      <c r="C311" s="15">
        <v>4040</v>
      </c>
      <c r="D311" s="5" t="s">
        <v>27</v>
      </c>
      <c r="E311" s="61">
        <v>13226</v>
      </c>
      <c r="F311" s="60"/>
      <c r="G311" s="60"/>
      <c r="H311" s="65">
        <f t="shared" si="14"/>
        <v>13226</v>
      </c>
    </row>
    <row r="312" spans="1:8" ht="16.5" customHeight="1">
      <c r="A312" s="15"/>
      <c r="B312" s="15"/>
      <c r="C312" s="15">
        <v>4110</v>
      </c>
      <c r="D312" s="5" t="s">
        <v>28</v>
      </c>
      <c r="E312" s="61">
        <v>35396</v>
      </c>
      <c r="F312" s="60"/>
      <c r="G312" s="60"/>
      <c r="H312" s="65">
        <f t="shared" si="14"/>
        <v>35396</v>
      </c>
    </row>
    <row r="313" spans="1:8" ht="16.5" customHeight="1">
      <c r="A313" s="15"/>
      <c r="B313" s="15"/>
      <c r="C313" s="15">
        <v>4120</v>
      </c>
      <c r="D313" s="5" t="s">
        <v>29</v>
      </c>
      <c r="E313" s="61">
        <v>4768</v>
      </c>
      <c r="F313" s="60"/>
      <c r="G313" s="60"/>
      <c r="H313" s="65">
        <f t="shared" si="14"/>
        <v>4768</v>
      </c>
    </row>
    <row r="314" spans="1:8" ht="16.5" customHeight="1">
      <c r="A314" s="15"/>
      <c r="B314" s="15"/>
      <c r="C314" s="17">
        <v>4170</v>
      </c>
      <c r="D314" s="5" t="s">
        <v>119</v>
      </c>
      <c r="E314" s="61">
        <v>1500</v>
      </c>
      <c r="F314" s="60"/>
      <c r="G314" s="60"/>
      <c r="H314" s="65">
        <f t="shared" si="14"/>
        <v>1500</v>
      </c>
    </row>
    <row r="315" spans="1:8" ht="16.5" customHeight="1">
      <c r="A315" s="15"/>
      <c r="B315" s="15"/>
      <c r="C315" s="15">
        <v>4210</v>
      </c>
      <c r="D315" s="5" t="s">
        <v>7</v>
      </c>
      <c r="E315" s="61">
        <v>5078</v>
      </c>
      <c r="F315" s="60"/>
      <c r="G315" s="60"/>
      <c r="H315" s="65">
        <f t="shared" si="14"/>
        <v>5078</v>
      </c>
    </row>
    <row r="316" spans="1:8" ht="16.5" customHeight="1">
      <c r="A316" s="15"/>
      <c r="B316" s="15"/>
      <c r="C316" s="15">
        <v>4280</v>
      </c>
      <c r="D316" s="5" t="s">
        <v>32</v>
      </c>
      <c r="E316" s="61">
        <v>200</v>
      </c>
      <c r="F316" s="60"/>
      <c r="G316" s="60"/>
      <c r="H316" s="65">
        <f t="shared" si="14"/>
        <v>200</v>
      </c>
    </row>
    <row r="317" spans="1:8" ht="16.5" customHeight="1">
      <c r="A317" s="15"/>
      <c r="B317" s="15"/>
      <c r="C317" s="15">
        <v>4300</v>
      </c>
      <c r="D317" s="5" t="s">
        <v>8</v>
      </c>
      <c r="E317" s="61">
        <v>3388</v>
      </c>
      <c r="F317" s="60">
        <v>3240</v>
      </c>
      <c r="G317" s="60"/>
      <c r="H317" s="65">
        <f t="shared" si="14"/>
        <v>6628</v>
      </c>
    </row>
    <row r="318" spans="1:8" ht="16.5" customHeight="1">
      <c r="A318" s="15"/>
      <c r="B318" s="15"/>
      <c r="C318" s="15">
        <v>4410</v>
      </c>
      <c r="D318" s="5" t="s">
        <v>52</v>
      </c>
      <c r="E318" s="61">
        <v>3300</v>
      </c>
      <c r="F318" s="60"/>
      <c r="G318" s="60"/>
      <c r="H318" s="65">
        <f t="shared" si="14"/>
        <v>3300</v>
      </c>
    </row>
    <row r="319" spans="1:8" ht="16.5" customHeight="1">
      <c r="A319" s="15"/>
      <c r="B319" s="15"/>
      <c r="C319" s="15">
        <v>4440</v>
      </c>
      <c r="D319" s="5" t="s">
        <v>35</v>
      </c>
      <c r="E319" s="61">
        <v>3822</v>
      </c>
      <c r="F319" s="60"/>
      <c r="G319" s="60"/>
      <c r="H319" s="65">
        <f t="shared" si="14"/>
        <v>3822</v>
      </c>
    </row>
    <row r="320" spans="1:8" ht="16.5" customHeight="1">
      <c r="A320" s="15"/>
      <c r="B320" s="15"/>
      <c r="C320" s="15">
        <v>6060</v>
      </c>
      <c r="D320" s="5" t="s">
        <v>36</v>
      </c>
      <c r="E320" s="61">
        <v>0</v>
      </c>
      <c r="F320" s="61">
        <v>3500</v>
      </c>
      <c r="G320" s="61"/>
      <c r="H320" s="65">
        <f t="shared" si="14"/>
        <v>3500</v>
      </c>
    </row>
    <row r="321" spans="1:8" s="33" customFormat="1" ht="16.5" customHeight="1">
      <c r="A321" s="7"/>
      <c r="B321" s="7">
        <v>85228</v>
      </c>
      <c r="C321" s="7"/>
      <c r="D321" s="4" t="s">
        <v>53</v>
      </c>
      <c r="E321" s="71">
        <f>E322</f>
        <v>100760</v>
      </c>
      <c r="F321" s="71">
        <f>F322</f>
        <v>0</v>
      </c>
      <c r="G321" s="71">
        <f>G322</f>
        <v>0</v>
      </c>
      <c r="H321" s="64">
        <f t="shared" si="14"/>
        <v>100760</v>
      </c>
    </row>
    <row r="322" spans="1:8" ht="28.5" customHeight="1">
      <c r="A322" s="15"/>
      <c r="B322" s="15"/>
      <c r="C322" s="15">
        <v>2820</v>
      </c>
      <c r="D322" s="101" t="s">
        <v>120</v>
      </c>
      <c r="E322" s="77">
        <f>SUM(E323:E324)</f>
        <v>100760</v>
      </c>
      <c r="F322" s="97"/>
      <c r="G322" s="97"/>
      <c r="H322" s="89">
        <f t="shared" si="14"/>
        <v>100760</v>
      </c>
    </row>
    <row r="323" spans="1:8" ht="12.75" customHeight="1">
      <c r="A323" s="15"/>
      <c r="B323" s="15"/>
      <c r="C323" s="15"/>
      <c r="D323" s="5" t="s">
        <v>82</v>
      </c>
      <c r="E323" s="61">
        <v>19760</v>
      </c>
      <c r="F323" s="52"/>
      <c r="G323" s="52"/>
      <c r="H323" s="65">
        <f>E323+F323-G323</f>
        <v>19760</v>
      </c>
    </row>
    <row r="324" spans="1:8" ht="13.5" customHeight="1">
      <c r="A324" s="15"/>
      <c r="B324" s="15"/>
      <c r="C324" s="15"/>
      <c r="D324" s="5" t="s">
        <v>83</v>
      </c>
      <c r="E324" s="61">
        <v>81000</v>
      </c>
      <c r="F324" s="52"/>
      <c r="G324" s="52"/>
      <c r="H324" s="65">
        <f t="shared" si="14"/>
        <v>81000</v>
      </c>
    </row>
    <row r="325" spans="1:8" s="33" customFormat="1" ht="16.5" customHeight="1">
      <c r="A325" s="7"/>
      <c r="B325" s="7">
        <v>85295</v>
      </c>
      <c r="C325" s="7"/>
      <c r="D325" s="4" t="s">
        <v>5</v>
      </c>
      <c r="E325" s="71">
        <f>E326+E329</f>
        <v>295200</v>
      </c>
      <c r="F325" s="71">
        <f>F326+F329</f>
        <v>0</v>
      </c>
      <c r="G325" s="71">
        <f>G326+G329</f>
        <v>0</v>
      </c>
      <c r="H325" s="64">
        <f t="shared" si="14"/>
        <v>295200</v>
      </c>
    </row>
    <row r="326" spans="1:8" ht="12.75" customHeight="1">
      <c r="A326" s="15"/>
      <c r="B326" s="7"/>
      <c r="C326" s="15">
        <v>3110</v>
      </c>
      <c r="D326" s="5" t="s">
        <v>87</v>
      </c>
      <c r="E326" s="61">
        <f>SUM(E327:E328)</f>
        <v>290000</v>
      </c>
      <c r="F326" s="57"/>
      <c r="G326" s="57"/>
      <c r="H326" s="65">
        <f>E326+F326-G326</f>
        <v>290000</v>
      </c>
    </row>
    <row r="327" spans="1:8" ht="13.5" customHeight="1">
      <c r="A327" s="15"/>
      <c r="B327" s="7"/>
      <c r="C327" s="15"/>
      <c r="D327" s="5" t="s">
        <v>124</v>
      </c>
      <c r="E327" s="61">
        <v>216000</v>
      </c>
      <c r="F327" s="60"/>
      <c r="G327" s="60"/>
      <c r="H327" s="65">
        <f aca="true" t="shared" si="15" ref="H327:H349">E327+F327-G327</f>
        <v>216000</v>
      </c>
    </row>
    <row r="328" spans="1:8" ht="13.5" customHeight="1">
      <c r="A328" s="15"/>
      <c r="B328" s="7"/>
      <c r="C328" s="15"/>
      <c r="D328" s="5" t="s">
        <v>125</v>
      </c>
      <c r="E328" s="61">
        <v>74000</v>
      </c>
      <c r="F328" s="60"/>
      <c r="G328" s="60"/>
      <c r="H328" s="65">
        <f t="shared" si="15"/>
        <v>74000</v>
      </c>
    </row>
    <row r="329" spans="1:8" ht="12.75" customHeight="1">
      <c r="A329" s="15"/>
      <c r="B329" s="7"/>
      <c r="C329" s="15">
        <v>4210</v>
      </c>
      <c r="D329" s="5" t="s">
        <v>7</v>
      </c>
      <c r="E329" s="61">
        <v>5200</v>
      </c>
      <c r="F329" s="61"/>
      <c r="G329" s="61"/>
      <c r="H329" s="65">
        <f t="shared" si="15"/>
        <v>5200</v>
      </c>
    </row>
    <row r="330" spans="1:8" s="32" customFormat="1" ht="15">
      <c r="A330" s="8">
        <v>854</v>
      </c>
      <c r="B330" s="8"/>
      <c r="C330" s="8"/>
      <c r="D330" s="2" t="s">
        <v>54</v>
      </c>
      <c r="E330" s="70">
        <f>E331+E341</f>
        <v>446465</v>
      </c>
      <c r="F330" s="70">
        <f>F331+F341</f>
        <v>0</v>
      </c>
      <c r="G330" s="70">
        <f>G331+G341</f>
        <v>0</v>
      </c>
      <c r="H330" s="63">
        <f t="shared" si="15"/>
        <v>446465</v>
      </c>
    </row>
    <row r="331" spans="1:8" s="33" customFormat="1" ht="15">
      <c r="A331" s="7"/>
      <c r="B331" s="7">
        <v>85401</v>
      </c>
      <c r="C331" s="7"/>
      <c r="D331" s="4" t="s">
        <v>55</v>
      </c>
      <c r="E331" s="71">
        <f>SUM(E332:E340)</f>
        <v>216303</v>
      </c>
      <c r="F331" s="71">
        <f>SUM(F332:F340)</f>
        <v>0</v>
      </c>
      <c r="G331" s="71">
        <f>SUM(G332:G340)</f>
        <v>0</v>
      </c>
      <c r="H331" s="64">
        <f t="shared" si="15"/>
        <v>216303</v>
      </c>
    </row>
    <row r="332" spans="1:8" ht="14.25">
      <c r="A332" s="15"/>
      <c r="B332" s="15"/>
      <c r="C332" s="15">
        <v>3020</v>
      </c>
      <c r="D332" s="5" t="s">
        <v>101</v>
      </c>
      <c r="E332" s="61">
        <v>7286</v>
      </c>
      <c r="F332" s="60"/>
      <c r="G332" s="60"/>
      <c r="H332" s="65">
        <f t="shared" si="15"/>
        <v>7286</v>
      </c>
    </row>
    <row r="333" spans="1:8" ht="14.25">
      <c r="A333" s="15"/>
      <c r="B333" s="15"/>
      <c r="C333" s="15">
        <v>4010</v>
      </c>
      <c r="D333" s="5" t="s">
        <v>26</v>
      </c>
      <c r="E333" s="61">
        <v>152426</v>
      </c>
      <c r="F333" s="60"/>
      <c r="G333" s="60"/>
      <c r="H333" s="65">
        <f t="shared" si="15"/>
        <v>152426</v>
      </c>
    </row>
    <row r="334" spans="1:8" ht="14.25">
      <c r="A334" s="15"/>
      <c r="B334" s="15"/>
      <c r="C334" s="15">
        <v>4040</v>
      </c>
      <c r="D334" s="5" t="s">
        <v>27</v>
      </c>
      <c r="E334" s="61">
        <v>10774</v>
      </c>
      <c r="F334" s="60"/>
      <c r="G334" s="60"/>
      <c r="H334" s="65">
        <f t="shared" si="15"/>
        <v>10774</v>
      </c>
    </row>
    <row r="335" spans="1:8" ht="14.25">
      <c r="A335" s="15"/>
      <c r="B335" s="15"/>
      <c r="C335" s="15">
        <v>4110</v>
      </c>
      <c r="D335" s="5" t="s">
        <v>28</v>
      </c>
      <c r="E335" s="61">
        <v>30157</v>
      </c>
      <c r="F335" s="60"/>
      <c r="G335" s="60"/>
      <c r="H335" s="65">
        <f t="shared" si="15"/>
        <v>30157</v>
      </c>
    </row>
    <row r="336" spans="1:8" ht="14.25">
      <c r="A336" s="15"/>
      <c r="B336" s="15"/>
      <c r="C336" s="15">
        <v>4120</v>
      </c>
      <c r="D336" s="5" t="s">
        <v>29</v>
      </c>
      <c r="E336" s="61">
        <v>4107</v>
      </c>
      <c r="F336" s="60"/>
      <c r="G336" s="60"/>
      <c r="H336" s="65">
        <f t="shared" si="15"/>
        <v>4107</v>
      </c>
    </row>
    <row r="337" spans="1:8" ht="14.25">
      <c r="A337" s="15"/>
      <c r="B337" s="15"/>
      <c r="C337" s="15">
        <v>4210</v>
      </c>
      <c r="D337" s="5" t="s">
        <v>7</v>
      </c>
      <c r="E337" s="61">
        <v>2500</v>
      </c>
      <c r="F337" s="60"/>
      <c r="G337" s="60"/>
      <c r="H337" s="65">
        <f t="shared" si="15"/>
        <v>2500</v>
      </c>
    </row>
    <row r="338" spans="1:8" ht="14.25">
      <c r="A338" s="15"/>
      <c r="B338" s="15"/>
      <c r="C338" s="15">
        <v>4300</v>
      </c>
      <c r="D338" s="5" t="s">
        <v>8</v>
      </c>
      <c r="E338" s="61">
        <v>400</v>
      </c>
      <c r="F338" s="60"/>
      <c r="G338" s="60"/>
      <c r="H338" s="65">
        <f t="shared" si="15"/>
        <v>400</v>
      </c>
    </row>
    <row r="339" spans="1:8" ht="14.25">
      <c r="A339" s="15"/>
      <c r="B339" s="15"/>
      <c r="C339" s="15">
        <v>4410</v>
      </c>
      <c r="D339" s="5" t="s">
        <v>52</v>
      </c>
      <c r="E339" s="61">
        <v>200</v>
      </c>
      <c r="F339" s="60"/>
      <c r="G339" s="60"/>
      <c r="H339" s="65">
        <f>E339+F339-G339</f>
        <v>200</v>
      </c>
    </row>
    <row r="340" spans="1:8" ht="14.25">
      <c r="A340" s="15"/>
      <c r="B340" s="15"/>
      <c r="C340" s="15">
        <v>4440</v>
      </c>
      <c r="D340" s="5" t="s">
        <v>35</v>
      </c>
      <c r="E340" s="61">
        <v>8453</v>
      </c>
      <c r="F340" s="60"/>
      <c r="G340" s="60"/>
      <c r="H340" s="65">
        <f t="shared" si="15"/>
        <v>8453</v>
      </c>
    </row>
    <row r="341" spans="1:8" s="33" customFormat="1" ht="15">
      <c r="A341" s="7"/>
      <c r="B341" s="7">
        <v>85415</v>
      </c>
      <c r="C341" s="7"/>
      <c r="D341" s="4" t="s">
        <v>150</v>
      </c>
      <c r="E341" s="71">
        <f>E342</f>
        <v>230162</v>
      </c>
      <c r="F341" s="71">
        <f>F342</f>
        <v>0</v>
      </c>
      <c r="G341" s="71">
        <f>G342</f>
        <v>0</v>
      </c>
      <c r="H341" s="64">
        <f t="shared" si="15"/>
        <v>230162</v>
      </c>
    </row>
    <row r="342" spans="1:8" ht="14.25">
      <c r="A342" s="15"/>
      <c r="B342" s="15"/>
      <c r="C342" s="15">
        <v>3260</v>
      </c>
      <c r="D342" s="5" t="s">
        <v>151</v>
      </c>
      <c r="E342" s="61">
        <v>230162</v>
      </c>
      <c r="F342" s="61"/>
      <c r="G342" s="61"/>
      <c r="H342" s="65">
        <f t="shared" si="15"/>
        <v>230162</v>
      </c>
    </row>
    <row r="343" spans="1:8" s="32" customFormat="1" ht="15">
      <c r="A343" s="8">
        <v>900</v>
      </c>
      <c r="B343" s="8"/>
      <c r="C343" s="8"/>
      <c r="D343" s="2" t="s">
        <v>56</v>
      </c>
      <c r="E343" s="70">
        <f>E344+E357+E359+E362</f>
        <v>1527187</v>
      </c>
      <c r="F343" s="70">
        <f>F344+F357+F359+F362</f>
        <v>20000</v>
      </c>
      <c r="G343" s="70">
        <f>G344+G357+G359+G362</f>
        <v>0</v>
      </c>
      <c r="H343" s="63">
        <f t="shared" si="15"/>
        <v>1547187</v>
      </c>
    </row>
    <row r="344" spans="1:8" s="33" customFormat="1" ht="15">
      <c r="A344" s="7"/>
      <c r="B344" s="7">
        <v>90001</v>
      </c>
      <c r="C344" s="7"/>
      <c r="D344" s="4" t="s">
        <v>57</v>
      </c>
      <c r="E344" s="71">
        <f>E345+E346+E349+E353</f>
        <v>1139120</v>
      </c>
      <c r="F344" s="71">
        <f>F345+F346+F349+F353</f>
        <v>0</v>
      </c>
      <c r="G344" s="71">
        <f>G345+G346+G349+G353</f>
        <v>0</v>
      </c>
      <c r="H344" s="64">
        <f>E344+F344-G344</f>
        <v>1139120</v>
      </c>
    </row>
    <row r="345" spans="1:8" ht="14.25">
      <c r="A345" s="15"/>
      <c r="B345" s="15"/>
      <c r="C345" s="15">
        <v>2650</v>
      </c>
      <c r="D345" s="5" t="s">
        <v>88</v>
      </c>
      <c r="E345" s="61">
        <v>40020</v>
      </c>
      <c r="F345" s="60"/>
      <c r="G345" s="60"/>
      <c r="H345" s="65">
        <f t="shared" si="15"/>
        <v>40020</v>
      </c>
    </row>
    <row r="346" spans="1:8" ht="14.25">
      <c r="A346" s="15"/>
      <c r="B346" s="15"/>
      <c r="C346" s="41">
        <v>6050</v>
      </c>
      <c r="D346" s="42" t="s">
        <v>3</v>
      </c>
      <c r="E346" s="73">
        <f>E348</f>
        <v>200000</v>
      </c>
      <c r="F346" s="73">
        <f>F348</f>
        <v>0</v>
      </c>
      <c r="G346" s="73">
        <f>G348</f>
        <v>0</v>
      </c>
      <c r="H346" s="87">
        <f t="shared" si="15"/>
        <v>200000</v>
      </c>
    </row>
    <row r="347" spans="1:8" ht="14.25">
      <c r="A347" s="15"/>
      <c r="B347" s="15"/>
      <c r="C347" s="15"/>
      <c r="D347" s="24" t="s">
        <v>89</v>
      </c>
      <c r="E347" s="58"/>
      <c r="F347" s="60"/>
      <c r="G347" s="60"/>
      <c r="H347" s="65">
        <f t="shared" si="15"/>
        <v>0</v>
      </c>
    </row>
    <row r="348" spans="1:8" ht="28.5">
      <c r="A348" s="15"/>
      <c r="B348" s="15"/>
      <c r="C348" s="15"/>
      <c r="D348" s="24" t="s">
        <v>161</v>
      </c>
      <c r="E348" s="77">
        <v>200000</v>
      </c>
      <c r="F348" s="88"/>
      <c r="G348" s="88"/>
      <c r="H348" s="89">
        <f t="shared" si="15"/>
        <v>200000</v>
      </c>
    </row>
    <row r="349" spans="1:8" ht="15" customHeight="1">
      <c r="A349" s="15"/>
      <c r="B349" s="15"/>
      <c r="C349" s="41">
        <v>6058</v>
      </c>
      <c r="D349" s="43" t="s">
        <v>126</v>
      </c>
      <c r="E349" s="74">
        <f>SUM(E351:E352)</f>
        <v>340873</v>
      </c>
      <c r="F349" s="74">
        <f>SUM(F351:F352)</f>
        <v>0</v>
      </c>
      <c r="G349" s="74">
        <f>SUM(G351:G352)</f>
        <v>0</v>
      </c>
      <c r="H349" s="87">
        <f t="shared" si="15"/>
        <v>340873</v>
      </c>
    </row>
    <row r="350" spans="1:8" ht="14.25">
      <c r="A350" s="15"/>
      <c r="B350" s="15"/>
      <c r="C350" s="15"/>
      <c r="D350" s="24" t="s">
        <v>89</v>
      </c>
      <c r="E350" s="58"/>
      <c r="F350" s="60"/>
      <c r="G350" s="60"/>
      <c r="H350" s="65">
        <f>E350+F350-G350</f>
        <v>0</v>
      </c>
    </row>
    <row r="351" spans="1:8" ht="14.25">
      <c r="A351" s="15"/>
      <c r="B351" s="15"/>
      <c r="C351" s="15"/>
      <c r="D351" s="5" t="s">
        <v>162</v>
      </c>
      <c r="E351" s="61">
        <v>340873</v>
      </c>
      <c r="F351" s="60"/>
      <c r="G351" s="60"/>
      <c r="H351" s="65">
        <f aca="true" t="shared" si="16" ref="H351:H365">E351+F351-G351</f>
        <v>340873</v>
      </c>
    </row>
    <row r="352" spans="1:8" ht="14.25">
      <c r="A352" s="15"/>
      <c r="B352" s="15"/>
      <c r="C352" s="15"/>
      <c r="D352" s="5" t="s">
        <v>127</v>
      </c>
      <c r="E352" s="61">
        <v>0</v>
      </c>
      <c r="F352" s="60"/>
      <c r="G352" s="60"/>
      <c r="H352" s="65">
        <f t="shared" si="16"/>
        <v>0</v>
      </c>
    </row>
    <row r="353" spans="1:8" ht="28.5">
      <c r="A353" s="15"/>
      <c r="B353" s="15"/>
      <c r="C353" s="41">
        <v>6059</v>
      </c>
      <c r="D353" s="43" t="s">
        <v>140</v>
      </c>
      <c r="E353" s="92">
        <f>SUM(E355:E356)</f>
        <v>558227</v>
      </c>
      <c r="F353" s="92">
        <f>SUM(F355:F356)</f>
        <v>0</v>
      </c>
      <c r="G353" s="92">
        <f>SUM(G355:G356)</f>
        <v>0</v>
      </c>
      <c r="H353" s="93">
        <f t="shared" si="16"/>
        <v>558227</v>
      </c>
    </row>
    <row r="354" spans="1:8" ht="14.25">
      <c r="A354" s="15"/>
      <c r="B354" s="15"/>
      <c r="C354" s="15"/>
      <c r="D354" s="24" t="s">
        <v>89</v>
      </c>
      <c r="E354" s="58"/>
      <c r="F354" s="60"/>
      <c r="G354" s="60"/>
      <c r="H354" s="65">
        <f t="shared" si="16"/>
        <v>0</v>
      </c>
    </row>
    <row r="355" spans="1:8" ht="14.25">
      <c r="A355" s="15"/>
      <c r="B355" s="15"/>
      <c r="C355" s="15"/>
      <c r="D355" s="5" t="s">
        <v>162</v>
      </c>
      <c r="E355" s="61">
        <v>329827</v>
      </c>
      <c r="F355" s="60"/>
      <c r="G355" s="60"/>
      <c r="H355" s="65">
        <f t="shared" si="16"/>
        <v>329827</v>
      </c>
    </row>
    <row r="356" spans="1:8" ht="14.25">
      <c r="A356" s="15"/>
      <c r="B356" s="15"/>
      <c r="C356" s="15"/>
      <c r="D356" s="5" t="s">
        <v>127</v>
      </c>
      <c r="E356" s="61">
        <v>228400</v>
      </c>
      <c r="F356" s="60"/>
      <c r="G356" s="60"/>
      <c r="H356" s="65">
        <f t="shared" si="16"/>
        <v>228400</v>
      </c>
    </row>
    <row r="357" spans="1:8" s="33" customFormat="1" ht="15">
      <c r="A357" s="7"/>
      <c r="B357" s="7">
        <v>90002</v>
      </c>
      <c r="C357" s="7"/>
      <c r="D357" s="4" t="s">
        <v>58</v>
      </c>
      <c r="E357" s="71">
        <f>E358</f>
        <v>53028</v>
      </c>
      <c r="F357" s="71">
        <f>F358</f>
        <v>0</v>
      </c>
      <c r="G357" s="71">
        <f>G358</f>
        <v>0</v>
      </c>
      <c r="H357" s="64">
        <f t="shared" si="16"/>
        <v>53028</v>
      </c>
    </row>
    <row r="358" spans="1:8" ht="14.25">
      <c r="A358" s="15"/>
      <c r="B358" s="15"/>
      <c r="C358" s="15">
        <v>2650</v>
      </c>
      <c r="D358" s="5" t="s">
        <v>59</v>
      </c>
      <c r="E358" s="61">
        <v>53028</v>
      </c>
      <c r="F358" s="60"/>
      <c r="G358" s="60"/>
      <c r="H358" s="65">
        <f t="shared" si="16"/>
        <v>53028</v>
      </c>
    </row>
    <row r="359" spans="1:8" s="33" customFormat="1" ht="15">
      <c r="A359" s="7"/>
      <c r="B359" s="7">
        <v>90003</v>
      </c>
      <c r="C359" s="7"/>
      <c r="D359" s="4" t="s">
        <v>60</v>
      </c>
      <c r="E359" s="71">
        <f>SUM(E360:E361)</f>
        <v>126339</v>
      </c>
      <c r="F359" s="71">
        <f>SUM(F360:F361)</f>
        <v>20000</v>
      </c>
      <c r="G359" s="71">
        <f>SUM(G360:G361)</f>
        <v>0</v>
      </c>
      <c r="H359" s="64">
        <f t="shared" si="16"/>
        <v>146339</v>
      </c>
    </row>
    <row r="360" spans="1:8" ht="14.25">
      <c r="A360" s="15"/>
      <c r="B360" s="15"/>
      <c r="C360" s="15">
        <v>4210</v>
      </c>
      <c r="D360" s="5" t="s">
        <v>7</v>
      </c>
      <c r="E360" s="61">
        <v>339</v>
      </c>
      <c r="F360" s="60"/>
      <c r="G360" s="60"/>
      <c r="H360" s="65">
        <f t="shared" si="16"/>
        <v>339</v>
      </c>
    </row>
    <row r="361" spans="1:8" ht="14.25">
      <c r="A361" s="15"/>
      <c r="B361" s="15"/>
      <c r="C361" s="15">
        <v>4300</v>
      </c>
      <c r="D361" s="5" t="s">
        <v>8</v>
      </c>
      <c r="E361" s="61">
        <v>126000</v>
      </c>
      <c r="F361" s="60">
        <v>20000</v>
      </c>
      <c r="G361" s="60"/>
      <c r="H361" s="65">
        <f t="shared" si="16"/>
        <v>146000</v>
      </c>
    </row>
    <row r="362" spans="1:8" s="33" customFormat="1" ht="15">
      <c r="A362" s="7"/>
      <c r="B362" s="7">
        <v>90015</v>
      </c>
      <c r="C362" s="7"/>
      <c r="D362" s="4" t="s">
        <v>61</v>
      </c>
      <c r="E362" s="71">
        <f>SUM(E363:E365)</f>
        <v>208700</v>
      </c>
      <c r="F362" s="71">
        <f>SUM(F363:F365)</f>
        <v>0</v>
      </c>
      <c r="G362" s="71">
        <f>SUM(G363:G365)</f>
        <v>0</v>
      </c>
      <c r="H362" s="64">
        <f t="shared" si="16"/>
        <v>208700</v>
      </c>
    </row>
    <row r="363" spans="1:8" ht="14.25">
      <c r="A363" s="15"/>
      <c r="B363" s="15"/>
      <c r="C363" s="15">
        <v>4260</v>
      </c>
      <c r="D363" s="5" t="s">
        <v>19</v>
      </c>
      <c r="E363" s="61">
        <v>147500</v>
      </c>
      <c r="F363" s="60"/>
      <c r="G363" s="60"/>
      <c r="H363" s="65">
        <f>E363+F363-G363</f>
        <v>147500</v>
      </c>
    </row>
    <row r="364" spans="1:8" ht="14.25">
      <c r="A364" s="15"/>
      <c r="B364" s="15"/>
      <c r="C364" s="15">
        <v>4270</v>
      </c>
      <c r="D364" s="5" t="s">
        <v>45</v>
      </c>
      <c r="E364" s="61">
        <v>55000</v>
      </c>
      <c r="F364" s="60"/>
      <c r="G364" s="60"/>
      <c r="H364" s="65">
        <f t="shared" si="16"/>
        <v>55000</v>
      </c>
    </row>
    <row r="365" spans="1:8" ht="14.25">
      <c r="A365" s="15"/>
      <c r="B365" s="15"/>
      <c r="C365" s="17">
        <v>6050</v>
      </c>
      <c r="D365" s="67" t="s">
        <v>3</v>
      </c>
      <c r="E365" s="66">
        <v>6200</v>
      </c>
      <c r="F365" s="61"/>
      <c r="G365" s="61"/>
      <c r="H365" s="65">
        <f t="shared" si="16"/>
        <v>6200</v>
      </c>
    </row>
    <row r="366" spans="1:8" s="32" customFormat="1" ht="17.25" customHeight="1">
      <c r="A366" s="8">
        <v>921</v>
      </c>
      <c r="B366" s="8"/>
      <c r="C366" s="8"/>
      <c r="D366" s="2" t="s">
        <v>62</v>
      </c>
      <c r="E366" s="70">
        <f>E367+E373+E380</f>
        <v>310200</v>
      </c>
      <c r="F366" s="70">
        <f>F367+F373+F380</f>
        <v>9010</v>
      </c>
      <c r="G366" s="70">
        <f>G367+G373+G380</f>
        <v>2010</v>
      </c>
      <c r="H366" s="63">
        <f>E366+F366-G366</f>
        <v>317200</v>
      </c>
    </row>
    <row r="367" spans="1:8" s="33" customFormat="1" ht="15">
      <c r="A367" s="7"/>
      <c r="B367" s="7">
        <v>92105</v>
      </c>
      <c r="C367" s="7"/>
      <c r="D367" s="4" t="s">
        <v>63</v>
      </c>
      <c r="E367" s="71">
        <f>SUM(E368:E372)</f>
        <v>60200</v>
      </c>
      <c r="F367" s="71">
        <f>SUM(F368:F372)</f>
        <v>0</v>
      </c>
      <c r="G367" s="71">
        <f>SUM(G368:G372)</f>
        <v>0</v>
      </c>
      <c r="H367" s="64">
        <f aca="true" t="shared" si="17" ref="H367:H388">E367+F367-G367</f>
        <v>60200</v>
      </c>
    </row>
    <row r="368" spans="1:8" s="33" customFormat="1" ht="15">
      <c r="A368" s="7"/>
      <c r="B368" s="7"/>
      <c r="C368" s="17">
        <v>4171</v>
      </c>
      <c r="D368" s="5" t="s">
        <v>119</v>
      </c>
      <c r="E368" s="61">
        <v>10000</v>
      </c>
      <c r="F368" s="62"/>
      <c r="G368" s="62"/>
      <c r="H368" s="65">
        <f t="shared" si="17"/>
        <v>10000</v>
      </c>
    </row>
    <row r="369" spans="1:8" ht="14.25">
      <c r="A369" s="15"/>
      <c r="B369" s="15"/>
      <c r="C369" s="15">
        <v>4210</v>
      </c>
      <c r="D369" s="5" t="s">
        <v>7</v>
      </c>
      <c r="E369" s="61">
        <v>6110</v>
      </c>
      <c r="F369" s="60"/>
      <c r="G369" s="60"/>
      <c r="H369" s="65">
        <f t="shared" si="17"/>
        <v>6110</v>
      </c>
    </row>
    <row r="370" spans="1:8" ht="14.25">
      <c r="A370" s="15"/>
      <c r="B370" s="15"/>
      <c r="C370" s="15">
        <v>4211</v>
      </c>
      <c r="D370" s="5" t="s">
        <v>7</v>
      </c>
      <c r="E370" s="61">
        <v>23000</v>
      </c>
      <c r="F370" s="60"/>
      <c r="G370" s="60"/>
      <c r="H370" s="65">
        <f t="shared" si="17"/>
        <v>23000</v>
      </c>
    </row>
    <row r="371" spans="1:8" ht="14.25">
      <c r="A371" s="15"/>
      <c r="B371" s="15"/>
      <c r="C371" s="15">
        <v>4300</v>
      </c>
      <c r="D371" s="5" t="s">
        <v>8</v>
      </c>
      <c r="E371" s="61">
        <v>90</v>
      </c>
      <c r="F371" s="60"/>
      <c r="G371" s="60"/>
      <c r="H371" s="65">
        <f t="shared" si="17"/>
        <v>90</v>
      </c>
    </row>
    <row r="372" spans="1:8" ht="14.25">
      <c r="A372" s="15"/>
      <c r="B372" s="15"/>
      <c r="C372" s="15">
        <v>4301</v>
      </c>
      <c r="D372" s="5" t="s">
        <v>8</v>
      </c>
      <c r="E372" s="61">
        <v>21000</v>
      </c>
      <c r="F372" s="60"/>
      <c r="G372" s="60"/>
      <c r="H372" s="65">
        <f t="shared" si="17"/>
        <v>21000</v>
      </c>
    </row>
    <row r="373" spans="1:8" s="33" customFormat="1" ht="15">
      <c r="A373" s="7"/>
      <c r="B373" s="7">
        <v>92109</v>
      </c>
      <c r="C373" s="7"/>
      <c r="D373" s="4" t="s">
        <v>64</v>
      </c>
      <c r="E373" s="71">
        <f>SUM(E374:E379)</f>
        <v>85000</v>
      </c>
      <c r="F373" s="71">
        <f>SUM(F374:F379)</f>
        <v>9010</v>
      </c>
      <c r="G373" s="71">
        <f>SUM(G374:G379)</f>
        <v>2010</v>
      </c>
      <c r="H373" s="64">
        <f t="shared" si="17"/>
        <v>92000</v>
      </c>
    </row>
    <row r="374" spans="1:8" ht="14.25">
      <c r="A374" s="15"/>
      <c r="B374" s="15"/>
      <c r="C374" s="15">
        <v>4110</v>
      </c>
      <c r="D374" s="5" t="s">
        <v>28</v>
      </c>
      <c r="E374" s="61">
        <v>1880</v>
      </c>
      <c r="F374" s="60"/>
      <c r="G374" s="60"/>
      <c r="H374" s="65">
        <f t="shared" si="17"/>
        <v>1880</v>
      </c>
    </row>
    <row r="375" spans="1:8" ht="14.25">
      <c r="A375" s="15"/>
      <c r="B375" s="15"/>
      <c r="C375" s="17">
        <v>4170</v>
      </c>
      <c r="D375" s="5" t="s">
        <v>119</v>
      </c>
      <c r="E375" s="61">
        <v>20520</v>
      </c>
      <c r="F375" s="60"/>
      <c r="G375" s="60"/>
      <c r="H375" s="65">
        <f t="shared" si="17"/>
        <v>20520</v>
      </c>
    </row>
    <row r="376" spans="1:8" ht="14.25">
      <c r="A376" s="15"/>
      <c r="B376" s="15"/>
      <c r="C376" s="15">
        <v>4210</v>
      </c>
      <c r="D376" s="5" t="s">
        <v>7</v>
      </c>
      <c r="E376" s="61">
        <v>2100</v>
      </c>
      <c r="F376" s="60">
        <v>7000</v>
      </c>
      <c r="G376" s="60"/>
      <c r="H376" s="65">
        <f t="shared" si="17"/>
        <v>9100</v>
      </c>
    </row>
    <row r="377" spans="1:8" ht="14.25">
      <c r="A377" s="15"/>
      <c r="B377" s="15"/>
      <c r="C377" s="15">
        <v>4260</v>
      </c>
      <c r="D377" s="5" t="s">
        <v>19</v>
      </c>
      <c r="E377" s="61">
        <v>30500</v>
      </c>
      <c r="F377" s="60">
        <v>2000</v>
      </c>
      <c r="G377" s="60"/>
      <c r="H377" s="65">
        <f t="shared" si="17"/>
        <v>32500</v>
      </c>
    </row>
    <row r="378" spans="1:8" ht="14.25">
      <c r="A378" s="15"/>
      <c r="B378" s="15"/>
      <c r="C378" s="15">
        <v>4270</v>
      </c>
      <c r="D378" s="5" t="s">
        <v>15</v>
      </c>
      <c r="E378" s="61">
        <v>16000</v>
      </c>
      <c r="F378" s="60">
        <v>10</v>
      </c>
      <c r="G378" s="60"/>
      <c r="H378" s="65">
        <f t="shared" si="17"/>
        <v>16010</v>
      </c>
    </row>
    <row r="379" spans="1:8" ht="14.25">
      <c r="A379" s="15"/>
      <c r="B379" s="15"/>
      <c r="C379" s="15">
        <v>4300</v>
      </c>
      <c r="D379" s="5" t="s">
        <v>8</v>
      </c>
      <c r="E379" s="61">
        <v>14000</v>
      </c>
      <c r="F379" s="60"/>
      <c r="G379" s="60">
        <v>2010</v>
      </c>
      <c r="H379" s="65">
        <f>E379+F379-G379</f>
        <v>11990</v>
      </c>
    </row>
    <row r="380" spans="1:8" s="33" customFormat="1" ht="15">
      <c r="A380" s="7"/>
      <c r="B380" s="7">
        <v>92116</v>
      </c>
      <c r="C380" s="7"/>
      <c r="D380" s="4" t="s">
        <v>65</v>
      </c>
      <c r="E380" s="71">
        <f>E381</f>
        <v>165000</v>
      </c>
      <c r="F380" s="71">
        <f>F381</f>
        <v>0</v>
      </c>
      <c r="G380" s="71">
        <f>G381</f>
        <v>0</v>
      </c>
      <c r="H380" s="64">
        <f t="shared" si="17"/>
        <v>165000</v>
      </c>
    </row>
    <row r="381" spans="1:8" ht="14.25">
      <c r="A381" s="15" t="s">
        <v>66</v>
      </c>
      <c r="B381" s="15"/>
      <c r="C381" s="15">
        <v>2480</v>
      </c>
      <c r="D381" s="5" t="s">
        <v>107</v>
      </c>
      <c r="E381" s="61">
        <v>165000</v>
      </c>
      <c r="F381" s="60"/>
      <c r="G381" s="60"/>
      <c r="H381" s="65">
        <f t="shared" si="17"/>
        <v>165000</v>
      </c>
    </row>
    <row r="382" spans="1:8" s="32" customFormat="1" ht="15">
      <c r="A382" s="8">
        <v>926</v>
      </c>
      <c r="B382" s="8"/>
      <c r="C382" s="8"/>
      <c r="D382" s="2" t="s">
        <v>67</v>
      </c>
      <c r="E382" s="70">
        <f>E383+E396</f>
        <v>728000</v>
      </c>
      <c r="F382" s="70">
        <f>F383+F396</f>
        <v>2295</v>
      </c>
      <c r="G382" s="70">
        <f>G383+G396</f>
        <v>2295</v>
      </c>
      <c r="H382" s="63">
        <f t="shared" si="17"/>
        <v>728000</v>
      </c>
    </row>
    <row r="383" spans="1:8" s="34" customFormat="1" ht="15">
      <c r="A383" s="14"/>
      <c r="B383" s="14">
        <v>92601</v>
      </c>
      <c r="C383" s="14"/>
      <c r="D383" s="26" t="s">
        <v>95</v>
      </c>
      <c r="E383" s="75">
        <f>SUM(E384:E387)+E390+E393</f>
        <v>619000</v>
      </c>
      <c r="F383" s="75">
        <f>SUM(F384:F387)+F390+F393</f>
        <v>2295</v>
      </c>
      <c r="G383" s="75">
        <f>SUM(G384:G387)+G390+G393</f>
        <v>2295</v>
      </c>
      <c r="H383" s="64">
        <f t="shared" si="17"/>
        <v>619000</v>
      </c>
    </row>
    <row r="384" spans="1:8" s="31" customFormat="1" ht="15">
      <c r="A384" s="8"/>
      <c r="B384" s="8"/>
      <c r="C384" s="15">
        <v>4260</v>
      </c>
      <c r="D384" s="5" t="s">
        <v>19</v>
      </c>
      <c r="E384" s="61">
        <v>5500</v>
      </c>
      <c r="F384" s="59"/>
      <c r="G384" s="59"/>
      <c r="H384" s="65">
        <f>E384+F384-G384</f>
        <v>5500</v>
      </c>
    </row>
    <row r="385" spans="1:8" s="31" customFormat="1" ht="15">
      <c r="A385" s="8"/>
      <c r="B385" s="8"/>
      <c r="C385" s="15">
        <v>4270</v>
      </c>
      <c r="D385" s="5" t="s">
        <v>15</v>
      </c>
      <c r="E385" s="61">
        <v>2000</v>
      </c>
      <c r="F385" s="59"/>
      <c r="G385" s="59"/>
      <c r="H385" s="65">
        <f t="shared" si="17"/>
        <v>2000</v>
      </c>
    </row>
    <row r="386" spans="1:8" s="31" customFormat="1" ht="15">
      <c r="A386" s="8"/>
      <c r="B386" s="8"/>
      <c r="C386" s="15">
        <v>4300</v>
      </c>
      <c r="D386" s="5" t="s">
        <v>8</v>
      </c>
      <c r="E386" s="61">
        <v>2500</v>
      </c>
      <c r="F386" s="59"/>
      <c r="G386" s="59"/>
      <c r="H386" s="65">
        <f t="shared" si="17"/>
        <v>2500</v>
      </c>
    </row>
    <row r="387" spans="1:8" s="45" customFormat="1" ht="15">
      <c r="A387" s="44"/>
      <c r="B387" s="44"/>
      <c r="C387" s="41">
        <v>6050</v>
      </c>
      <c r="D387" s="42" t="s">
        <v>128</v>
      </c>
      <c r="E387" s="73">
        <f>E389</f>
        <v>40000</v>
      </c>
      <c r="F387" s="73">
        <f>F389</f>
        <v>0</v>
      </c>
      <c r="G387" s="73">
        <f>G389</f>
        <v>0</v>
      </c>
      <c r="H387" s="87">
        <f t="shared" si="17"/>
        <v>40000</v>
      </c>
    </row>
    <row r="388" spans="1:8" s="31" customFormat="1" ht="15">
      <c r="A388" s="8"/>
      <c r="B388" s="8"/>
      <c r="C388" s="15"/>
      <c r="D388" s="5" t="s">
        <v>89</v>
      </c>
      <c r="E388" s="61"/>
      <c r="F388" s="86"/>
      <c r="G388" s="86"/>
      <c r="H388" s="65">
        <f t="shared" si="17"/>
        <v>0</v>
      </c>
    </row>
    <row r="389" spans="1:8" s="31" customFormat="1" ht="15">
      <c r="A389" s="8"/>
      <c r="B389" s="8"/>
      <c r="C389" s="15"/>
      <c r="D389" s="5" t="s">
        <v>137</v>
      </c>
      <c r="E389" s="61">
        <v>40000</v>
      </c>
      <c r="F389" s="59"/>
      <c r="G389" s="86"/>
      <c r="H389" s="65">
        <f>E389+F389-G389</f>
        <v>40000</v>
      </c>
    </row>
    <row r="390" spans="1:8" s="45" customFormat="1" ht="15">
      <c r="A390" s="44"/>
      <c r="B390" s="44"/>
      <c r="C390" s="41">
        <v>6058</v>
      </c>
      <c r="D390" s="43" t="s">
        <v>130</v>
      </c>
      <c r="E390" s="74">
        <f>E392</f>
        <v>365066</v>
      </c>
      <c r="F390" s="74">
        <f>F392</f>
        <v>0</v>
      </c>
      <c r="G390" s="74">
        <f>G392</f>
        <v>2295</v>
      </c>
      <c r="H390" s="87">
        <f aca="true" t="shared" si="18" ref="H390:H409">E390+F390-G390</f>
        <v>362771</v>
      </c>
    </row>
    <row r="391" spans="1:8" s="31" customFormat="1" ht="15">
      <c r="A391" s="8"/>
      <c r="B391" s="8"/>
      <c r="C391" s="15"/>
      <c r="D391" s="24" t="s">
        <v>89</v>
      </c>
      <c r="E391" s="58"/>
      <c r="F391" s="86"/>
      <c r="G391" s="86"/>
      <c r="H391" s="65">
        <f t="shared" si="18"/>
        <v>0</v>
      </c>
    </row>
    <row r="392" spans="1:8" s="31" customFormat="1" ht="15">
      <c r="A392" s="8"/>
      <c r="B392" s="8"/>
      <c r="C392" s="15"/>
      <c r="D392" s="5" t="s">
        <v>129</v>
      </c>
      <c r="E392" s="61">
        <v>365066</v>
      </c>
      <c r="F392" s="86"/>
      <c r="G392" s="59">
        <v>2295</v>
      </c>
      <c r="H392" s="65">
        <f t="shared" si="18"/>
        <v>362771</v>
      </c>
    </row>
    <row r="393" spans="1:8" s="45" customFormat="1" ht="28.5">
      <c r="A393" s="44"/>
      <c r="B393" s="44"/>
      <c r="C393" s="41">
        <v>6059</v>
      </c>
      <c r="D393" s="43" t="s">
        <v>144</v>
      </c>
      <c r="E393" s="92">
        <f>E395</f>
        <v>203934</v>
      </c>
      <c r="F393" s="92">
        <f>F395</f>
        <v>2295</v>
      </c>
      <c r="G393" s="92">
        <f>G395</f>
        <v>0</v>
      </c>
      <c r="H393" s="93">
        <f t="shared" si="18"/>
        <v>206229</v>
      </c>
    </row>
    <row r="394" spans="1:8" s="31" customFormat="1" ht="15">
      <c r="A394" s="8"/>
      <c r="B394" s="8"/>
      <c r="C394" s="15"/>
      <c r="D394" s="24" t="s">
        <v>89</v>
      </c>
      <c r="E394" s="58"/>
      <c r="F394" s="86"/>
      <c r="G394" s="86"/>
      <c r="H394" s="65">
        <f t="shared" si="18"/>
        <v>0</v>
      </c>
    </row>
    <row r="395" spans="1:8" s="31" customFormat="1" ht="15">
      <c r="A395" s="8"/>
      <c r="B395" s="8"/>
      <c r="C395" s="15"/>
      <c r="D395" s="5" t="s">
        <v>143</v>
      </c>
      <c r="E395" s="61">
        <v>203934</v>
      </c>
      <c r="F395" s="59">
        <v>2295</v>
      </c>
      <c r="G395" s="86"/>
      <c r="H395" s="65">
        <f t="shared" si="18"/>
        <v>206229</v>
      </c>
    </row>
    <row r="396" spans="1:8" s="33" customFormat="1" ht="15">
      <c r="A396" s="7"/>
      <c r="B396" s="7">
        <v>92605</v>
      </c>
      <c r="C396" s="7"/>
      <c r="D396" s="4" t="s">
        <v>68</v>
      </c>
      <c r="E396" s="71">
        <f>SUM(E397:E408)</f>
        <v>109000</v>
      </c>
      <c r="F396" s="71">
        <f>SUM(F397:F408)</f>
        <v>0</v>
      </c>
      <c r="G396" s="71">
        <f>SUM(G397:G408)</f>
        <v>0</v>
      </c>
      <c r="H396" s="64">
        <f t="shared" si="18"/>
        <v>109000</v>
      </c>
    </row>
    <row r="397" spans="1:8" ht="28.5">
      <c r="A397" s="15"/>
      <c r="B397" s="15"/>
      <c r="C397" s="15">
        <v>2820</v>
      </c>
      <c r="D397" s="24" t="s">
        <v>120</v>
      </c>
      <c r="E397" s="77">
        <v>42500</v>
      </c>
      <c r="F397" s="88"/>
      <c r="G397" s="88"/>
      <c r="H397" s="89">
        <f t="shared" si="18"/>
        <v>42500</v>
      </c>
    </row>
    <row r="398" spans="1:8" ht="14.25">
      <c r="A398" s="15"/>
      <c r="B398" s="15"/>
      <c r="C398" s="15">
        <v>4119</v>
      </c>
      <c r="D398" s="5" t="s">
        <v>28</v>
      </c>
      <c r="E398" s="61">
        <v>801</v>
      </c>
      <c r="F398" s="60"/>
      <c r="G398" s="60"/>
      <c r="H398" s="65">
        <f t="shared" si="18"/>
        <v>801</v>
      </c>
    </row>
    <row r="399" spans="1:8" ht="14.25">
      <c r="A399" s="15"/>
      <c r="B399" s="15"/>
      <c r="C399" s="15">
        <v>4129</v>
      </c>
      <c r="D399" s="5" t="s">
        <v>29</v>
      </c>
      <c r="E399" s="61">
        <v>115</v>
      </c>
      <c r="F399" s="60"/>
      <c r="G399" s="60"/>
      <c r="H399" s="65">
        <f t="shared" si="18"/>
        <v>115</v>
      </c>
    </row>
    <row r="400" spans="1:8" ht="14.25">
      <c r="A400" s="15"/>
      <c r="B400" s="15"/>
      <c r="C400" s="15">
        <v>4179</v>
      </c>
      <c r="D400" s="5" t="s">
        <v>119</v>
      </c>
      <c r="E400" s="61">
        <v>11150</v>
      </c>
      <c r="F400" s="60"/>
      <c r="G400" s="60"/>
      <c r="H400" s="65">
        <f t="shared" si="18"/>
        <v>11150</v>
      </c>
    </row>
    <row r="401" spans="1:8" ht="14.25">
      <c r="A401" s="15"/>
      <c r="B401" s="15"/>
      <c r="C401" s="17">
        <v>4170</v>
      </c>
      <c r="D401" s="5" t="s">
        <v>119</v>
      </c>
      <c r="E401" s="61">
        <v>900</v>
      </c>
      <c r="F401" s="60"/>
      <c r="G401" s="60"/>
      <c r="H401" s="65">
        <f t="shared" si="18"/>
        <v>900</v>
      </c>
    </row>
    <row r="402" spans="1:8" ht="14.25">
      <c r="A402" s="15"/>
      <c r="B402" s="15"/>
      <c r="C402" s="15">
        <v>4210</v>
      </c>
      <c r="D402" s="5" t="s">
        <v>7</v>
      </c>
      <c r="E402" s="61">
        <v>6900</v>
      </c>
      <c r="F402" s="60"/>
      <c r="G402" s="60"/>
      <c r="H402" s="65">
        <f>E402+F402-G402</f>
        <v>6900</v>
      </c>
    </row>
    <row r="403" spans="1:8" ht="14.25">
      <c r="A403" s="15"/>
      <c r="B403" s="15"/>
      <c r="C403" s="15">
        <v>4219</v>
      </c>
      <c r="D403" s="5" t="s">
        <v>7</v>
      </c>
      <c r="E403" s="61">
        <v>20380</v>
      </c>
      <c r="F403" s="60"/>
      <c r="G403" s="60"/>
      <c r="H403" s="65">
        <f t="shared" si="18"/>
        <v>20380</v>
      </c>
    </row>
    <row r="404" spans="1:8" ht="14.25">
      <c r="A404" s="15"/>
      <c r="B404" s="15"/>
      <c r="C404" s="15">
        <v>4300</v>
      </c>
      <c r="D404" s="5" t="s">
        <v>8</v>
      </c>
      <c r="E404" s="61">
        <v>2200</v>
      </c>
      <c r="F404" s="60"/>
      <c r="G404" s="60"/>
      <c r="H404" s="65">
        <f t="shared" si="18"/>
        <v>2200</v>
      </c>
    </row>
    <row r="405" spans="1:8" ht="14.25">
      <c r="A405" s="15"/>
      <c r="B405" s="15"/>
      <c r="C405" s="15">
        <v>4309</v>
      </c>
      <c r="D405" s="5" t="s">
        <v>8</v>
      </c>
      <c r="E405" s="61">
        <v>22664</v>
      </c>
      <c r="F405" s="60"/>
      <c r="G405" s="60"/>
      <c r="H405" s="65">
        <f t="shared" si="18"/>
        <v>22664</v>
      </c>
    </row>
    <row r="406" spans="1:8" ht="14.25">
      <c r="A406" s="15"/>
      <c r="B406" s="15"/>
      <c r="C406" s="15">
        <v>4410</v>
      </c>
      <c r="D406" s="5" t="s">
        <v>52</v>
      </c>
      <c r="E406" s="61">
        <v>0</v>
      </c>
      <c r="F406" s="60"/>
      <c r="G406" s="60"/>
      <c r="H406" s="65">
        <f t="shared" si="18"/>
        <v>0</v>
      </c>
    </row>
    <row r="407" spans="1:8" ht="14.25">
      <c r="A407" s="15"/>
      <c r="B407" s="15"/>
      <c r="C407" s="15">
        <v>4419</v>
      </c>
      <c r="D407" s="5" t="s">
        <v>52</v>
      </c>
      <c r="E407" s="61">
        <v>110</v>
      </c>
      <c r="F407" s="61"/>
      <c r="G407" s="61"/>
      <c r="H407" s="65">
        <f>E407+F407-G407</f>
        <v>110</v>
      </c>
    </row>
    <row r="408" spans="1:8" ht="14.25">
      <c r="A408" s="15"/>
      <c r="B408" s="15"/>
      <c r="C408" s="15">
        <v>4429</v>
      </c>
      <c r="D408" s="5" t="s">
        <v>154</v>
      </c>
      <c r="E408" s="61">
        <v>1280</v>
      </c>
      <c r="F408" s="61"/>
      <c r="G408" s="61"/>
      <c r="H408" s="65">
        <f t="shared" si="18"/>
        <v>1280</v>
      </c>
    </row>
    <row r="409" spans="1:8" s="32" customFormat="1" ht="15">
      <c r="A409" s="23"/>
      <c r="B409" s="23"/>
      <c r="C409" s="23"/>
      <c r="D409" s="2" t="s">
        <v>81</v>
      </c>
      <c r="E409" s="70">
        <f>E14+E21+E27+E39+E65+E77+E87+E127+E138+E152+E158+E161+E165+E266+E280+E330+E343+E366+E382</f>
        <v>18558620</v>
      </c>
      <c r="F409" s="70">
        <f>F14+F21+F27+F39+F65+F77+F87+F127+F138+F152+F158+F161+F165+F266+F280+F330+F343+F366+F382</f>
        <v>272723</v>
      </c>
      <c r="G409" s="70">
        <f>G14+G21+G27+G39+G65+G77+G87+G127+G138+G152+G158+G161+G165+G266+G280+G330+G343+G366+G382</f>
        <v>154283</v>
      </c>
      <c r="H409" s="63">
        <f t="shared" si="18"/>
        <v>18677060</v>
      </c>
    </row>
  </sheetData>
  <mergeCells count="25">
    <mergeCell ref="F298:F299"/>
    <mergeCell ref="G298:G299"/>
    <mergeCell ref="H207:H209"/>
    <mergeCell ref="F207:F209"/>
    <mergeCell ref="G207:G209"/>
    <mergeCell ref="H298:H299"/>
    <mergeCell ref="E11:E12"/>
    <mergeCell ref="F11:F12"/>
    <mergeCell ref="G11:G12"/>
    <mergeCell ref="H11:H12"/>
    <mergeCell ref="A11:A12"/>
    <mergeCell ref="B11:B12"/>
    <mergeCell ref="C11:C12"/>
    <mergeCell ref="D11:D12"/>
    <mergeCell ref="A8:G8"/>
    <mergeCell ref="D2:H2"/>
    <mergeCell ref="D3:H3"/>
    <mergeCell ref="D4:H4"/>
    <mergeCell ref="D5:H5"/>
    <mergeCell ref="B7:G7"/>
    <mergeCell ref="E298:E299"/>
    <mergeCell ref="C207:C209"/>
    <mergeCell ref="B207:B209"/>
    <mergeCell ref="A207:A209"/>
    <mergeCell ref="E207:E209"/>
  </mergeCells>
  <printOptions horizontalCentered="1"/>
  <pageMargins left="0.3937007874015748" right="0.3937007874015748" top="0.5905511811023623" bottom="0.3937007874015748" header="0.1968503937007874" footer="0.4330708661417323"/>
  <pageSetup horizontalDpi="300" verticalDpi="300" orientation="landscape" paperSize="9" scale="80" r:id="rId1"/>
  <headerFooter alignWithMargins="0">
    <oddFooter>&amp;CStrona &amp;P</oddFooter>
  </headerFooter>
  <rowBreaks count="11" manualBreakCount="11">
    <brk id="38" max="7" man="1"/>
    <brk id="76" max="7" man="1"/>
    <brk id="115" max="7" man="1"/>
    <brk id="151" max="7" man="1"/>
    <brk id="189" max="7" man="1"/>
    <brk id="230" max="7" man="1"/>
    <brk id="271" max="7" man="1"/>
    <brk id="305" max="7" man="1"/>
    <brk id="345" max="7" man="1"/>
    <brk id="386" max="7" man="1"/>
    <brk id="40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Agnieszka Rysz-Komańska</cp:lastModifiedBy>
  <cp:lastPrinted>2006-12-01T08:51:34Z</cp:lastPrinted>
  <dcterms:created xsi:type="dcterms:W3CDTF">2001-10-24T06:38:56Z</dcterms:created>
  <dcterms:modified xsi:type="dcterms:W3CDTF">2006-12-11T08:57:32Z</dcterms:modified>
  <cp:category/>
  <cp:version/>
  <cp:contentType/>
  <cp:contentStatus/>
</cp:coreProperties>
</file>