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'Arkusz1'!$A$1:$H$106</definedName>
  </definedNames>
  <calcPr fullCalcOnLoad="1"/>
</workbook>
</file>

<file path=xl/sharedStrings.xml><?xml version="1.0" encoding="utf-8"?>
<sst xmlns="http://schemas.openxmlformats.org/spreadsheetml/2006/main" count="110" uniqueCount="82">
  <si>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</si>
  <si>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</si>
  <si>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</si>
  <si>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</si>
  <si>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</si>
  <si>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</si>
  <si>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</si>
  <si>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</si>
  <si>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</si>
  <si>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</si>
  <si>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</si>
  <si>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</si>
  <si>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</si>
  <si>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</si>
  <si>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</si>
  <si>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</si>
  <si>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</si>
  <si>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</si>
  <si>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</si>
  <si>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</si>
  <si>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</si>
  <si>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</si>
  <si>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</si>
  <si>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</si>
  <si>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</si>
  <si>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</si>
  <si>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</si>
  <si>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</si>
  <si>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</si>
  <si>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</si>
  <si>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</si>
  <si>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</si>
  <si>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</si>
  <si>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</si>
  <si>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</si>
  <si>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</si>
  <si>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</si>
  <si>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</si>
  <si>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</si>
  <si>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</si>
  <si>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</si>
  <si>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</si>
  <si>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</si>
  <si>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</si>
  <si>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</si>
  <si>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</si>
  <si>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</si>
  <si>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</si>
  <si>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</si>
  <si>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</si>
  <si>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</si>
  <si>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</si>
  <si>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</si>
  <si>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</si>
  <si>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</si>
  <si>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</si>
  <si>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</si>
  <si>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</si>
  <si>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Urzędy naczelnych organów władzy państwowej kontroli                                                 i ochrony prawa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</si>
  <si>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</si>
  <si>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</si>
  <si>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</si>
  <si>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</si>
  <si>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</si>
  <si>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Plan na 2006 r. Uchwała budżetowa</t>
  </si>
  <si>
    <t xml:space="preserve">Plan po zmianach na 2006 r. </t>
  </si>
  <si>
    <t>Wykonanie na 30.06.2006 r.</t>
  </si>
  <si>
    <t>%</t>
  </si>
  <si>
    <t>Wójta Gminy Zarszyn</t>
  </si>
  <si>
    <t>Odsetki od nieterminowych wpłat z tytułu podatków i opłat</t>
  </si>
  <si>
    <t>Dotacje celowe otrzymane z budżetu państwa na realizację zadań bieżących z zakresu administracji rządowej oraz innych zadań zleconych gminie ustawami</t>
  </si>
  <si>
    <t>Pozostałe odsetki</t>
  </si>
  <si>
    <t>wpływy z różnych dochodów</t>
  </si>
  <si>
    <t>Urzędy gmin</t>
  </si>
  <si>
    <t>Rekompensaty utraconych dochodów w podatkach i opłatach lokalnych</t>
  </si>
  <si>
    <t>Zasiłki i pomoc w naturze oraz składki na ubezpieczenia emerytalne i rentowe</t>
  </si>
  <si>
    <t>WYTWARZANIE I ZAOPATRYWANIE W ENERGIĘ ELEKTRYCZNĄ, GAZ I WODĘ</t>
  </si>
  <si>
    <t>Dostarczanie wody</t>
  </si>
  <si>
    <t>SPRAWOZDANIE Z WYKONANIA</t>
  </si>
  <si>
    <t>DOCHODÓW BUDŻETU GMINY ZARSZYN ZA I PÓŁROCZE 2006 ROK</t>
  </si>
  <si>
    <t>do Zarządzenia Nr 305/2006</t>
  </si>
  <si>
    <t>z dnia 30.08.2006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</si>
</sst>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4" fontId="7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75" zoomScaleNormal="75" zoomScaleSheetLayoutView="75" workbookViewId="0" topLeftCell="E109">
      <selection activeCell="N10" sqref="N10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9.375" style="37" customWidth="1"/>
    <col min="6" max="6" width="18.00390625" style="27" customWidth="1"/>
    <col min="7" max="7" width="16.875" style="37" customWidth="1"/>
    <col min="8" max="8" width="10.375" style="37" customWidth="1"/>
    <col min="9" max="16384" width="9.125" style="37" customWidth="1"/>
  </cols>
  <sheetData>
    <row r="1" spans="4:8" ht="14.25" customHeight="1">
      <c r="D1" s="86" t="s">
        <v>41</v>
      </c>
      <c r="E1" s="86"/>
      <c r="F1" s="86"/>
      <c r="G1" s="86"/>
      <c r="H1" s="86"/>
    </row>
    <row r="2" spans="4:8" ht="14.25" customHeight="1">
      <c r="D2" s="87" t="s">
        <v>80</v>
      </c>
      <c r="E2" s="87"/>
      <c r="F2" s="87"/>
      <c r="G2" s="87"/>
      <c r="H2" s="87"/>
    </row>
    <row r="3" spans="4:8" ht="14.25" customHeight="1">
      <c r="D3" s="87" t="s">
        <v>68</v>
      </c>
      <c r="E3" s="87"/>
      <c r="F3" s="87"/>
      <c r="G3" s="87"/>
      <c r="H3" s="87"/>
    </row>
    <row r="4" spans="4:8" ht="13.5" customHeight="1">
      <c r="D4" s="87" t="s">
        <v>81</v>
      </c>
      <c r="E4" s="87"/>
      <c r="F4" s="87"/>
      <c r="G4" s="87"/>
      <c r="H4" s="87"/>
    </row>
    <row r="5" spans="4:6" ht="10.5" customHeight="1">
      <c r="D5" s="51"/>
      <c r="E5" s="51"/>
      <c r="F5" s="51"/>
    </row>
    <row r="6" spans="1:6" ht="15" customHeight="1">
      <c r="A6" s="84" t="s">
        <v>78</v>
      </c>
      <c r="B6" s="84"/>
      <c r="C6" s="84"/>
      <c r="D6" s="84"/>
      <c r="E6" s="84"/>
      <c r="F6" s="84"/>
    </row>
    <row r="7" spans="1:6" ht="15" customHeight="1">
      <c r="A7" s="85" t="s">
        <v>79</v>
      </c>
      <c r="B7" s="85"/>
      <c r="C7" s="85"/>
      <c r="D7" s="85"/>
      <c r="E7" s="85"/>
      <c r="F7" s="85"/>
    </row>
    <row r="8" spans="1:6" ht="15" customHeight="1">
      <c r="A8" s="66"/>
      <c r="B8" s="66"/>
      <c r="C8" s="66"/>
      <c r="D8" s="66"/>
      <c r="E8" s="66"/>
      <c r="F8" s="66"/>
    </row>
    <row r="9" spans="1:8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9" t="s">
        <v>64</v>
      </c>
      <c r="F9" s="48" t="s">
        <v>65</v>
      </c>
      <c r="G9" s="48" t="s">
        <v>66</v>
      </c>
      <c r="H9" s="48" t="s">
        <v>67</v>
      </c>
    </row>
    <row r="10" spans="1:8" ht="14.25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28">
        <v>6</v>
      </c>
      <c r="G10" s="67">
        <v>7</v>
      </c>
      <c r="H10" s="67">
        <v>8</v>
      </c>
    </row>
    <row r="11" spans="1:8" s="40" customFormat="1" ht="15">
      <c r="A11" s="1">
        <v>10</v>
      </c>
      <c r="B11" s="2"/>
      <c r="C11" s="3"/>
      <c r="D11" s="4" t="s">
        <v>0</v>
      </c>
      <c r="E11" s="34">
        <f aca="true" t="shared" si="0" ref="E11:G12">E12</f>
        <v>3500</v>
      </c>
      <c r="F11" s="34">
        <f t="shared" si="0"/>
        <v>3500</v>
      </c>
      <c r="G11" s="34">
        <f t="shared" si="0"/>
        <v>41.13</v>
      </c>
      <c r="H11" s="70">
        <f>G11/F11*100</f>
        <v>1.1751428571428573</v>
      </c>
    </row>
    <row r="12" spans="1:8" ht="15">
      <c r="A12" s="1"/>
      <c r="B12" s="53">
        <v>1095</v>
      </c>
      <c r="C12" s="5"/>
      <c r="D12" s="6" t="s">
        <v>1</v>
      </c>
      <c r="E12" s="35">
        <f t="shared" si="0"/>
        <v>3500</v>
      </c>
      <c r="F12" s="35">
        <f t="shared" si="0"/>
        <v>3500</v>
      </c>
      <c r="G12" s="35">
        <f t="shared" si="0"/>
        <v>41.13</v>
      </c>
      <c r="H12" s="70">
        <f aca="true" t="shared" si="1" ref="H12:H88">G12/F12*100</f>
        <v>1.1751428571428573</v>
      </c>
    </row>
    <row r="13" spans="1:8" ht="15">
      <c r="A13" s="7"/>
      <c r="B13" s="54"/>
      <c r="C13" s="29">
        <v>690</v>
      </c>
      <c r="D13" s="9" t="s">
        <v>4</v>
      </c>
      <c r="E13" s="68">
        <v>3500</v>
      </c>
      <c r="F13" s="36">
        <v>3500</v>
      </c>
      <c r="G13" s="62">
        <v>41.13</v>
      </c>
      <c r="H13" s="70">
        <f t="shared" si="1"/>
        <v>1.1751428571428573</v>
      </c>
    </row>
    <row r="14" spans="1:8" s="40" customFormat="1" ht="15">
      <c r="A14" s="7">
        <v>20</v>
      </c>
      <c r="B14" s="55"/>
      <c r="C14" s="10"/>
      <c r="D14" s="4" t="s">
        <v>12</v>
      </c>
      <c r="E14" s="34">
        <f aca="true" t="shared" si="2" ref="E14:G15">E15</f>
        <v>68000</v>
      </c>
      <c r="F14" s="34">
        <f t="shared" si="2"/>
        <v>68000</v>
      </c>
      <c r="G14" s="34">
        <f t="shared" si="2"/>
        <v>69008.15</v>
      </c>
      <c r="H14" s="70">
        <f t="shared" si="1"/>
        <v>101.48257352941175</v>
      </c>
    </row>
    <row r="15" spans="1:8" ht="15">
      <c r="A15" s="7"/>
      <c r="B15" s="56">
        <v>2095</v>
      </c>
      <c r="C15" s="5"/>
      <c r="D15" s="6" t="s">
        <v>1</v>
      </c>
      <c r="E15" s="35">
        <f t="shared" si="2"/>
        <v>68000</v>
      </c>
      <c r="F15" s="35">
        <f t="shared" si="2"/>
        <v>68000</v>
      </c>
      <c r="G15" s="35">
        <f t="shared" si="2"/>
        <v>69008.15</v>
      </c>
      <c r="H15" s="70">
        <f t="shared" si="1"/>
        <v>101.48257352941175</v>
      </c>
    </row>
    <row r="16" spans="1:8" ht="15">
      <c r="A16" s="7"/>
      <c r="B16" s="54"/>
      <c r="C16" s="29">
        <v>870</v>
      </c>
      <c r="D16" s="9" t="s">
        <v>36</v>
      </c>
      <c r="E16" s="68">
        <v>68000</v>
      </c>
      <c r="F16" s="36">
        <v>68000</v>
      </c>
      <c r="G16" s="71">
        <v>69008.15</v>
      </c>
      <c r="H16" s="70">
        <f t="shared" si="1"/>
        <v>101.48257352941175</v>
      </c>
    </row>
    <row r="17" spans="1:8" s="63" customFormat="1" ht="30">
      <c r="A17" s="7">
        <v>400</v>
      </c>
      <c r="B17" s="72"/>
      <c r="C17" s="73"/>
      <c r="D17" s="78" t="s">
        <v>76</v>
      </c>
      <c r="E17" s="74">
        <f aca="true" t="shared" si="3" ref="E17:G18">E18</f>
        <v>0</v>
      </c>
      <c r="F17" s="74">
        <f t="shared" si="3"/>
        <v>0</v>
      </c>
      <c r="G17" s="74">
        <f t="shared" si="3"/>
        <v>1818</v>
      </c>
      <c r="H17" s="70">
        <v>0</v>
      </c>
    </row>
    <row r="18" spans="1:8" s="33" customFormat="1" ht="15">
      <c r="A18" s="7"/>
      <c r="B18" s="82">
        <v>40002</v>
      </c>
      <c r="C18" s="83"/>
      <c r="D18" s="79" t="s">
        <v>77</v>
      </c>
      <c r="E18" s="76">
        <f t="shared" si="3"/>
        <v>0</v>
      </c>
      <c r="F18" s="76">
        <f t="shared" si="3"/>
        <v>0</v>
      </c>
      <c r="G18" s="76">
        <f t="shared" si="3"/>
        <v>1818</v>
      </c>
      <c r="H18" s="70">
        <v>0</v>
      </c>
    </row>
    <row r="19" spans="1:8" ht="15">
      <c r="A19" s="7"/>
      <c r="B19" s="54"/>
      <c r="C19" s="29">
        <v>960</v>
      </c>
      <c r="D19" s="18" t="s">
        <v>63</v>
      </c>
      <c r="E19" s="68">
        <v>0</v>
      </c>
      <c r="F19" s="36">
        <v>0</v>
      </c>
      <c r="G19" s="71">
        <v>1818</v>
      </c>
      <c r="H19" s="70">
        <v>0</v>
      </c>
    </row>
    <row r="20" spans="1:8" s="40" customFormat="1" ht="15">
      <c r="A20" s="11">
        <v>700</v>
      </c>
      <c r="B20" s="24"/>
      <c r="C20" s="12"/>
      <c r="D20" s="13" t="s">
        <v>5</v>
      </c>
      <c r="E20" s="34">
        <f>E21</f>
        <v>75000</v>
      </c>
      <c r="F20" s="34">
        <f>F21</f>
        <v>75000</v>
      </c>
      <c r="G20" s="34">
        <f>G21</f>
        <v>50759.93</v>
      </c>
      <c r="H20" s="70">
        <f t="shared" si="1"/>
        <v>67.67990666666667</v>
      </c>
    </row>
    <row r="21" spans="1:8" ht="15">
      <c r="A21" s="11"/>
      <c r="B21" s="21">
        <v>70005</v>
      </c>
      <c r="C21" s="14"/>
      <c r="D21" s="15" t="s">
        <v>6</v>
      </c>
      <c r="E21" s="35">
        <f>SUM(E22:E25)</f>
        <v>75000</v>
      </c>
      <c r="F21" s="35">
        <f>SUM(F22:F25)</f>
        <v>75000</v>
      </c>
      <c r="G21" s="35">
        <f>SUM(G22:G25)</f>
        <v>50759.93</v>
      </c>
      <c r="H21" s="70">
        <f t="shared" si="1"/>
        <v>67.67990666666667</v>
      </c>
    </row>
    <row r="22" spans="1:8" ht="28.5">
      <c r="A22" s="16"/>
      <c r="B22" s="57"/>
      <c r="C22" s="31">
        <v>470</v>
      </c>
      <c r="D22" s="18" t="s">
        <v>37</v>
      </c>
      <c r="E22" s="69">
        <v>5000</v>
      </c>
      <c r="F22" s="36">
        <v>5000</v>
      </c>
      <c r="G22" s="80">
        <v>5193.35</v>
      </c>
      <c r="H22" s="70">
        <f t="shared" si="1"/>
        <v>103.867</v>
      </c>
    </row>
    <row r="23" spans="1:8" ht="57.75" customHeight="1">
      <c r="A23" s="16"/>
      <c r="B23" s="57"/>
      <c r="C23" s="31">
        <v>750</v>
      </c>
      <c r="D23" s="18" t="s">
        <v>38</v>
      </c>
      <c r="E23" s="69">
        <v>55000</v>
      </c>
      <c r="F23" s="36">
        <v>55000</v>
      </c>
      <c r="G23" s="80">
        <v>45472.33</v>
      </c>
      <c r="H23" s="81">
        <f t="shared" si="1"/>
        <v>82.67696363636364</v>
      </c>
    </row>
    <row r="24" spans="1:8" ht="15">
      <c r="A24" s="16"/>
      <c r="B24" s="57"/>
      <c r="C24" s="31">
        <v>870</v>
      </c>
      <c r="D24" s="18" t="s">
        <v>36</v>
      </c>
      <c r="E24" s="69">
        <v>15000</v>
      </c>
      <c r="F24" s="36">
        <v>15000</v>
      </c>
      <c r="G24" s="71">
        <v>0</v>
      </c>
      <c r="H24" s="70">
        <f t="shared" si="1"/>
        <v>0</v>
      </c>
    </row>
    <row r="25" spans="1:8" ht="15">
      <c r="A25" s="16"/>
      <c r="B25" s="57"/>
      <c r="C25" s="31">
        <v>910</v>
      </c>
      <c r="D25" s="18" t="s">
        <v>69</v>
      </c>
      <c r="E25" s="69">
        <v>0</v>
      </c>
      <c r="F25" s="36">
        <v>0</v>
      </c>
      <c r="G25" s="71">
        <v>94.25</v>
      </c>
      <c r="H25" s="70">
        <v>0</v>
      </c>
    </row>
    <row r="26" spans="1:8" s="63" customFormat="1" ht="15">
      <c r="A26" s="16">
        <v>710</v>
      </c>
      <c r="B26" s="60"/>
      <c r="C26" s="65"/>
      <c r="D26" s="13" t="s">
        <v>61</v>
      </c>
      <c r="E26" s="34">
        <f aca="true" t="shared" si="4" ref="E26:G27">E27</f>
        <v>0</v>
      </c>
      <c r="F26" s="34">
        <f t="shared" si="4"/>
        <v>8550</v>
      </c>
      <c r="G26" s="34">
        <f t="shared" si="4"/>
        <v>9450</v>
      </c>
      <c r="H26" s="70">
        <f t="shared" si="1"/>
        <v>110.5263157894737</v>
      </c>
    </row>
    <row r="27" spans="1:8" s="33" customFormat="1" ht="15">
      <c r="A27" s="16"/>
      <c r="B27" s="64">
        <v>71004</v>
      </c>
      <c r="C27" s="32"/>
      <c r="D27" s="15" t="s">
        <v>62</v>
      </c>
      <c r="E27" s="35">
        <f t="shared" si="4"/>
        <v>0</v>
      </c>
      <c r="F27" s="35">
        <f t="shared" si="4"/>
        <v>8550</v>
      </c>
      <c r="G27" s="35">
        <f t="shared" si="4"/>
        <v>9450</v>
      </c>
      <c r="H27" s="70">
        <f t="shared" si="1"/>
        <v>110.5263157894737</v>
      </c>
    </row>
    <row r="28" spans="1:8" ht="15">
      <c r="A28" s="16"/>
      <c r="B28" s="57"/>
      <c r="C28" s="31">
        <v>960</v>
      </c>
      <c r="D28" s="18" t="s">
        <v>63</v>
      </c>
      <c r="E28" s="69">
        <v>0</v>
      </c>
      <c r="F28" s="36">
        <v>8550</v>
      </c>
      <c r="G28" s="71">
        <v>9450</v>
      </c>
      <c r="H28" s="70">
        <f t="shared" si="1"/>
        <v>110.5263157894737</v>
      </c>
    </row>
    <row r="29" spans="1:8" s="40" customFormat="1" ht="15">
      <c r="A29" s="11">
        <v>750</v>
      </c>
      <c r="B29" s="58"/>
      <c r="C29" s="12"/>
      <c r="D29" s="13" t="s">
        <v>7</v>
      </c>
      <c r="E29" s="34">
        <f>E30</f>
        <v>81554</v>
      </c>
      <c r="F29" s="34">
        <f>F30</f>
        <v>81554</v>
      </c>
      <c r="G29" s="34">
        <f>G30+G33</f>
        <v>60667.020000000004</v>
      </c>
      <c r="H29" s="70">
        <f t="shared" si="1"/>
        <v>74.38877308286534</v>
      </c>
    </row>
    <row r="30" spans="1:8" ht="15">
      <c r="A30" s="11"/>
      <c r="B30" s="21">
        <v>75011</v>
      </c>
      <c r="C30" s="14"/>
      <c r="D30" s="15" t="s">
        <v>8</v>
      </c>
      <c r="E30" s="35">
        <f>E31+E32</f>
        <v>81554</v>
      </c>
      <c r="F30" s="35">
        <f>F31+F32</f>
        <v>81554</v>
      </c>
      <c r="G30" s="35">
        <f>G31+G32</f>
        <v>44176</v>
      </c>
      <c r="H30" s="70">
        <f t="shared" si="1"/>
        <v>54.16779066630699</v>
      </c>
    </row>
    <row r="31" spans="1:8" ht="45.75" customHeight="1">
      <c r="A31" s="11"/>
      <c r="B31" s="59"/>
      <c r="C31" s="17">
        <v>2010</v>
      </c>
      <c r="D31" s="18" t="s">
        <v>70</v>
      </c>
      <c r="E31" s="69">
        <v>80554</v>
      </c>
      <c r="F31" s="36">
        <v>80554</v>
      </c>
      <c r="G31" s="80">
        <v>43372</v>
      </c>
      <c r="H31" s="81">
        <f t="shared" si="1"/>
        <v>53.84214315862651</v>
      </c>
    </row>
    <row r="32" spans="1:8" ht="31.5" customHeight="1">
      <c r="A32" s="11"/>
      <c r="B32" s="59"/>
      <c r="C32" s="31">
        <v>2360</v>
      </c>
      <c r="D32" s="18" t="s">
        <v>42</v>
      </c>
      <c r="E32" s="69">
        <v>1000</v>
      </c>
      <c r="F32" s="36">
        <v>1000</v>
      </c>
      <c r="G32" s="80">
        <v>804</v>
      </c>
      <c r="H32" s="81">
        <f t="shared" si="1"/>
        <v>80.4</v>
      </c>
    </row>
    <row r="33" spans="1:8" s="33" customFormat="1" ht="14.25" customHeight="1">
      <c r="A33" s="11"/>
      <c r="B33" s="21">
        <v>75023</v>
      </c>
      <c r="C33" s="32"/>
      <c r="D33" s="15" t="s">
        <v>73</v>
      </c>
      <c r="E33" s="76">
        <f>SUM(E34:E36)</f>
        <v>0</v>
      </c>
      <c r="F33" s="76">
        <f>SUM(F34:F36)</f>
        <v>0</v>
      </c>
      <c r="G33" s="76">
        <f>SUM(G34:G36)</f>
        <v>16491.02</v>
      </c>
      <c r="H33" s="81">
        <v>0</v>
      </c>
    </row>
    <row r="34" spans="1:8" ht="14.25" customHeight="1">
      <c r="A34" s="11"/>
      <c r="B34" s="59"/>
      <c r="C34" s="31">
        <v>830</v>
      </c>
      <c r="D34" s="18" t="s">
        <v>9</v>
      </c>
      <c r="E34" s="69">
        <v>0</v>
      </c>
      <c r="F34" s="36">
        <v>0</v>
      </c>
      <c r="G34" s="71">
        <v>379.82</v>
      </c>
      <c r="H34" s="81">
        <v>0</v>
      </c>
    </row>
    <row r="35" spans="1:8" ht="14.25" customHeight="1">
      <c r="A35" s="11"/>
      <c r="B35" s="59"/>
      <c r="C35" s="31">
        <v>920</v>
      </c>
      <c r="D35" s="18" t="s">
        <v>71</v>
      </c>
      <c r="E35" s="69">
        <v>0</v>
      </c>
      <c r="F35" s="36">
        <v>0</v>
      </c>
      <c r="G35" s="71">
        <v>16103.84</v>
      </c>
      <c r="H35" s="81">
        <v>0</v>
      </c>
    </row>
    <row r="36" spans="1:8" ht="14.25" customHeight="1">
      <c r="A36" s="11"/>
      <c r="B36" s="59"/>
      <c r="C36" s="31">
        <v>970</v>
      </c>
      <c r="D36" s="18" t="s">
        <v>72</v>
      </c>
      <c r="E36" s="69">
        <v>0</v>
      </c>
      <c r="F36" s="36">
        <v>0</v>
      </c>
      <c r="G36" s="71">
        <v>7.36</v>
      </c>
      <c r="H36" s="81">
        <v>0</v>
      </c>
    </row>
    <row r="37" spans="1:8" s="40" customFormat="1" ht="30">
      <c r="A37" s="16">
        <v>751</v>
      </c>
      <c r="B37" s="60"/>
      <c r="C37" s="19"/>
      <c r="D37" s="13" t="s">
        <v>27</v>
      </c>
      <c r="E37" s="34">
        <f aca="true" t="shared" si="5" ref="E37:G38">E38</f>
        <v>1488</v>
      </c>
      <c r="F37" s="34">
        <f t="shared" si="5"/>
        <v>1443</v>
      </c>
      <c r="G37" s="34">
        <f t="shared" si="5"/>
        <v>722</v>
      </c>
      <c r="H37" s="81">
        <f t="shared" si="1"/>
        <v>50.03465003465003</v>
      </c>
    </row>
    <row r="38" spans="1:8" ht="30">
      <c r="A38" s="20"/>
      <c r="B38" s="21">
        <v>75101</v>
      </c>
      <c r="C38" s="14"/>
      <c r="D38" s="15" t="s">
        <v>58</v>
      </c>
      <c r="E38" s="35">
        <f t="shared" si="5"/>
        <v>1488</v>
      </c>
      <c r="F38" s="35">
        <f t="shared" si="5"/>
        <v>1443</v>
      </c>
      <c r="G38" s="35">
        <f t="shared" si="5"/>
        <v>722</v>
      </c>
      <c r="H38" s="81">
        <f t="shared" si="1"/>
        <v>50.03465003465003</v>
      </c>
    </row>
    <row r="39" spans="1:8" ht="42.75">
      <c r="A39" s="22"/>
      <c r="B39" s="23"/>
      <c r="C39" s="17">
        <v>2010</v>
      </c>
      <c r="D39" s="18" t="s">
        <v>70</v>
      </c>
      <c r="E39" s="69">
        <v>1488</v>
      </c>
      <c r="F39" s="36">
        <v>1443</v>
      </c>
      <c r="G39" s="80">
        <v>722</v>
      </c>
      <c r="H39" s="81">
        <f t="shared" si="1"/>
        <v>50.03465003465003</v>
      </c>
    </row>
    <row r="40" spans="1:8" s="40" customFormat="1" ht="45.75" customHeight="1">
      <c r="A40" s="20">
        <v>756</v>
      </c>
      <c r="B40" s="24"/>
      <c r="C40" s="25"/>
      <c r="D40" s="13" t="s">
        <v>31</v>
      </c>
      <c r="E40" s="34">
        <f>E41+E44+E52+E62+E65</f>
        <v>2774880</v>
      </c>
      <c r="F40" s="34">
        <f>F41+F44+F52+F62+F65</f>
        <v>2776643</v>
      </c>
      <c r="G40" s="34">
        <f>G41+G44+G52+G62+G65</f>
        <v>1561460.24</v>
      </c>
      <c r="H40" s="81">
        <f t="shared" si="1"/>
        <v>56.23554198361115</v>
      </c>
    </row>
    <row r="41" spans="1:8" ht="15.75" customHeight="1">
      <c r="A41" s="11"/>
      <c r="B41" s="21">
        <v>75601</v>
      </c>
      <c r="C41" s="26"/>
      <c r="D41" s="15" t="s">
        <v>14</v>
      </c>
      <c r="E41" s="35">
        <f>E42+E43</f>
        <v>3000</v>
      </c>
      <c r="F41" s="35">
        <f>F42+F43</f>
        <v>3000</v>
      </c>
      <c r="G41" s="35">
        <f>G42+G43</f>
        <v>1553.78</v>
      </c>
      <c r="H41" s="70">
        <f t="shared" si="1"/>
        <v>51.79266666666666</v>
      </c>
    </row>
    <row r="42" spans="1:8" ht="28.5">
      <c r="A42" s="16"/>
      <c r="B42" s="23"/>
      <c r="C42" s="31">
        <v>350</v>
      </c>
      <c r="D42" s="18" t="s">
        <v>11</v>
      </c>
      <c r="E42" s="69">
        <v>3000</v>
      </c>
      <c r="F42" s="36">
        <v>3000</v>
      </c>
      <c r="G42" s="80">
        <v>1553.68</v>
      </c>
      <c r="H42" s="81">
        <f t="shared" si="1"/>
        <v>51.78933333333333</v>
      </c>
    </row>
    <row r="43" spans="1:8" s="27" customFormat="1" ht="14.25">
      <c r="A43" s="77"/>
      <c r="B43" s="23"/>
      <c r="C43" s="31">
        <v>910</v>
      </c>
      <c r="D43" s="18" t="s">
        <v>69</v>
      </c>
      <c r="E43" s="69">
        <v>0</v>
      </c>
      <c r="F43" s="36">
        <v>0</v>
      </c>
      <c r="G43" s="75">
        <v>0.1</v>
      </c>
      <c r="H43" s="70">
        <v>0</v>
      </c>
    </row>
    <row r="44" spans="1:8" ht="45.75" customHeight="1">
      <c r="A44" s="11"/>
      <c r="B44" s="21">
        <v>75615</v>
      </c>
      <c r="C44" s="14"/>
      <c r="D44" s="15" t="s">
        <v>39</v>
      </c>
      <c r="E44" s="35">
        <f>E45+E46+E47+E48+E49+E50+E51</f>
        <v>495000</v>
      </c>
      <c r="F44" s="35">
        <f>F45+F46+F47+F48+F49+F50+F51</f>
        <v>496763</v>
      </c>
      <c r="G44" s="35">
        <f>G45+G46+G47+G48+G49+G50+G51</f>
        <v>333631.19999999995</v>
      </c>
      <c r="H44" s="81">
        <f t="shared" si="1"/>
        <v>67.16104057669351</v>
      </c>
    </row>
    <row r="45" spans="1:8" ht="15" customHeight="1">
      <c r="A45" s="16"/>
      <c r="B45" s="23"/>
      <c r="C45" s="31">
        <v>310</v>
      </c>
      <c r="D45" s="18" t="s">
        <v>43</v>
      </c>
      <c r="E45" s="69">
        <v>440000</v>
      </c>
      <c r="F45" s="36">
        <v>441461</v>
      </c>
      <c r="G45" s="71">
        <v>287016.72</v>
      </c>
      <c r="H45" s="70">
        <f t="shared" si="1"/>
        <v>65.01519273503207</v>
      </c>
    </row>
    <row r="46" spans="1:8" ht="15" customHeight="1">
      <c r="A46" s="16"/>
      <c r="B46" s="23"/>
      <c r="C46" s="31">
        <v>320</v>
      </c>
      <c r="D46" s="18" t="s">
        <v>44</v>
      </c>
      <c r="E46" s="69">
        <v>20000</v>
      </c>
      <c r="F46" s="36">
        <v>20000</v>
      </c>
      <c r="G46" s="71">
        <v>14314.36</v>
      </c>
      <c r="H46" s="70">
        <f t="shared" si="1"/>
        <v>71.57180000000001</v>
      </c>
    </row>
    <row r="47" spans="1:8" ht="15" customHeight="1">
      <c r="A47" s="16"/>
      <c r="B47" s="23"/>
      <c r="C47" s="31">
        <v>330</v>
      </c>
      <c r="D47" s="18" t="s">
        <v>45</v>
      </c>
      <c r="E47" s="69">
        <v>27000</v>
      </c>
      <c r="F47" s="36">
        <v>27302</v>
      </c>
      <c r="G47" s="71">
        <v>18907.6</v>
      </c>
      <c r="H47" s="70">
        <f t="shared" si="1"/>
        <v>69.25353453959417</v>
      </c>
    </row>
    <row r="48" spans="1:8" ht="15" customHeight="1">
      <c r="A48" s="16"/>
      <c r="B48" s="23"/>
      <c r="C48" s="31">
        <v>340</v>
      </c>
      <c r="D48" s="18" t="s">
        <v>46</v>
      </c>
      <c r="E48" s="69">
        <v>2500</v>
      </c>
      <c r="F48" s="36">
        <v>2500</v>
      </c>
      <c r="G48" s="71">
        <v>1380</v>
      </c>
      <c r="H48" s="70">
        <f t="shared" si="1"/>
        <v>55.2</v>
      </c>
    </row>
    <row r="49" spans="1:8" ht="15">
      <c r="A49" s="16"/>
      <c r="B49" s="23"/>
      <c r="C49" s="31">
        <v>500</v>
      </c>
      <c r="D49" s="18" t="s">
        <v>15</v>
      </c>
      <c r="E49" s="69">
        <v>5500</v>
      </c>
      <c r="F49" s="36">
        <v>5500</v>
      </c>
      <c r="G49" s="71">
        <v>7158.02</v>
      </c>
      <c r="H49" s="70">
        <f t="shared" si="1"/>
        <v>130.14581818181819</v>
      </c>
    </row>
    <row r="50" spans="1:8" ht="15">
      <c r="A50" s="16"/>
      <c r="B50" s="23"/>
      <c r="C50" s="31">
        <v>910</v>
      </c>
      <c r="D50" s="18" t="s">
        <v>69</v>
      </c>
      <c r="E50" s="69">
        <v>0</v>
      </c>
      <c r="F50" s="71">
        <v>0</v>
      </c>
      <c r="G50" s="36">
        <v>62.5</v>
      </c>
      <c r="H50" s="70">
        <v>0</v>
      </c>
    </row>
    <row r="51" spans="1:8" ht="15">
      <c r="A51" s="16"/>
      <c r="B51" s="23"/>
      <c r="C51" s="31">
        <v>2680</v>
      </c>
      <c r="D51" s="18" t="s">
        <v>74</v>
      </c>
      <c r="E51" s="69">
        <v>0</v>
      </c>
      <c r="F51" s="71">
        <v>0</v>
      </c>
      <c r="G51" s="36">
        <v>4792</v>
      </c>
      <c r="H51" s="70">
        <v>0</v>
      </c>
    </row>
    <row r="52" spans="1:8" s="33" customFormat="1" ht="45">
      <c r="A52" s="16"/>
      <c r="B52" s="30">
        <v>75616</v>
      </c>
      <c r="C52" s="32"/>
      <c r="D52" s="15" t="s">
        <v>35</v>
      </c>
      <c r="E52" s="35">
        <f>SUM(E53:E61)</f>
        <v>616500</v>
      </c>
      <c r="F52" s="35">
        <f>SUM(F53:F61)</f>
        <v>616500</v>
      </c>
      <c r="G52" s="35">
        <f>SUM(G53:G61)</f>
        <v>454729.42</v>
      </c>
      <c r="H52" s="81">
        <f t="shared" si="1"/>
        <v>73.75984103811841</v>
      </c>
    </row>
    <row r="53" spans="1:8" ht="15">
      <c r="A53" s="16"/>
      <c r="B53" s="23"/>
      <c r="C53" s="31">
        <v>310</v>
      </c>
      <c r="D53" s="18" t="s">
        <v>43</v>
      </c>
      <c r="E53" s="69">
        <v>260000</v>
      </c>
      <c r="F53" s="36">
        <v>260000</v>
      </c>
      <c r="G53" s="71">
        <v>192985.07</v>
      </c>
      <c r="H53" s="70">
        <f t="shared" si="1"/>
        <v>74.22502692307692</v>
      </c>
    </row>
    <row r="54" spans="1:8" ht="15">
      <c r="A54" s="16"/>
      <c r="B54" s="23"/>
      <c r="C54" s="31">
        <v>320</v>
      </c>
      <c r="D54" s="18" t="s">
        <v>44</v>
      </c>
      <c r="E54" s="69">
        <v>250000</v>
      </c>
      <c r="F54" s="36">
        <v>250000</v>
      </c>
      <c r="G54" s="71">
        <v>180543.66</v>
      </c>
      <c r="H54" s="70">
        <f t="shared" si="1"/>
        <v>72.21746399999999</v>
      </c>
    </row>
    <row r="55" spans="1:8" ht="15">
      <c r="A55" s="16"/>
      <c r="B55" s="23"/>
      <c r="C55" s="31">
        <v>330</v>
      </c>
      <c r="D55" s="18" t="s">
        <v>45</v>
      </c>
      <c r="E55" s="69">
        <v>7500</v>
      </c>
      <c r="F55" s="36">
        <v>7500</v>
      </c>
      <c r="G55" s="71">
        <v>5622.57</v>
      </c>
      <c r="H55" s="70">
        <f t="shared" si="1"/>
        <v>74.9676</v>
      </c>
    </row>
    <row r="56" spans="1:8" ht="15">
      <c r="A56" s="16"/>
      <c r="B56" s="23"/>
      <c r="C56" s="31">
        <v>340</v>
      </c>
      <c r="D56" s="18" t="s">
        <v>46</v>
      </c>
      <c r="E56" s="69">
        <v>74500</v>
      </c>
      <c r="F56" s="36">
        <v>74500</v>
      </c>
      <c r="G56" s="71">
        <v>50446.91</v>
      </c>
      <c r="H56" s="70">
        <f t="shared" si="1"/>
        <v>67.71397315436242</v>
      </c>
    </row>
    <row r="57" spans="1:8" ht="15">
      <c r="A57" s="16"/>
      <c r="B57" s="23"/>
      <c r="C57" s="31">
        <v>360</v>
      </c>
      <c r="D57" s="18" t="s">
        <v>47</v>
      </c>
      <c r="E57" s="69">
        <v>5500</v>
      </c>
      <c r="F57" s="36">
        <v>5500</v>
      </c>
      <c r="G57" s="71">
        <v>8934.9</v>
      </c>
      <c r="H57" s="70">
        <f t="shared" si="1"/>
        <v>162.45272727272726</v>
      </c>
    </row>
    <row r="58" spans="1:8" ht="15">
      <c r="A58" s="16"/>
      <c r="B58" s="23"/>
      <c r="C58" s="31">
        <v>370</v>
      </c>
      <c r="D58" s="18" t="s">
        <v>48</v>
      </c>
      <c r="E58" s="69">
        <v>500</v>
      </c>
      <c r="F58" s="36">
        <v>500</v>
      </c>
      <c r="G58" s="71">
        <v>90</v>
      </c>
      <c r="H58" s="70">
        <f t="shared" si="1"/>
        <v>18</v>
      </c>
    </row>
    <row r="59" spans="1:8" ht="15">
      <c r="A59" s="16"/>
      <c r="B59" s="23"/>
      <c r="C59" s="31">
        <v>430</v>
      </c>
      <c r="D59" s="18" t="s">
        <v>49</v>
      </c>
      <c r="E59" s="69">
        <v>1000</v>
      </c>
      <c r="F59" s="36">
        <v>1000</v>
      </c>
      <c r="G59" s="71">
        <v>0</v>
      </c>
      <c r="H59" s="70">
        <f t="shared" si="1"/>
        <v>0</v>
      </c>
    </row>
    <row r="60" spans="1:8" ht="15">
      <c r="A60" s="16"/>
      <c r="B60" s="23"/>
      <c r="C60" s="31">
        <v>500</v>
      </c>
      <c r="D60" s="18" t="s">
        <v>50</v>
      </c>
      <c r="E60" s="69">
        <v>17500</v>
      </c>
      <c r="F60" s="36">
        <v>17500</v>
      </c>
      <c r="G60" s="71">
        <v>11740</v>
      </c>
      <c r="H60" s="70">
        <f t="shared" si="1"/>
        <v>67.08571428571429</v>
      </c>
    </row>
    <row r="61" spans="1:8" ht="15">
      <c r="A61" s="16"/>
      <c r="B61" s="23"/>
      <c r="C61" s="31">
        <v>910</v>
      </c>
      <c r="D61" s="18" t="s">
        <v>69</v>
      </c>
      <c r="E61" s="69">
        <v>0</v>
      </c>
      <c r="F61" s="36">
        <v>0</v>
      </c>
      <c r="G61" s="71">
        <v>4366.31</v>
      </c>
      <c r="H61" s="70">
        <v>0</v>
      </c>
    </row>
    <row r="62" spans="1:8" ht="28.5" customHeight="1">
      <c r="A62" s="11"/>
      <c r="B62" s="21">
        <v>75618</v>
      </c>
      <c r="C62" s="14"/>
      <c r="D62" s="15" t="s">
        <v>24</v>
      </c>
      <c r="E62" s="35">
        <f>SUM(E63:E64)</f>
        <v>100000</v>
      </c>
      <c r="F62" s="35">
        <f>SUM(F63:F64)</f>
        <v>100000</v>
      </c>
      <c r="G62" s="35">
        <f>SUM(G63:G64)</f>
        <v>88798.16</v>
      </c>
      <c r="H62" s="81">
        <f t="shared" si="1"/>
        <v>88.79816000000001</v>
      </c>
    </row>
    <row r="63" spans="1:8" ht="15.75" customHeight="1">
      <c r="A63" s="11"/>
      <c r="B63" s="21"/>
      <c r="C63" s="31">
        <v>410</v>
      </c>
      <c r="D63" s="18" t="s">
        <v>30</v>
      </c>
      <c r="E63" s="69">
        <v>20000</v>
      </c>
      <c r="F63" s="36">
        <v>20000</v>
      </c>
      <c r="G63" s="71">
        <v>16962.28</v>
      </c>
      <c r="H63" s="70">
        <f t="shared" si="1"/>
        <v>84.81139999999999</v>
      </c>
    </row>
    <row r="64" spans="1:8" ht="15" customHeight="1">
      <c r="A64" s="16"/>
      <c r="B64" s="23"/>
      <c r="C64" s="31">
        <v>480</v>
      </c>
      <c r="D64" s="18" t="s">
        <v>40</v>
      </c>
      <c r="E64" s="69">
        <v>80000</v>
      </c>
      <c r="F64" s="36">
        <v>80000</v>
      </c>
      <c r="G64" s="71">
        <v>71835.88</v>
      </c>
      <c r="H64" s="70">
        <f t="shared" si="1"/>
        <v>89.79485</v>
      </c>
    </row>
    <row r="65" spans="1:8" ht="19.5" customHeight="1">
      <c r="A65" s="16"/>
      <c r="B65" s="30">
        <v>75621</v>
      </c>
      <c r="C65" s="32"/>
      <c r="D65" s="15" t="s">
        <v>22</v>
      </c>
      <c r="E65" s="35">
        <f>SUM(E66:E67)</f>
        <v>1560380</v>
      </c>
      <c r="F65" s="35">
        <f>SUM(F66:F67)</f>
        <v>1560380</v>
      </c>
      <c r="G65" s="35">
        <f>SUM(G66:G67)</f>
        <v>682747.68</v>
      </c>
      <c r="H65" s="81">
        <f t="shared" si="1"/>
        <v>43.755218600597296</v>
      </c>
    </row>
    <row r="66" spans="1:8" ht="15.75" customHeight="1">
      <c r="A66" s="11"/>
      <c r="B66" s="21"/>
      <c r="C66" s="31">
        <v>10</v>
      </c>
      <c r="D66" s="18" t="s">
        <v>16</v>
      </c>
      <c r="E66" s="69">
        <v>1542380</v>
      </c>
      <c r="F66" s="36">
        <v>1542380</v>
      </c>
      <c r="G66" s="71">
        <v>659623</v>
      </c>
      <c r="H66" s="70">
        <f t="shared" si="1"/>
        <v>42.7665685499034</v>
      </c>
    </row>
    <row r="67" spans="1:8" ht="15" customHeight="1">
      <c r="A67" s="16"/>
      <c r="B67" s="23"/>
      <c r="C67" s="31">
        <v>20</v>
      </c>
      <c r="D67" s="18" t="s">
        <v>26</v>
      </c>
      <c r="E67" s="69">
        <v>18000</v>
      </c>
      <c r="F67" s="36">
        <v>18000</v>
      </c>
      <c r="G67" s="71">
        <v>23124.68</v>
      </c>
      <c r="H67" s="70">
        <f t="shared" si="1"/>
        <v>128.47044444444444</v>
      </c>
    </row>
    <row r="68" spans="1:8" s="40" customFormat="1" ht="15.75" customHeight="1">
      <c r="A68" s="11">
        <v>758</v>
      </c>
      <c r="B68" s="24"/>
      <c r="C68" s="19"/>
      <c r="D68" s="13" t="s">
        <v>17</v>
      </c>
      <c r="E68" s="34">
        <f>E69+E71+E73</f>
        <v>8606376</v>
      </c>
      <c r="F68" s="34">
        <f>F69+F71+F73</f>
        <v>8606376</v>
      </c>
      <c r="G68" s="34">
        <f>G69+G71+G73</f>
        <v>4893170</v>
      </c>
      <c r="H68" s="70">
        <f t="shared" si="1"/>
        <v>56.85517342026423</v>
      </c>
    </row>
    <row r="69" spans="1:8" ht="30">
      <c r="A69" s="11"/>
      <c r="B69" s="21">
        <v>75801</v>
      </c>
      <c r="C69" s="14"/>
      <c r="D69" s="15" t="s">
        <v>18</v>
      </c>
      <c r="E69" s="35">
        <f>E70</f>
        <v>5113143</v>
      </c>
      <c r="F69" s="35">
        <f>F70</f>
        <v>5113143</v>
      </c>
      <c r="G69" s="35">
        <f>G70</f>
        <v>3146552</v>
      </c>
      <c r="H69" s="81">
        <f t="shared" si="1"/>
        <v>61.53850967985836</v>
      </c>
    </row>
    <row r="70" spans="1:8" ht="15">
      <c r="A70" s="11"/>
      <c r="B70" s="21"/>
      <c r="C70" s="17">
        <v>2920</v>
      </c>
      <c r="D70" s="18" t="s">
        <v>25</v>
      </c>
      <c r="E70" s="69">
        <v>5113143</v>
      </c>
      <c r="F70" s="36">
        <v>5113143</v>
      </c>
      <c r="G70" s="71">
        <v>3146552</v>
      </c>
      <c r="H70" s="70">
        <f t="shared" si="1"/>
        <v>61.53850967985836</v>
      </c>
    </row>
    <row r="71" spans="1:8" ht="15">
      <c r="A71" s="11"/>
      <c r="B71" s="21">
        <v>75807</v>
      </c>
      <c r="C71" s="14"/>
      <c r="D71" s="15" t="s">
        <v>34</v>
      </c>
      <c r="E71" s="35">
        <f>E72</f>
        <v>3405733</v>
      </c>
      <c r="F71" s="35">
        <f>F72</f>
        <v>3405733</v>
      </c>
      <c r="G71" s="35">
        <f>G72</f>
        <v>1702866</v>
      </c>
      <c r="H71" s="70">
        <f t="shared" si="1"/>
        <v>49.99998531887262</v>
      </c>
    </row>
    <row r="72" spans="1:8" ht="15">
      <c r="A72" s="11"/>
      <c r="B72" s="21"/>
      <c r="C72" s="17">
        <v>2920</v>
      </c>
      <c r="D72" s="18" t="s">
        <v>25</v>
      </c>
      <c r="E72" s="69">
        <v>3405733</v>
      </c>
      <c r="F72" s="36">
        <v>3405733</v>
      </c>
      <c r="G72" s="71">
        <v>1702866</v>
      </c>
      <c r="H72" s="70">
        <f t="shared" si="1"/>
        <v>49.99998531887262</v>
      </c>
    </row>
    <row r="73" spans="1:8" s="33" customFormat="1" ht="15">
      <c r="A73" s="11"/>
      <c r="B73" s="21">
        <v>75831</v>
      </c>
      <c r="C73" s="14"/>
      <c r="D73" s="15" t="s">
        <v>51</v>
      </c>
      <c r="E73" s="35">
        <f>E74</f>
        <v>87500</v>
      </c>
      <c r="F73" s="35">
        <f>F74</f>
        <v>87500</v>
      </c>
      <c r="G73" s="35">
        <f>G74</f>
        <v>43752</v>
      </c>
      <c r="H73" s="70">
        <f t="shared" si="1"/>
        <v>50.00228571428571</v>
      </c>
    </row>
    <row r="74" spans="1:8" ht="15">
      <c r="A74" s="11"/>
      <c r="B74" s="21"/>
      <c r="C74" s="17">
        <v>2920</v>
      </c>
      <c r="D74" s="18" t="s">
        <v>25</v>
      </c>
      <c r="E74" s="69">
        <v>87500</v>
      </c>
      <c r="F74" s="36">
        <v>87500</v>
      </c>
      <c r="G74" s="71">
        <v>43752</v>
      </c>
      <c r="H74" s="70">
        <f t="shared" si="1"/>
        <v>50.00228571428571</v>
      </c>
    </row>
    <row r="75" spans="1:8" s="40" customFormat="1" ht="15">
      <c r="A75" s="11">
        <v>801</v>
      </c>
      <c r="B75" s="24"/>
      <c r="C75" s="19"/>
      <c r="D75" s="13" t="s">
        <v>19</v>
      </c>
      <c r="E75" s="34">
        <f>E76+E80</f>
        <v>202360</v>
      </c>
      <c r="F75" s="34">
        <f>F76+F80</f>
        <v>202360</v>
      </c>
      <c r="G75" s="34">
        <f>G76+G80</f>
        <v>177918.91999999998</v>
      </c>
      <c r="H75" s="70">
        <f t="shared" si="1"/>
        <v>87.92198062858272</v>
      </c>
    </row>
    <row r="76" spans="1:8" ht="15.75" customHeight="1">
      <c r="A76" s="11"/>
      <c r="B76" s="21">
        <v>80101</v>
      </c>
      <c r="C76" s="14"/>
      <c r="D76" s="15" t="s">
        <v>23</v>
      </c>
      <c r="E76" s="35">
        <f>E77+E78+E79</f>
        <v>72120</v>
      </c>
      <c r="F76" s="35">
        <f>F77+F78+F79</f>
        <v>72120</v>
      </c>
      <c r="G76" s="35">
        <f>G77+G78+G79</f>
        <v>69288.92</v>
      </c>
      <c r="H76" s="70">
        <f t="shared" si="1"/>
        <v>96.0744869661675</v>
      </c>
    </row>
    <row r="77" spans="1:8" ht="15.75" customHeight="1">
      <c r="A77" s="11"/>
      <c r="B77" s="21"/>
      <c r="C77" s="61">
        <v>830</v>
      </c>
      <c r="D77" s="18" t="s">
        <v>9</v>
      </c>
      <c r="E77" s="69">
        <v>7000</v>
      </c>
      <c r="F77" s="36">
        <v>7000</v>
      </c>
      <c r="G77" s="71">
        <v>4168.92</v>
      </c>
      <c r="H77" s="70">
        <f t="shared" si="1"/>
        <v>59.556</v>
      </c>
    </row>
    <row r="78" spans="1:8" ht="45" customHeight="1">
      <c r="A78" s="11"/>
      <c r="B78" s="21"/>
      <c r="C78" s="52">
        <v>2708</v>
      </c>
      <c r="D78" s="18" t="s">
        <v>53</v>
      </c>
      <c r="E78" s="69">
        <v>48840</v>
      </c>
      <c r="F78" s="36">
        <v>48840</v>
      </c>
      <c r="G78" s="80">
        <v>48840</v>
      </c>
      <c r="H78" s="81">
        <f t="shared" si="1"/>
        <v>100</v>
      </c>
    </row>
    <row r="79" spans="1:8" ht="47.25" customHeight="1">
      <c r="A79" s="11"/>
      <c r="B79" s="21"/>
      <c r="C79" s="52">
        <v>2709</v>
      </c>
      <c r="D79" s="18" t="s">
        <v>53</v>
      </c>
      <c r="E79" s="69">
        <v>16280</v>
      </c>
      <c r="F79" s="36">
        <v>16280</v>
      </c>
      <c r="G79" s="80">
        <v>16280</v>
      </c>
      <c r="H79" s="81">
        <f t="shared" si="1"/>
        <v>100</v>
      </c>
    </row>
    <row r="80" spans="1:8" s="33" customFormat="1" ht="15.75" customHeight="1">
      <c r="A80" s="11"/>
      <c r="B80" s="21">
        <v>80110</v>
      </c>
      <c r="C80" s="32"/>
      <c r="D80" s="15" t="s">
        <v>52</v>
      </c>
      <c r="E80" s="35">
        <f>E81+E82</f>
        <v>130240</v>
      </c>
      <c r="F80" s="35">
        <f>F81+F82</f>
        <v>130240</v>
      </c>
      <c r="G80" s="35">
        <f>G81+G82</f>
        <v>108630</v>
      </c>
      <c r="H80" s="70">
        <f t="shared" si="1"/>
        <v>83.40755528255528</v>
      </c>
    </row>
    <row r="81" spans="1:8" s="33" customFormat="1" ht="45" customHeight="1">
      <c r="A81" s="11"/>
      <c r="B81" s="21"/>
      <c r="C81" s="52">
        <v>2708</v>
      </c>
      <c r="D81" s="18" t="s">
        <v>53</v>
      </c>
      <c r="E81" s="69">
        <v>97680</v>
      </c>
      <c r="F81" s="36">
        <v>97680</v>
      </c>
      <c r="G81" s="80">
        <v>81472.5</v>
      </c>
      <c r="H81" s="81">
        <f t="shared" si="1"/>
        <v>83.40755528255528</v>
      </c>
    </row>
    <row r="82" spans="1:8" ht="47.25" customHeight="1">
      <c r="A82" s="11"/>
      <c r="B82" s="21"/>
      <c r="C82" s="52">
        <v>2709</v>
      </c>
      <c r="D82" s="18" t="s">
        <v>53</v>
      </c>
      <c r="E82" s="69">
        <v>32560</v>
      </c>
      <c r="F82" s="36">
        <v>32560</v>
      </c>
      <c r="G82" s="80">
        <v>27157.5</v>
      </c>
      <c r="H82" s="81">
        <f t="shared" si="1"/>
        <v>83.40755528255528</v>
      </c>
    </row>
    <row r="83" spans="1:8" s="40" customFormat="1" ht="15">
      <c r="A83" s="11">
        <v>852</v>
      </c>
      <c r="B83" s="24"/>
      <c r="C83" s="19"/>
      <c r="D83" s="13" t="s">
        <v>32</v>
      </c>
      <c r="E83" s="34">
        <f>E84+E87+E89+E92+E94+E98</f>
        <v>2507600</v>
      </c>
      <c r="F83" s="34">
        <f>F84+F87+F89+F92+F94+F98</f>
        <v>2726660</v>
      </c>
      <c r="G83" s="34">
        <f>G84+G87+G89+G92+G94+G98</f>
        <v>1515354.29</v>
      </c>
      <c r="H83" s="70">
        <f t="shared" si="1"/>
        <v>55.57547659040731</v>
      </c>
    </row>
    <row r="84" spans="1:8" s="43" customFormat="1" ht="35.25" customHeight="1">
      <c r="A84" s="41"/>
      <c r="B84" s="21">
        <v>85212</v>
      </c>
      <c r="C84" s="14"/>
      <c r="D84" s="44" t="s">
        <v>54</v>
      </c>
      <c r="E84" s="42">
        <f>E85+E86</f>
        <v>2076000</v>
      </c>
      <c r="F84" s="42">
        <f>F85+F86</f>
        <v>2216900</v>
      </c>
      <c r="G84" s="42">
        <f>G85+G86</f>
        <v>1174783.32</v>
      </c>
      <c r="H84" s="81">
        <f t="shared" si="1"/>
        <v>52.992165636699895</v>
      </c>
    </row>
    <row r="85" spans="1:8" s="43" customFormat="1" ht="42.75">
      <c r="A85" s="46"/>
      <c r="B85" s="59"/>
      <c r="C85" s="17">
        <v>2010</v>
      </c>
      <c r="D85" s="18" t="s">
        <v>70</v>
      </c>
      <c r="E85" s="69">
        <v>2076000</v>
      </c>
      <c r="F85" s="45">
        <v>2216900</v>
      </c>
      <c r="G85" s="80">
        <v>1174000</v>
      </c>
      <c r="H85" s="81">
        <f t="shared" si="1"/>
        <v>52.956831611710044</v>
      </c>
    </row>
    <row r="86" spans="1:8" s="43" customFormat="1" ht="28.5" customHeight="1">
      <c r="A86" s="46"/>
      <c r="B86" s="59"/>
      <c r="C86" s="17">
        <v>2360</v>
      </c>
      <c r="D86" s="18" t="s">
        <v>42</v>
      </c>
      <c r="E86" s="69">
        <v>0</v>
      </c>
      <c r="F86" s="45">
        <v>0</v>
      </c>
      <c r="G86" s="80">
        <v>783.32</v>
      </c>
      <c r="H86" s="81">
        <v>0</v>
      </c>
    </row>
    <row r="87" spans="1:8" ht="45">
      <c r="A87" s="11"/>
      <c r="B87" s="21">
        <v>85213</v>
      </c>
      <c r="C87" s="14"/>
      <c r="D87" s="15" t="s">
        <v>33</v>
      </c>
      <c r="E87" s="35">
        <f>E88</f>
        <v>7000</v>
      </c>
      <c r="F87" s="35">
        <f>F88</f>
        <v>6300</v>
      </c>
      <c r="G87" s="35">
        <f>G88</f>
        <v>3000</v>
      </c>
      <c r="H87" s="81">
        <f t="shared" si="1"/>
        <v>47.61904761904761</v>
      </c>
    </row>
    <row r="88" spans="1:8" ht="42.75">
      <c r="A88" s="11"/>
      <c r="B88" s="21"/>
      <c r="C88" s="17">
        <v>2010</v>
      </c>
      <c r="D88" s="18" t="s">
        <v>70</v>
      </c>
      <c r="E88" s="69">
        <v>7000</v>
      </c>
      <c r="F88" s="36">
        <v>6300</v>
      </c>
      <c r="G88" s="80">
        <v>3000</v>
      </c>
      <c r="H88" s="81">
        <f t="shared" si="1"/>
        <v>47.61904761904761</v>
      </c>
    </row>
    <row r="89" spans="1:8" ht="31.5" customHeight="1">
      <c r="A89" s="11"/>
      <c r="B89" s="21">
        <v>85214</v>
      </c>
      <c r="C89" s="14"/>
      <c r="D89" s="15" t="s">
        <v>75</v>
      </c>
      <c r="E89" s="35">
        <f>E90+E91</f>
        <v>200400</v>
      </c>
      <c r="F89" s="35">
        <f>F90+F91</f>
        <v>208300</v>
      </c>
      <c r="G89" s="35">
        <f>G90+G91</f>
        <v>116100</v>
      </c>
      <c r="H89" s="81">
        <f aca="true" t="shared" si="6" ref="H89:H106">G89/F89*100</f>
        <v>55.7369179068651</v>
      </c>
    </row>
    <row r="90" spans="1:8" ht="42.75">
      <c r="A90" s="11"/>
      <c r="B90" s="21"/>
      <c r="C90" s="17">
        <v>2010</v>
      </c>
      <c r="D90" s="18" t="s">
        <v>70</v>
      </c>
      <c r="E90" s="69">
        <v>27200</v>
      </c>
      <c r="F90" s="36">
        <v>26400</v>
      </c>
      <c r="G90" s="80">
        <v>16100</v>
      </c>
      <c r="H90" s="81">
        <f t="shared" si="6"/>
        <v>60.984848484848484</v>
      </c>
    </row>
    <row r="91" spans="1:8" ht="28.5">
      <c r="A91" s="11"/>
      <c r="B91" s="21"/>
      <c r="C91" s="17">
        <v>2030</v>
      </c>
      <c r="D91" s="18" t="s">
        <v>10</v>
      </c>
      <c r="E91" s="69">
        <v>173200</v>
      </c>
      <c r="F91" s="36">
        <v>181900</v>
      </c>
      <c r="G91" s="80">
        <v>100000</v>
      </c>
      <c r="H91" s="81">
        <f t="shared" si="6"/>
        <v>54.97526113249038</v>
      </c>
    </row>
    <row r="92" spans="1:8" ht="15">
      <c r="A92" s="16"/>
      <c r="B92" s="30">
        <v>85219</v>
      </c>
      <c r="C92" s="14"/>
      <c r="D92" s="15" t="s">
        <v>20</v>
      </c>
      <c r="E92" s="35">
        <f>E93</f>
        <v>123000</v>
      </c>
      <c r="F92" s="35">
        <f>F93</f>
        <v>135600</v>
      </c>
      <c r="G92" s="35">
        <f>G93</f>
        <v>72500</v>
      </c>
      <c r="H92" s="70">
        <f t="shared" si="6"/>
        <v>53.46607669616519</v>
      </c>
    </row>
    <row r="93" spans="1:8" ht="28.5">
      <c r="A93" s="16"/>
      <c r="B93" s="23"/>
      <c r="C93" s="17">
        <v>2030</v>
      </c>
      <c r="D93" s="18" t="s">
        <v>10</v>
      </c>
      <c r="E93" s="69">
        <v>123000</v>
      </c>
      <c r="F93" s="36">
        <v>135600</v>
      </c>
      <c r="G93" s="80">
        <v>72500</v>
      </c>
      <c r="H93" s="81">
        <f t="shared" si="6"/>
        <v>53.46607669616519</v>
      </c>
    </row>
    <row r="94" spans="1:8" ht="15">
      <c r="A94" s="16"/>
      <c r="B94" s="30">
        <v>85228</v>
      </c>
      <c r="C94" s="14"/>
      <c r="D94" s="15" t="s">
        <v>29</v>
      </c>
      <c r="E94" s="35">
        <f>E95+E96+E97</f>
        <v>29000</v>
      </c>
      <c r="F94" s="35">
        <f>F95+F96+F97</f>
        <v>29760</v>
      </c>
      <c r="G94" s="35">
        <f>G95+G96+G97</f>
        <v>19170.969999999998</v>
      </c>
      <c r="H94" s="70">
        <f t="shared" si="6"/>
        <v>64.4185819892473</v>
      </c>
    </row>
    <row r="95" spans="1:8" ht="42.75">
      <c r="A95" s="16"/>
      <c r="B95" s="23"/>
      <c r="C95" s="17">
        <v>2010</v>
      </c>
      <c r="D95" s="18" t="s">
        <v>70</v>
      </c>
      <c r="E95" s="69">
        <v>19000</v>
      </c>
      <c r="F95" s="36">
        <v>19760</v>
      </c>
      <c r="G95" s="80">
        <v>10600</v>
      </c>
      <c r="H95" s="81">
        <f t="shared" si="6"/>
        <v>53.64372469635627</v>
      </c>
    </row>
    <row r="96" spans="1:8" ht="15">
      <c r="A96" s="16"/>
      <c r="B96" s="23"/>
      <c r="C96" s="31">
        <v>830</v>
      </c>
      <c r="D96" s="18" t="s">
        <v>9</v>
      </c>
      <c r="E96" s="69">
        <v>10000</v>
      </c>
      <c r="F96" s="36">
        <v>10000</v>
      </c>
      <c r="G96" s="71">
        <v>8556.53</v>
      </c>
      <c r="H96" s="70">
        <f t="shared" si="6"/>
        <v>85.56530000000001</v>
      </c>
    </row>
    <row r="97" spans="1:8" ht="32.25" customHeight="1">
      <c r="A97" s="16"/>
      <c r="B97" s="23"/>
      <c r="C97" s="31">
        <v>2360</v>
      </c>
      <c r="D97" s="18" t="s">
        <v>42</v>
      </c>
      <c r="E97" s="69">
        <v>0</v>
      </c>
      <c r="F97" s="36">
        <v>0</v>
      </c>
      <c r="G97" s="80">
        <v>14.44</v>
      </c>
      <c r="H97" s="81">
        <v>0</v>
      </c>
    </row>
    <row r="98" spans="1:8" s="33" customFormat="1" ht="15">
      <c r="A98" s="16"/>
      <c r="B98" s="30">
        <v>85295</v>
      </c>
      <c r="C98" s="32"/>
      <c r="D98" s="15" t="s">
        <v>1</v>
      </c>
      <c r="E98" s="35">
        <f>E99</f>
        <v>72200</v>
      </c>
      <c r="F98" s="35">
        <f>F99</f>
        <v>129800</v>
      </c>
      <c r="G98" s="35">
        <f>G99</f>
        <v>129800</v>
      </c>
      <c r="H98" s="70">
        <f t="shared" si="6"/>
        <v>100</v>
      </c>
    </row>
    <row r="99" spans="1:8" ht="28.5">
      <c r="A99" s="16"/>
      <c r="B99" s="23"/>
      <c r="C99" s="17">
        <v>2030</v>
      </c>
      <c r="D99" s="18" t="s">
        <v>10</v>
      </c>
      <c r="E99" s="69">
        <v>72200</v>
      </c>
      <c r="F99" s="36">
        <v>129800</v>
      </c>
      <c r="G99" s="80">
        <v>129800</v>
      </c>
      <c r="H99" s="81">
        <f t="shared" si="6"/>
        <v>100</v>
      </c>
    </row>
    <row r="100" spans="1:8" s="63" customFormat="1" ht="15">
      <c r="A100" s="16">
        <v>854</v>
      </c>
      <c r="B100" s="60"/>
      <c r="C100" s="19"/>
      <c r="D100" s="13" t="s">
        <v>59</v>
      </c>
      <c r="E100" s="34">
        <f aca="true" t="shared" si="7" ref="E100:G101">E101</f>
        <v>0</v>
      </c>
      <c r="F100" s="34">
        <f t="shared" si="7"/>
        <v>107916</v>
      </c>
      <c r="G100" s="34">
        <f t="shared" si="7"/>
        <v>107916</v>
      </c>
      <c r="H100" s="70">
        <f t="shared" si="6"/>
        <v>100</v>
      </c>
    </row>
    <row r="101" spans="1:8" s="33" customFormat="1" ht="15">
      <c r="A101" s="16"/>
      <c r="B101" s="30">
        <v>85415</v>
      </c>
      <c r="C101" s="14"/>
      <c r="D101" s="15" t="s">
        <v>60</v>
      </c>
      <c r="E101" s="35">
        <f t="shared" si="7"/>
        <v>0</v>
      </c>
      <c r="F101" s="35">
        <f t="shared" si="7"/>
        <v>107916</v>
      </c>
      <c r="G101" s="35">
        <f t="shared" si="7"/>
        <v>107916</v>
      </c>
      <c r="H101" s="70">
        <f t="shared" si="6"/>
        <v>100</v>
      </c>
    </row>
    <row r="102" spans="1:8" ht="28.5">
      <c r="A102" s="16"/>
      <c r="B102" s="23"/>
      <c r="C102" s="17">
        <v>2030</v>
      </c>
      <c r="D102" s="18" t="s">
        <v>10</v>
      </c>
      <c r="E102" s="69">
        <v>0</v>
      </c>
      <c r="F102" s="36">
        <v>107916</v>
      </c>
      <c r="G102" s="80">
        <v>107916</v>
      </c>
      <c r="H102" s="81">
        <f t="shared" si="6"/>
        <v>100</v>
      </c>
    </row>
    <row r="103" spans="1:8" s="40" customFormat="1" ht="15.75" customHeight="1">
      <c r="A103" s="11">
        <v>921</v>
      </c>
      <c r="B103" s="24"/>
      <c r="C103" s="19"/>
      <c r="D103" s="13" t="s">
        <v>55</v>
      </c>
      <c r="E103" s="34">
        <f aca="true" t="shared" si="8" ref="E103:G104">E104</f>
        <v>54000</v>
      </c>
      <c r="F103" s="34">
        <f t="shared" si="8"/>
        <v>54000</v>
      </c>
      <c r="G103" s="34">
        <f t="shared" si="8"/>
        <v>11.89</v>
      </c>
      <c r="H103" s="70">
        <f t="shared" si="6"/>
        <v>0.022018518518518517</v>
      </c>
    </row>
    <row r="104" spans="1:8" s="47" customFormat="1" ht="15.75" customHeight="1">
      <c r="A104" s="41"/>
      <c r="B104" s="21">
        <v>92105</v>
      </c>
      <c r="C104" s="14"/>
      <c r="D104" s="15" t="s">
        <v>56</v>
      </c>
      <c r="E104" s="42">
        <f t="shared" si="8"/>
        <v>54000</v>
      </c>
      <c r="F104" s="42">
        <f t="shared" si="8"/>
        <v>54000</v>
      </c>
      <c r="G104" s="42">
        <f t="shared" si="8"/>
        <v>11.89</v>
      </c>
      <c r="H104" s="70">
        <f t="shared" si="6"/>
        <v>0.022018518518518517</v>
      </c>
    </row>
    <row r="105" spans="1:8" s="43" customFormat="1" ht="42" customHeight="1">
      <c r="A105" s="46"/>
      <c r="B105" s="59"/>
      <c r="C105" s="8">
        <v>2701</v>
      </c>
      <c r="D105" s="9" t="s">
        <v>57</v>
      </c>
      <c r="E105" s="68">
        <v>54000</v>
      </c>
      <c r="F105" s="45">
        <v>54000</v>
      </c>
      <c r="G105" s="80">
        <v>11.89</v>
      </c>
      <c r="H105" s="81">
        <f t="shared" si="6"/>
        <v>0.022018518518518517</v>
      </c>
    </row>
    <row r="106" spans="1:8" s="40" customFormat="1" ht="15.75" customHeight="1">
      <c r="A106" s="11"/>
      <c r="B106" s="11"/>
      <c r="C106" s="19"/>
      <c r="D106" s="13" t="s">
        <v>21</v>
      </c>
      <c r="E106" s="34">
        <f>E11+E14+E20+E26+E29+E37+E40+E68+E75+E83+E100+E103</f>
        <v>14374758</v>
      </c>
      <c r="F106" s="34">
        <f>F11+F14+F20+F26+F29+F37+F40+F68+F75+F83+F100+F103</f>
        <v>14712002</v>
      </c>
      <c r="G106" s="34">
        <f>G11+G14+G17+G20+G26+G29+G37+G40+G68+G75+G83+G100+G103</f>
        <v>8448297.57</v>
      </c>
      <c r="H106" s="70">
        <f t="shared" si="6"/>
        <v>57.42452706300612</v>
      </c>
    </row>
  </sheetData>
  <mergeCells count="6">
    <mergeCell ref="A6:F6"/>
    <mergeCell ref="A7:F7"/>
    <mergeCell ref="D1:H1"/>
    <mergeCell ref="D2:H2"/>
    <mergeCell ref="D3:H3"/>
    <mergeCell ref="D4:H4"/>
  </mergeCells>
  <printOptions horizontalCentered="1"/>
  <pageMargins left="0.3937007874015748" right="0.3937007874015748" top="0.5905511811023623" bottom="0.3937007874015748" header="0" footer="0.1968503937007874"/>
  <pageSetup horizontalDpi="240" verticalDpi="240" orientation="landscape" paperSize="9" scale="80" r:id="rId1"/>
  <rowBreaks count="3" manualBreakCount="3">
    <brk id="36" max="7" man="1"/>
    <brk id="67" max="7" man="1"/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2006-08-08T10:27:45Z</cp:lastPrinted>
  <dcterms:created xsi:type="dcterms:W3CDTF">2002-11-06T11:39:12Z</dcterms:created>
  <dcterms:modified xsi:type="dcterms:W3CDTF">2006-08-30T11:19:19Z</dcterms:modified>
  <cp:category/>
  <cp:version/>
  <cp:contentType/>
  <cp:contentStatus/>
</cp:coreProperties>
</file>