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<sst xmlns="http://schemas.openxmlformats.org/spreadsheetml/2006/main" count="80" uniqueCount="73">
  <si>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Wartość mienia wg stanu na 31.10.2006r.</t>
  </si>
  <si>
    <t>Lp.</t>
  </si>
  <si>
    <t>Symbol</t>
  </si>
  <si>
    <t>Nazwa środka trwałego</t>
  </si>
  <si>
    <t>Stan na po-</t>
  </si>
  <si>
    <t xml:space="preserve"> wzrost</t>
  </si>
  <si>
    <t>zmniejszenie z tytułu</t>
  </si>
  <si>
    <t>stan na</t>
  </si>
  <si>
    <t>KRŚ</t>
  </si>
  <si>
    <t>czątek roku</t>
  </si>
  <si>
    <t>wartości</t>
  </si>
  <si>
    <t>sprzedaż</t>
  </si>
  <si>
    <t>przekazanie</t>
  </si>
  <si>
    <t>koniec roku</t>
  </si>
  <si>
    <t>1.</t>
  </si>
  <si>
    <t>budynki transportu i łączności</t>
  </si>
  <si>
    <t>2.</t>
  </si>
  <si>
    <t>budynki handlowo-usługowe</t>
  </si>
  <si>
    <t>3.</t>
  </si>
  <si>
    <t>budynki biurowe</t>
  </si>
  <si>
    <t>4.</t>
  </si>
  <si>
    <t>budynki zakładów opieki zdrow.</t>
  </si>
  <si>
    <t>5.</t>
  </si>
  <si>
    <t>budynki -przedszkola</t>
  </si>
  <si>
    <t>6.</t>
  </si>
  <si>
    <t>budynki-szkoły:</t>
  </si>
  <si>
    <t>szkoły podstawowe</t>
  </si>
  <si>
    <t>gimnazjum</t>
  </si>
  <si>
    <t>7.</t>
  </si>
  <si>
    <t>budynki kultury</t>
  </si>
  <si>
    <t>8.</t>
  </si>
  <si>
    <t>budynki gospodarcze</t>
  </si>
  <si>
    <t>9.</t>
  </si>
  <si>
    <t>budynki remiz</t>
  </si>
  <si>
    <t>przystanki i stolarnuia</t>
  </si>
  <si>
    <t>budynki mieszkalne</t>
  </si>
  <si>
    <t>lokale mieszkalne</t>
  </si>
  <si>
    <t>x</t>
  </si>
  <si>
    <t>razem budynki i lokale</t>
  </si>
  <si>
    <t>210+211</t>
  </si>
  <si>
    <t>wodociągi i kanalizacja</t>
  </si>
  <si>
    <t>drogi</t>
  </si>
  <si>
    <t>ogrodzenia , wysypisko rekul.</t>
  </si>
  <si>
    <t>razem obiekty inż..lądowej</t>
  </si>
  <si>
    <t>kotły CO</t>
  </si>
  <si>
    <t>agregat</t>
  </si>
  <si>
    <t>zespoły komputerowe</t>
  </si>
  <si>
    <t>urządzenia tech.PPOż</t>
  </si>
  <si>
    <t>maszyny i urządz. techn.</t>
  </si>
  <si>
    <t>743-4</t>
  </si>
  <si>
    <t>pojazdy samochodowe:</t>
  </si>
  <si>
    <t>samochody straży</t>
  </si>
  <si>
    <t xml:space="preserve">autobusy </t>
  </si>
  <si>
    <t>802-6</t>
  </si>
  <si>
    <t>narzędzia,przyrządy,ruchomości</t>
  </si>
  <si>
    <t>razem</t>
  </si>
  <si>
    <t>Grunty</t>
  </si>
  <si>
    <t xml:space="preserve">Ogółem </t>
  </si>
  <si>
    <t>wyposażenie UM</t>
  </si>
  <si>
    <t>WNiP</t>
  </si>
  <si>
    <t>ŁĄCZNIE</t>
  </si>
  <si>
    <t xml:space="preserve">  </t>
  </si>
  <si>
    <t>Oświata</t>
  </si>
  <si>
    <t>szkoły podst.</t>
  </si>
  <si>
    <t>gimn.</t>
  </si>
  <si>
    <t>przedszkole</t>
  </si>
  <si>
    <t xml:space="preserve">SP </t>
  </si>
  <si>
    <t>Oświata razem</t>
  </si>
  <si>
    <t>Razem z oświatą</t>
  </si>
  <si>
    <t>Torzym, dnia 2006.11.07</t>
  </si>
  <si>
    <t xml:space="preserve"> </t>
  </si>
  <si>
    <t>Sporządziła :</t>
  </si>
  <si>
    <t>Stanisława Tomaszewska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</si>
</sst>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3" fillId="0" borderId="1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1.00390625" style="0" customWidth="1"/>
    <col min="2" max="2" width="4.125" style="0" customWidth="1"/>
    <col min="3" max="3" width="9.375" style="0" customWidth="1"/>
    <col min="4" max="4" width="25.375" style="0" customWidth="1"/>
    <col min="5" max="5" width="11.875" style="0" customWidth="1"/>
    <col min="6" max="6" width="10.75390625" style="0" customWidth="1"/>
    <col min="9" max="9" width="11.25390625" style="0" customWidth="1"/>
  </cols>
  <sheetData>
    <row r="2" spans="2:9" ht="12.75">
      <c r="B2" s="18" t="s">
        <v>0</v>
      </c>
      <c r="C2" s="18"/>
      <c r="D2" s="18"/>
      <c r="E2" s="18"/>
      <c r="F2" s="18"/>
      <c r="G2" s="18"/>
      <c r="H2" s="18"/>
      <c r="I2" s="18"/>
    </row>
    <row r="3" spans="2:9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9" t="s">
        <v>6</v>
      </c>
      <c r="H3" s="20"/>
      <c r="I3" s="1" t="s">
        <v>7</v>
      </c>
    </row>
    <row r="4" spans="2:9" ht="12.75">
      <c r="B4" s="2"/>
      <c r="C4" s="2" t="s">
        <v>8</v>
      </c>
      <c r="D4" s="2"/>
      <c r="E4" s="2" t="s">
        <v>9</v>
      </c>
      <c r="F4" s="2" t="s">
        <v>10</v>
      </c>
      <c r="G4" s="3" t="s">
        <v>11</v>
      </c>
      <c r="H4" s="3" t="s">
        <v>12</v>
      </c>
      <c r="I4" s="2" t="s">
        <v>13</v>
      </c>
    </row>
    <row r="5" spans="2:9" ht="12.75">
      <c r="B5" s="3" t="s">
        <v>14</v>
      </c>
      <c r="C5" s="3">
        <v>102</v>
      </c>
      <c r="D5" s="3" t="s">
        <v>15</v>
      </c>
      <c r="E5" s="3">
        <v>9481.6</v>
      </c>
      <c r="F5" s="3">
        <v>0</v>
      </c>
      <c r="G5" s="3">
        <v>0</v>
      </c>
      <c r="H5" s="3">
        <v>0</v>
      </c>
      <c r="I5" s="4">
        <f>SUM(E5+F5-G5-H5)</f>
        <v>9481.6</v>
      </c>
    </row>
    <row r="6" spans="2:9" ht="12.75">
      <c r="B6" s="3" t="s">
        <v>16</v>
      </c>
      <c r="C6" s="3">
        <v>103</v>
      </c>
      <c r="D6" s="3" t="s">
        <v>17</v>
      </c>
      <c r="E6" s="3">
        <v>15506.75</v>
      </c>
      <c r="F6" s="3">
        <v>0</v>
      </c>
      <c r="G6" s="3">
        <v>0</v>
      </c>
      <c r="H6" s="3">
        <v>0</v>
      </c>
      <c r="I6" s="3">
        <f aca="true" t="shared" si="0" ref="I6:I35">SUM(E6+F6-G6-H6)</f>
        <v>15506.75</v>
      </c>
    </row>
    <row r="7" spans="2:9" ht="12.75">
      <c r="B7" s="3" t="s">
        <v>18</v>
      </c>
      <c r="C7" s="3">
        <v>105</v>
      </c>
      <c r="D7" s="3" t="s">
        <v>19</v>
      </c>
      <c r="E7" s="3">
        <v>267882.53</v>
      </c>
      <c r="F7" s="3">
        <v>0</v>
      </c>
      <c r="G7" s="3">
        <v>0</v>
      </c>
      <c r="H7" s="3">
        <v>0</v>
      </c>
      <c r="I7" s="3">
        <f t="shared" si="0"/>
        <v>267882.53</v>
      </c>
    </row>
    <row r="8" spans="2:9" ht="12.75">
      <c r="B8" s="3" t="s">
        <v>20</v>
      </c>
      <c r="C8" s="3">
        <v>106</v>
      </c>
      <c r="D8" s="3" t="s">
        <v>21</v>
      </c>
      <c r="E8" s="3">
        <v>168763.37</v>
      </c>
      <c r="F8" s="3">
        <v>0</v>
      </c>
      <c r="G8" s="3">
        <v>0</v>
      </c>
      <c r="H8" s="3">
        <v>0</v>
      </c>
      <c r="I8" s="3">
        <f t="shared" si="0"/>
        <v>168763.37</v>
      </c>
    </row>
    <row r="9" spans="2:9" ht="12.75">
      <c r="B9" s="3" t="s">
        <v>22</v>
      </c>
      <c r="C9" s="3">
        <v>107</v>
      </c>
      <c r="D9" s="3" t="s">
        <v>23</v>
      </c>
      <c r="E9" s="3">
        <v>461402.53</v>
      </c>
      <c r="F9" s="3">
        <v>0</v>
      </c>
      <c r="G9" s="3">
        <v>0</v>
      </c>
      <c r="H9" s="3">
        <v>0</v>
      </c>
      <c r="I9" s="3">
        <f t="shared" si="0"/>
        <v>461402.53</v>
      </c>
    </row>
    <row r="10" spans="2:9" ht="12.75">
      <c r="B10" s="3" t="s">
        <v>24</v>
      </c>
      <c r="C10" s="3">
        <v>107</v>
      </c>
      <c r="D10" s="3" t="s">
        <v>25</v>
      </c>
      <c r="E10" s="4">
        <v>3229798.48</v>
      </c>
      <c r="F10" s="3">
        <v>0</v>
      </c>
      <c r="G10" s="3">
        <v>0</v>
      </c>
      <c r="H10" s="3">
        <v>0</v>
      </c>
      <c r="I10" s="4">
        <f t="shared" si="0"/>
        <v>3229798.48</v>
      </c>
    </row>
    <row r="11" spans="2:9" ht="12.75">
      <c r="B11" s="3"/>
      <c r="C11" s="3"/>
      <c r="D11" s="3" t="s">
        <v>26</v>
      </c>
      <c r="E11" s="4">
        <f>SUM(E10-E12)</f>
        <v>3046998.33</v>
      </c>
      <c r="F11" s="3">
        <v>0</v>
      </c>
      <c r="G11" s="3">
        <v>0</v>
      </c>
      <c r="H11" s="3">
        <v>0</v>
      </c>
      <c r="I11" s="4">
        <f t="shared" si="0"/>
        <v>3046998.33</v>
      </c>
    </row>
    <row r="12" spans="2:9" ht="12.75">
      <c r="B12" s="3"/>
      <c r="C12" s="3"/>
      <c r="D12" s="3" t="s">
        <v>27</v>
      </c>
      <c r="E12" s="3">
        <v>182800.15</v>
      </c>
      <c r="F12" s="3">
        <v>0</v>
      </c>
      <c r="G12" s="3">
        <v>0</v>
      </c>
      <c r="H12" s="3">
        <v>0</v>
      </c>
      <c r="I12" s="3">
        <f t="shared" si="0"/>
        <v>182800.15</v>
      </c>
    </row>
    <row r="13" spans="2:9" ht="12.75">
      <c r="B13" s="3" t="s">
        <v>28</v>
      </c>
      <c r="C13" s="3">
        <v>107</v>
      </c>
      <c r="D13" s="3" t="s">
        <v>29</v>
      </c>
      <c r="E13" s="3">
        <v>425193.71</v>
      </c>
      <c r="F13" s="3">
        <v>0</v>
      </c>
      <c r="G13" s="3">
        <v>0</v>
      </c>
      <c r="H13" s="3">
        <v>0</v>
      </c>
      <c r="I13" s="3">
        <f t="shared" si="0"/>
        <v>425193.71</v>
      </c>
    </row>
    <row r="14" spans="2:9" ht="12.75">
      <c r="B14" s="3" t="s">
        <v>30</v>
      </c>
      <c r="C14" s="3">
        <v>108</v>
      </c>
      <c r="D14" s="3" t="s">
        <v>31</v>
      </c>
      <c r="E14" s="4">
        <v>51649.62</v>
      </c>
      <c r="F14" s="3">
        <v>0</v>
      </c>
      <c r="G14" s="4">
        <v>169.8</v>
      </c>
      <c r="H14" s="3">
        <v>0</v>
      </c>
      <c r="I14" s="4">
        <f t="shared" si="0"/>
        <v>51479.82</v>
      </c>
    </row>
    <row r="15" spans="2:9" ht="12.75">
      <c r="B15" s="3" t="s">
        <v>32</v>
      </c>
      <c r="C15" s="3">
        <v>109</v>
      </c>
      <c r="D15" s="3" t="s">
        <v>33</v>
      </c>
      <c r="E15" s="3">
        <v>247308.93</v>
      </c>
      <c r="F15" s="3">
        <v>0</v>
      </c>
      <c r="G15" s="3">
        <v>0</v>
      </c>
      <c r="H15" s="3">
        <v>0</v>
      </c>
      <c r="I15" s="3">
        <f t="shared" si="0"/>
        <v>247308.93</v>
      </c>
    </row>
    <row r="16" spans="2:9" ht="12.75">
      <c r="B16" s="3">
        <v>10</v>
      </c>
      <c r="C16" s="3">
        <v>109</v>
      </c>
      <c r="D16" s="3" t="s">
        <v>34</v>
      </c>
      <c r="E16" s="3">
        <v>75417.47</v>
      </c>
      <c r="F16" s="4">
        <v>0</v>
      </c>
      <c r="G16" s="4">
        <v>0</v>
      </c>
      <c r="H16" s="3">
        <v>0</v>
      </c>
      <c r="I16" s="4">
        <f t="shared" si="0"/>
        <v>75417.47</v>
      </c>
    </row>
    <row r="17" spans="2:9" ht="12.75">
      <c r="B17" s="3">
        <v>11</v>
      </c>
      <c r="C17" s="3">
        <v>110</v>
      </c>
      <c r="D17" s="3" t="s">
        <v>35</v>
      </c>
      <c r="E17" s="3">
        <v>98760.46</v>
      </c>
      <c r="F17" s="3">
        <v>0</v>
      </c>
      <c r="G17" s="3">
        <v>0</v>
      </c>
      <c r="H17" s="3">
        <v>0</v>
      </c>
      <c r="I17" s="3">
        <f t="shared" si="0"/>
        <v>98760.46</v>
      </c>
    </row>
    <row r="18" spans="2:9" ht="12.75">
      <c r="B18" s="3">
        <v>12</v>
      </c>
      <c r="C18" s="3">
        <v>121</v>
      </c>
      <c r="D18" s="3" t="s">
        <v>36</v>
      </c>
      <c r="E18" s="3">
        <v>111855.77</v>
      </c>
      <c r="F18" s="3">
        <v>0</v>
      </c>
      <c r="G18" s="4">
        <v>9371.5</v>
      </c>
      <c r="H18" s="3">
        <v>0</v>
      </c>
      <c r="I18" s="3">
        <f t="shared" si="0"/>
        <v>102484.27</v>
      </c>
    </row>
    <row r="19" spans="2:9" ht="12.75">
      <c r="B19" s="5" t="s">
        <v>37</v>
      </c>
      <c r="C19" s="15" t="s">
        <v>38</v>
      </c>
      <c r="D19" s="17"/>
      <c r="E19" s="6">
        <f>SUM(E5+E6+E7+E8+E9+E10+E13+E14+E15+E16+E17+E18)</f>
        <v>5163021.219999999</v>
      </c>
      <c r="F19" s="6">
        <f>SUM(F5+F6+F7+F8+F9+F10+F13+F14+F15+F16+F17+F18)</f>
        <v>0</v>
      </c>
      <c r="G19" s="6">
        <f>SUM(G5+G6+G7+G8+G9+G10+G13+G14+G15+G16+G17+G18)</f>
        <v>9541.3</v>
      </c>
      <c r="H19" s="6">
        <f>SUM(H5+H6+H7+H8+H9+H10+H13+H14+H15+H16+H17+H18)</f>
        <v>0</v>
      </c>
      <c r="I19" s="6">
        <f t="shared" si="0"/>
        <v>5153479.919999999</v>
      </c>
    </row>
    <row r="20" spans="2:9" ht="12.75">
      <c r="B20" s="3">
        <v>13</v>
      </c>
      <c r="C20" s="7" t="s">
        <v>39</v>
      </c>
      <c r="D20" s="3" t="s">
        <v>40</v>
      </c>
      <c r="E20" s="4">
        <v>6446553.55</v>
      </c>
      <c r="F20" s="4">
        <v>9603.6</v>
      </c>
      <c r="G20" s="3">
        <v>0</v>
      </c>
      <c r="H20" s="3">
        <v>0</v>
      </c>
      <c r="I20" s="4">
        <f t="shared" si="0"/>
        <v>6456157.149999999</v>
      </c>
    </row>
    <row r="21" spans="2:9" ht="12.75">
      <c r="B21" s="3">
        <v>14</v>
      </c>
      <c r="C21" s="3">
        <v>220</v>
      </c>
      <c r="D21" s="3" t="s">
        <v>41</v>
      </c>
      <c r="E21" s="4">
        <v>2041716.49</v>
      </c>
      <c r="F21" s="4">
        <v>15513</v>
      </c>
      <c r="G21" s="3">
        <v>0</v>
      </c>
      <c r="H21" s="4">
        <v>0</v>
      </c>
      <c r="I21" s="4">
        <f t="shared" si="0"/>
        <v>2057229.49</v>
      </c>
    </row>
    <row r="22" spans="2:9" ht="12.75">
      <c r="B22" s="3">
        <v>15</v>
      </c>
      <c r="C22" s="3">
        <v>291</v>
      </c>
      <c r="D22" s="3" t="s">
        <v>42</v>
      </c>
      <c r="E22" s="4">
        <v>11187.1</v>
      </c>
      <c r="F22" s="4">
        <v>0</v>
      </c>
      <c r="G22" s="4">
        <v>0</v>
      </c>
      <c r="H22" s="3">
        <v>0</v>
      </c>
      <c r="I22" s="4">
        <f t="shared" si="0"/>
        <v>11187.1</v>
      </c>
    </row>
    <row r="23" spans="2:9" ht="12.75">
      <c r="B23" s="5" t="s">
        <v>37</v>
      </c>
      <c r="C23" s="15" t="s">
        <v>43</v>
      </c>
      <c r="D23" s="17"/>
      <c r="E23" s="6">
        <f>SUM(E20:E22)</f>
        <v>8499457.139999999</v>
      </c>
      <c r="F23" s="5">
        <f>SUM(F20:F22)</f>
        <v>25116.6</v>
      </c>
      <c r="G23" s="6">
        <f>SUM(G20:G22)</f>
        <v>0</v>
      </c>
      <c r="H23" s="5">
        <f>SUM(H20:H22)</f>
        <v>0</v>
      </c>
      <c r="I23" s="6">
        <f t="shared" si="0"/>
        <v>8524573.739999998</v>
      </c>
    </row>
    <row r="24" spans="2:9" ht="12.75">
      <c r="B24" s="3">
        <v>16</v>
      </c>
      <c r="C24" s="3">
        <v>310</v>
      </c>
      <c r="D24" s="3" t="s">
        <v>44</v>
      </c>
      <c r="E24" s="4">
        <v>111290.11</v>
      </c>
      <c r="F24" s="3">
        <v>0</v>
      </c>
      <c r="G24" s="3">
        <v>0</v>
      </c>
      <c r="H24" s="3">
        <v>0</v>
      </c>
      <c r="I24" s="4">
        <f t="shared" si="0"/>
        <v>111290.11</v>
      </c>
    </row>
    <row r="25" spans="2:9" ht="12.75">
      <c r="B25" s="3">
        <v>17</v>
      </c>
      <c r="C25" s="3">
        <v>343</v>
      </c>
      <c r="D25" s="3" t="s">
        <v>45</v>
      </c>
      <c r="E25" s="4">
        <v>33916</v>
      </c>
      <c r="F25" s="3">
        <v>0</v>
      </c>
      <c r="G25" s="3">
        <v>0</v>
      </c>
      <c r="H25" s="3">
        <v>0</v>
      </c>
      <c r="I25" s="4">
        <f t="shared" si="0"/>
        <v>33916</v>
      </c>
    </row>
    <row r="26" spans="2:9" ht="12.75">
      <c r="B26" s="3">
        <v>18</v>
      </c>
      <c r="C26" s="3">
        <v>491</v>
      </c>
      <c r="D26" s="3" t="s">
        <v>46</v>
      </c>
      <c r="E26" s="3">
        <v>162350.14</v>
      </c>
      <c r="F26" s="3">
        <v>13135.28</v>
      </c>
      <c r="G26" s="3">
        <v>0</v>
      </c>
      <c r="H26" s="3">
        <v>0</v>
      </c>
      <c r="I26" s="3">
        <f t="shared" si="0"/>
        <v>175485.42</v>
      </c>
    </row>
    <row r="27" spans="2:9" ht="12.75">
      <c r="B27" s="3">
        <v>19</v>
      </c>
      <c r="C27" s="3">
        <v>663</v>
      </c>
      <c r="D27" s="3" t="s">
        <v>47</v>
      </c>
      <c r="E27" s="3">
        <v>15657.09</v>
      </c>
      <c r="F27" s="3">
        <v>0</v>
      </c>
      <c r="G27" s="3">
        <v>0</v>
      </c>
      <c r="H27" s="3">
        <v>0</v>
      </c>
      <c r="I27" s="3">
        <f t="shared" si="0"/>
        <v>15657.09</v>
      </c>
    </row>
    <row r="28" spans="2:9" ht="12.75">
      <c r="B28" s="5" t="s">
        <v>37</v>
      </c>
      <c r="C28" s="15" t="s">
        <v>48</v>
      </c>
      <c r="D28" s="17"/>
      <c r="E28" s="6">
        <f>SUM(E24:E27)</f>
        <v>323213.34</v>
      </c>
      <c r="F28" s="5">
        <f>SUM(F24:F27)</f>
        <v>13135.28</v>
      </c>
      <c r="G28" s="5">
        <f>SUM(G24:G27)</f>
        <v>0</v>
      </c>
      <c r="H28" s="5">
        <f>SUM(H24:H27)</f>
        <v>0</v>
      </c>
      <c r="I28" s="6">
        <f t="shared" si="0"/>
        <v>336348.62000000005</v>
      </c>
    </row>
    <row r="29" spans="2:9" ht="12.75">
      <c r="B29" s="5">
        <v>20</v>
      </c>
      <c r="C29" s="5" t="s">
        <v>49</v>
      </c>
      <c r="D29" s="5" t="s">
        <v>50</v>
      </c>
      <c r="E29" s="5">
        <v>564900.87</v>
      </c>
      <c r="F29" s="5">
        <v>0</v>
      </c>
      <c r="G29" s="5">
        <v>0</v>
      </c>
      <c r="H29" s="5">
        <v>0</v>
      </c>
      <c r="I29" s="5">
        <f t="shared" si="0"/>
        <v>564900.87</v>
      </c>
    </row>
    <row r="30" spans="2:9" ht="12.75">
      <c r="B30" s="3"/>
      <c r="C30" s="3">
        <v>743</v>
      </c>
      <c r="D30" s="3" t="s">
        <v>51</v>
      </c>
      <c r="E30" s="3">
        <v>62565.87</v>
      </c>
      <c r="F30" s="3">
        <v>0</v>
      </c>
      <c r="G30" s="3">
        <v>0</v>
      </c>
      <c r="H30" s="3">
        <v>0</v>
      </c>
      <c r="I30" s="3">
        <f t="shared" si="0"/>
        <v>62565.87</v>
      </c>
    </row>
    <row r="31" spans="2:9" ht="12.75">
      <c r="B31" s="3"/>
      <c r="C31" s="3">
        <v>744</v>
      </c>
      <c r="D31" s="3" t="s">
        <v>52</v>
      </c>
      <c r="E31" s="4">
        <v>502335</v>
      </c>
      <c r="F31" s="3">
        <v>0</v>
      </c>
      <c r="G31" s="3">
        <v>0</v>
      </c>
      <c r="H31" s="3">
        <v>0</v>
      </c>
      <c r="I31" s="4">
        <f t="shared" si="0"/>
        <v>502335</v>
      </c>
    </row>
    <row r="32" spans="2:9" ht="12.75">
      <c r="B32" s="5">
        <v>21</v>
      </c>
      <c r="C32" s="5" t="s">
        <v>53</v>
      </c>
      <c r="D32" s="5" t="s">
        <v>54</v>
      </c>
      <c r="E32" s="5">
        <v>33899.35</v>
      </c>
      <c r="F32" s="6">
        <v>3800</v>
      </c>
      <c r="G32" s="5">
        <v>0</v>
      </c>
      <c r="H32" s="5">
        <v>0</v>
      </c>
      <c r="I32" s="5">
        <f t="shared" si="0"/>
        <v>37699.35</v>
      </c>
    </row>
    <row r="33" spans="2:9" ht="12.75">
      <c r="B33" s="5"/>
      <c r="C33" s="15" t="s">
        <v>55</v>
      </c>
      <c r="D33" s="17"/>
      <c r="E33" s="6">
        <f>SUM(E32+E29+E28+E23+E19)</f>
        <v>14584491.919999998</v>
      </c>
      <c r="F33" s="6">
        <f>SUM(F32+F29+F28+F23+F19)</f>
        <v>42051.88</v>
      </c>
      <c r="G33" s="6">
        <f>SUM(G32+G29+G28+G23+G19)</f>
        <v>9541.3</v>
      </c>
      <c r="H33" s="6">
        <f>SUM(H32+H29+H28+H23+H19)</f>
        <v>0</v>
      </c>
      <c r="I33" s="6">
        <f t="shared" si="0"/>
        <v>14617002.499999998</v>
      </c>
    </row>
    <row r="34" spans="2:9" ht="12.75">
      <c r="B34" s="5">
        <v>22</v>
      </c>
      <c r="C34" s="5">
        <v>0</v>
      </c>
      <c r="D34" s="5" t="s">
        <v>56</v>
      </c>
      <c r="E34" s="5">
        <v>1361109.85</v>
      </c>
      <c r="F34" s="6">
        <v>23503</v>
      </c>
      <c r="G34" s="6">
        <v>55612.9</v>
      </c>
      <c r="H34" s="5">
        <v>0</v>
      </c>
      <c r="I34" s="6">
        <f t="shared" si="0"/>
        <v>1328999.9500000002</v>
      </c>
    </row>
    <row r="35" spans="2:9" ht="12.75">
      <c r="B35" s="15" t="s">
        <v>57</v>
      </c>
      <c r="C35" s="16"/>
      <c r="D35" s="17"/>
      <c r="E35" s="6">
        <f>SUM(E34+E33)</f>
        <v>15945601.769999998</v>
      </c>
      <c r="F35" s="6">
        <f>SUM(F34+F33)</f>
        <v>65554.88</v>
      </c>
      <c r="G35" s="6">
        <f>SUM(G34+G33)</f>
        <v>65154.2</v>
      </c>
      <c r="H35" s="6">
        <f>SUM(H34+H33)</f>
        <v>0</v>
      </c>
      <c r="I35" s="6">
        <f t="shared" si="0"/>
        <v>15946002.45</v>
      </c>
    </row>
    <row r="36" spans="2:9" ht="12.75">
      <c r="B36" s="3"/>
      <c r="C36" s="3">
        <v>808</v>
      </c>
      <c r="D36" s="3" t="s">
        <v>58</v>
      </c>
      <c r="E36" s="3">
        <v>201387.68</v>
      </c>
      <c r="F36" s="4">
        <v>38319.23</v>
      </c>
      <c r="G36" s="3"/>
      <c r="H36" s="3">
        <v>0</v>
      </c>
      <c r="I36" s="4">
        <f>SUM(E36+F36-G36-H36)</f>
        <v>239706.91</v>
      </c>
    </row>
    <row r="37" spans="2:9" ht="12.75">
      <c r="B37" s="8">
        <v>23</v>
      </c>
      <c r="C37" s="8"/>
      <c r="D37" s="8" t="s">
        <v>59</v>
      </c>
      <c r="E37" s="8">
        <v>78215.13</v>
      </c>
      <c r="F37" s="8">
        <v>13092.22</v>
      </c>
      <c r="G37" s="8">
        <v>0</v>
      </c>
      <c r="H37" s="8">
        <v>0</v>
      </c>
      <c r="I37" s="8">
        <f>SUM(E37+F37-G37-H37)</f>
        <v>91307.35</v>
      </c>
    </row>
    <row r="38" spans="2:9" ht="12.75">
      <c r="B38" s="15" t="s">
        <v>60</v>
      </c>
      <c r="C38" s="16"/>
      <c r="D38" s="17"/>
      <c r="E38" s="6">
        <f>SUM(E37+E36+E35)</f>
        <v>16225204.579999998</v>
      </c>
      <c r="F38" s="6">
        <f>SUM(F37+F36+F35)</f>
        <v>116966.33000000002</v>
      </c>
      <c r="G38" s="6">
        <f>SUM(G37+G36+G35)</f>
        <v>65154.2</v>
      </c>
      <c r="H38" s="6">
        <f>SUM(H37+H36+H35)</f>
        <v>0</v>
      </c>
      <c r="I38" s="6">
        <f>SUM(E38+F38-G38-H38)</f>
        <v>16277016.709999999</v>
      </c>
    </row>
    <row r="39" ht="12.75">
      <c r="F39" s="9" t="s">
        <v>61</v>
      </c>
    </row>
    <row r="40" spans="2:9" ht="12.75">
      <c r="B40" s="10"/>
      <c r="C40" s="10"/>
      <c r="D40" s="11" t="s">
        <v>62</v>
      </c>
      <c r="E40" s="10"/>
      <c r="F40" s="10"/>
      <c r="G40" s="10"/>
      <c r="H40" s="10"/>
      <c r="I40" s="10"/>
    </row>
    <row r="41" spans="2:9" ht="12.75">
      <c r="B41" s="3">
        <v>1</v>
      </c>
      <c r="C41" s="3">
        <v>491</v>
      </c>
      <c r="D41" s="3" t="s">
        <v>63</v>
      </c>
      <c r="E41" s="3">
        <v>74188.44</v>
      </c>
      <c r="F41" s="4">
        <v>3070</v>
      </c>
      <c r="G41" s="3">
        <v>0</v>
      </c>
      <c r="H41" s="3">
        <v>0</v>
      </c>
      <c r="I41" s="3">
        <f>SUM(E41+F41-G41-H41)</f>
        <v>77258.44</v>
      </c>
    </row>
    <row r="42" spans="2:9" ht="12.75">
      <c r="B42" s="3">
        <v>2</v>
      </c>
      <c r="C42" s="2">
        <v>491</v>
      </c>
      <c r="D42" s="2" t="s">
        <v>64</v>
      </c>
      <c r="E42" s="2">
        <v>73278.8</v>
      </c>
      <c r="F42" s="2">
        <v>0</v>
      </c>
      <c r="G42" s="2">
        <v>0</v>
      </c>
      <c r="H42" s="2">
        <v>0</v>
      </c>
      <c r="I42" s="2">
        <f>SUM(E42+F42-G42-H42)</f>
        <v>73278.8</v>
      </c>
    </row>
    <row r="43" spans="2:9" ht="12.75">
      <c r="B43" s="3">
        <v>3</v>
      </c>
      <c r="C43" s="3">
        <v>491</v>
      </c>
      <c r="D43" s="3" t="s">
        <v>65</v>
      </c>
      <c r="E43" s="4">
        <v>1998</v>
      </c>
      <c r="F43" s="4">
        <v>3099</v>
      </c>
      <c r="G43" s="3">
        <v>0</v>
      </c>
      <c r="H43" s="3">
        <v>0</v>
      </c>
      <c r="I43" s="4">
        <f>SUM(E43+F43-G43-H43)</f>
        <v>5097</v>
      </c>
    </row>
    <row r="44" spans="2:9" ht="12.75">
      <c r="B44" s="5"/>
      <c r="C44" s="5"/>
      <c r="D44" s="5" t="s">
        <v>55</v>
      </c>
      <c r="E44" s="6">
        <f>SUM(E41:E43)</f>
        <v>149465.24</v>
      </c>
      <c r="F44" s="6">
        <f>SUM(F41:F43)</f>
        <v>6169</v>
      </c>
      <c r="G44" s="5">
        <v>0</v>
      </c>
      <c r="H44" s="5">
        <v>0</v>
      </c>
      <c r="I44" s="6">
        <f>SUM(I41:I43)</f>
        <v>155634.24</v>
      </c>
    </row>
    <row r="45" spans="2:9" ht="12.75">
      <c r="B45" s="3">
        <v>4</v>
      </c>
      <c r="C45" s="3">
        <v>808</v>
      </c>
      <c r="D45" s="3" t="s">
        <v>66</v>
      </c>
      <c r="E45" s="3">
        <v>232722.58</v>
      </c>
      <c r="F45" s="4">
        <v>222865.9</v>
      </c>
      <c r="G45" s="3">
        <v>0</v>
      </c>
      <c r="H45" s="3">
        <v>0</v>
      </c>
      <c r="I45" s="3">
        <f>SUM(E45+F45-G45-H45)</f>
        <v>455588.48</v>
      </c>
    </row>
    <row r="46" spans="2:9" ht="12.75">
      <c r="B46" s="3">
        <v>5</v>
      </c>
      <c r="C46" s="3">
        <v>808</v>
      </c>
      <c r="D46" s="3" t="s">
        <v>64</v>
      </c>
      <c r="E46" s="3">
        <v>374722.38</v>
      </c>
      <c r="F46" s="3">
        <v>515529.41</v>
      </c>
      <c r="G46" s="3">
        <v>0</v>
      </c>
      <c r="H46" s="3">
        <v>0</v>
      </c>
      <c r="I46" s="3">
        <f>SUM(E46+F46-G46-H46)</f>
        <v>890251.79</v>
      </c>
    </row>
    <row r="47" spans="2:9" ht="12.75">
      <c r="B47" s="3">
        <v>6</v>
      </c>
      <c r="C47" s="3">
        <v>808</v>
      </c>
      <c r="D47" s="3" t="s">
        <v>65</v>
      </c>
      <c r="E47" s="3">
        <v>53867.62</v>
      </c>
      <c r="F47" s="3">
        <v>58272.33</v>
      </c>
      <c r="G47" s="3">
        <v>0</v>
      </c>
      <c r="H47" s="3">
        <v>0</v>
      </c>
      <c r="I47" s="3">
        <f>SUM(E47+F47-G47-H47)</f>
        <v>112139.95000000001</v>
      </c>
    </row>
    <row r="48" spans="2:9" ht="12.75">
      <c r="B48" s="3"/>
      <c r="C48" s="3"/>
      <c r="D48" s="3" t="s">
        <v>55</v>
      </c>
      <c r="E48" s="3">
        <f>SUM(E45:E47)</f>
        <v>661312.58</v>
      </c>
      <c r="F48" s="3">
        <f>SUM(F45:F47)</f>
        <v>796667.6399999999</v>
      </c>
      <c r="G48" s="3">
        <v>0</v>
      </c>
      <c r="H48" s="3">
        <v>0</v>
      </c>
      <c r="I48" s="3">
        <f>SUM(I45:I47)</f>
        <v>1457980.22</v>
      </c>
    </row>
    <row r="49" spans="2:9" ht="12.75">
      <c r="B49" s="15" t="s">
        <v>67</v>
      </c>
      <c r="C49" s="16"/>
      <c r="D49" s="17"/>
      <c r="E49" s="6">
        <f>SUM(E48,E44)</f>
        <v>810777.82</v>
      </c>
      <c r="F49" s="6">
        <f>SUM(F48,F44)</f>
        <v>802836.6399999999</v>
      </c>
      <c r="G49" s="5">
        <v>0</v>
      </c>
      <c r="H49" s="5">
        <v>0</v>
      </c>
      <c r="I49" s="6">
        <f>SUM(I44+I48)</f>
        <v>1613614.46</v>
      </c>
    </row>
    <row r="50" spans="2:9" ht="12.75">
      <c r="B50" s="12"/>
      <c r="C50" s="12"/>
      <c r="D50" s="12"/>
      <c r="E50" s="13"/>
      <c r="F50" s="12"/>
      <c r="G50" s="12"/>
      <c r="H50" s="12"/>
      <c r="I50" s="13"/>
    </row>
    <row r="51" spans="2:9" ht="12.75">
      <c r="B51" s="15" t="s">
        <v>68</v>
      </c>
      <c r="C51" s="16"/>
      <c r="D51" s="17"/>
      <c r="E51" s="6">
        <f>SUM(E49+E38)</f>
        <v>17035982.4</v>
      </c>
      <c r="F51" s="6">
        <f>SUM(F38+F49)</f>
        <v>919802.97</v>
      </c>
      <c r="G51" s="6">
        <f>SUM(G49+G38)</f>
        <v>65154.2</v>
      </c>
      <c r="H51" s="6">
        <f>SUM(H38+H49)</f>
        <v>0</v>
      </c>
      <c r="I51" s="6">
        <f>SUM(I38+I49)</f>
        <v>17890631.169999998</v>
      </c>
    </row>
    <row r="52" ht="12.75">
      <c r="F52" t="s">
        <v>61</v>
      </c>
    </row>
    <row r="53" spans="2:6" ht="12.75">
      <c r="B53" s="14" t="s">
        <v>69</v>
      </c>
      <c r="C53" s="14"/>
      <c r="D53" s="14"/>
      <c r="F53" s="9" t="s">
        <v>70</v>
      </c>
    </row>
    <row r="54" spans="2:4" ht="12.75">
      <c r="B54" s="14" t="s">
        <v>71</v>
      </c>
      <c r="C54" s="14"/>
      <c r="D54" s="14"/>
    </row>
    <row r="55" spans="2:4" ht="12.75">
      <c r="B55" s="14" t="s">
        <v>72</v>
      </c>
      <c r="C55" s="14"/>
      <c r="D55" s="14"/>
    </row>
  </sheetData>
  <mergeCells count="13">
    <mergeCell ref="B2:I2"/>
    <mergeCell ref="G3:H3"/>
    <mergeCell ref="C19:D19"/>
    <mergeCell ref="C23:D23"/>
    <mergeCell ref="C28:D28"/>
    <mergeCell ref="C33:D33"/>
    <mergeCell ref="B35:D35"/>
    <mergeCell ref="B38:D38"/>
    <mergeCell ref="B55:D55"/>
    <mergeCell ref="B49:D49"/>
    <mergeCell ref="B51:D51"/>
    <mergeCell ref="B53:D53"/>
    <mergeCell ref="B54:D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UMTorzym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UMTorzym</dc:creator>
  <cp:keywords/>
  <dc:description/>
  <cp:lastModifiedBy>UMTorzym</cp:lastModifiedBy>
  <dcterms:created xsi:type="dcterms:W3CDTF">2006-12-14T08:26:08Z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