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<sst xmlns="http://schemas.openxmlformats.org/spreadsheetml/2006/main" count="177" uniqueCount="129">
  <si>
    <t>Załącznik Nr 1                                           do uchwały Nr XXXII/241/2013                 Rady Gminy Świerzno</t>
  </si>
  <si>
    <t xml:space="preserve"> Dochody budżetu Gminy Świerzno w 2014 r. </t>
  </si>
  <si>
    <t>w zł.</t>
  </si>
  <si>
    <t>Dział</t>
  </si>
  <si>
    <t>Rozdział</t>
  </si>
  <si>
    <t>§</t>
  </si>
  <si>
    <t>Nazwa</t>
  </si>
  <si>
    <t xml:space="preserve">      Plan            na 2014 r.</t>
  </si>
  <si>
    <t>z tego:</t>
  </si>
  <si>
    <t>Dochody bieżące</t>
  </si>
  <si>
    <t>Dochody majątkowe</t>
  </si>
  <si>
    <t>1</t>
  </si>
  <si>
    <t>2</t>
  </si>
  <si>
    <t>3</t>
  </si>
  <si>
    <t>4</t>
  </si>
  <si>
    <t>5</t>
  </si>
  <si>
    <t>6</t>
  </si>
  <si>
    <t>7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</si>
  <si>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</si>
  <si>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</si>
  <si>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</si>
  <si>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</si>
  <si>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</si>
  <si>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</si>
  <si>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</si>
  <si>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</si>
  <si>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</si>
  <si>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</si>
  <si>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</si>
  <si>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użytkowanie, służebności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</si>
  <si>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</si>
  <si>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</si>
  <si>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</si>
  <si>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</si>
  <si>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70095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</si>
  <si>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</si>
  <si>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</si>
  <si>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</si>
  <si>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</si>
  <si>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</si>
  <si>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</si>
  <si>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</si>
  <si>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</si>
  <si>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</si>
  <si>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</si>
  <si>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</si>
  <si>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</si>
  <si>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</si>
  <si>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</si>
  <si>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</si>
  <si>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</si>
  <si>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</si>
  <si>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</si>
  <si>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</si>
  <si>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</si>
  <si>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</si>
  <si>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</si>
  <si>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</si>
  <si>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</si>
  <si>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</si>
  <si>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</si>
  <si>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</si>
  <si>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</si>
  <si>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75616</t>
  </si>
  <si>
    <t>Wpływy z podatku rolnego, podatku leśnego, podatku od spadków i darowizn, podatku od czynności cywilno-prawnych oraz podatków i opłat lokalnych od osób fizycznych</t>
  </si>
  <si>
    <t>0340</t>
  </si>
  <si>
    <t>Podatek od środków transportowych</t>
  </si>
  <si>
    <t>0360</t>
  </si>
  <si>
    <t>Podatek od spadków i darowizn</t>
  </si>
  <si>
    <t>0370</t>
  </si>
  <si>
    <t>Opłata od posiadania psów</t>
  </si>
  <si>
    <t>0500</t>
  </si>
  <si>
    <t>Podatek od czynności cywilnoprawnych</t>
  </si>
  <si>
    <t>0690</t>
  </si>
  <si>
    <t>Wpływy z różnych opłat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</si>
  <si>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</si>
  <si>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</si>
  <si>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</si>
  <si>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</si>
  <si>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</si>
  <si>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</si>
  <si>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</si>
  <si>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napojów alkoholowych</t>
  </si>
  <si>
    <t>0490</t>
  </si>
  <si>
    <t>Wpływy z innych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</si>
  <si>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</si>
  <si>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</si>
  <si>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</si>
  <si>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</si>
  <si>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</si>
  <si>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</si>
  <si>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</si>
  <si>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</si>
  <si>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</si>
  <si>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</si>
  <si>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</si>
  <si>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 xml:space="preserve">Subwencje ogólne z budżetu państwa 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</si>
  <si>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</si>
  <si>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</si>
  <si>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</si>
  <si>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</si>
  <si>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</si>
  <si>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</si>
  <si>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</si>
  <si>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</si>
  <si>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</si>
  <si>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</si>
  <si>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80113</t>
  </si>
  <si>
    <t>Dowożenie uczniów do szkół</t>
  </si>
  <si>
    <t>0830</t>
  </si>
  <si>
    <t>Wpływy z usług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</si>
  <si>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</si>
  <si>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</si>
  <si>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</si>
  <si>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</si>
  <si>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</si>
  <si>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</si>
  <si>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</si>
  <si>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</si>
  <si>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</si>
  <si>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</si>
  <si>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</si>
  <si>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</si>
  <si>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</si>
  <si>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</si>
  <si>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</si>
  <si>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</si>
  <si>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</si>
  <si>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Dochody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</si>
</sst>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left" vertical="center" wrapText="1"/>
      <protection locked="0"/>
    </xf>
    <xf numFmtId="4" fontId="5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ont="1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49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tabSelected="1" view="pageBreakPreview" zoomScaleSheetLayoutView="100" workbookViewId="0" topLeftCell="A1">
      <selection activeCell="H1" sqref="H1"/>
    </sheetView>
  </sheetViews>
  <sheetFormatPr defaultColWidth="9.140625" defaultRowHeight="12.75"/>
  <cols>
    <col min="1" max="1" width="5.00390625" style="1" customWidth="1"/>
    <col min="2" max="2" width="6.140625" style="1" customWidth="1"/>
    <col min="3" max="3" width="9.28125" style="1" customWidth="1"/>
    <col min="4" max="4" width="6.140625" style="1" customWidth="1"/>
    <col min="5" max="5" width="91.57421875" style="1" customWidth="1"/>
    <col min="6" max="6" width="13.421875" style="1" customWidth="1"/>
    <col min="7" max="7" width="14.57421875" style="1" customWidth="1"/>
    <col min="8" max="8" width="12.7109375" style="1" customWidth="1"/>
    <col min="9" max="16384" width="11.57421875" style="0" customWidth="1"/>
  </cols>
  <sheetData>
    <row r="1" spans="1:8" ht="32.25" customHeight="1">
      <c r="A1" s="2"/>
      <c r="F1" s="20" t="s">
        <v>0</v>
      </c>
      <c r="G1" s="20"/>
      <c r="H1" s="3"/>
    </row>
    <row r="2" spans="1:8" ht="16.5" customHeight="1">
      <c r="A2" s="21" t="s">
        <v>1</v>
      </c>
      <c r="B2" s="21"/>
      <c r="C2" s="21"/>
      <c r="D2" s="21"/>
      <c r="E2" s="21"/>
      <c r="F2" s="21"/>
      <c r="G2" s="4"/>
      <c r="H2" s="4"/>
    </row>
    <row r="3" spans="1:6" ht="9.75" customHeight="1">
      <c r="A3" s="22"/>
      <c r="B3" s="22"/>
      <c r="C3" s="22"/>
      <c r="D3" s="23"/>
      <c r="E3" s="23"/>
      <c r="F3" s="1" t="s">
        <v>2</v>
      </c>
    </row>
    <row r="4" spans="2:8" ht="11.25" customHeight="1"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/>
    </row>
    <row r="5" spans="2:8" ht="24.75" customHeight="1">
      <c r="B5" s="24"/>
      <c r="C5" s="24"/>
      <c r="D5" s="24"/>
      <c r="E5" s="24"/>
      <c r="F5" s="24"/>
      <c r="G5" s="5" t="s">
        <v>9</v>
      </c>
      <c r="H5" s="5" t="s">
        <v>10</v>
      </c>
    </row>
    <row r="6" spans="2:8" ht="13.5" customHeight="1">
      <c r="B6" s="6" t="s">
        <v>11</v>
      </c>
      <c r="C6" s="6" t="s">
        <v>12</v>
      </c>
      <c r="D6" s="6" t="s">
        <v>13</v>
      </c>
      <c r="E6" s="6" t="s">
        <v>14</v>
      </c>
      <c r="F6" s="7" t="s">
        <v>15</v>
      </c>
      <c r="G6" s="6" t="s">
        <v>16</v>
      </c>
      <c r="H6" s="6" t="s">
        <v>17</v>
      </c>
    </row>
    <row r="7" spans="2:8" ht="16.5" customHeight="1">
      <c r="B7" s="8" t="s">
        <v>18</v>
      </c>
      <c r="C7" s="9"/>
      <c r="D7" s="9"/>
      <c r="E7" s="10" t="s">
        <v>19</v>
      </c>
      <c r="F7" s="11">
        <f>F8</f>
        <v>1300</v>
      </c>
      <c r="G7" s="11">
        <f>G8</f>
        <v>1300</v>
      </c>
      <c r="H7" s="11">
        <f>H8</f>
        <v>0</v>
      </c>
    </row>
    <row r="8" spans="2:8" ht="16.5" customHeight="1">
      <c r="B8" s="12"/>
      <c r="C8" s="13" t="s">
        <v>20</v>
      </c>
      <c r="D8" s="12"/>
      <c r="E8" s="14" t="s">
        <v>21</v>
      </c>
      <c r="F8" s="15">
        <f>F9</f>
        <v>1300</v>
      </c>
      <c r="G8" s="16">
        <f>F8</f>
        <v>1300</v>
      </c>
      <c r="H8" s="16">
        <f aca="true" t="shared" si="0" ref="H8:H27">F8-G8</f>
        <v>0</v>
      </c>
    </row>
    <row r="9" spans="2:8" ht="25.5" customHeight="1">
      <c r="B9" s="12"/>
      <c r="C9" s="12"/>
      <c r="D9" s="13" t="s">
        <v>22</v>
      </c>
      <c r="E9" s="14" t="s">
        <v>23</v>
      </c>
      <c r="F9" s="15">
        <v>1300</v>
      </c>
      <c r="G9" s="16">
        <f>F9</f>
        <v>1300</v>
      </c>
      <c r="H9" s="16">
        <f t="shared" si="0"/>
        <v>0</v>
      </c>
    </row>
    <row r="10" spans="2:8" ht="13.5" customHeight="1">
      <c r="B10" s="8" t="s">
        <v>24</v>
      </c>
      <c r="C10" s="9"/>
      <c r="D10" s="9"/>
      <c r="E10" s="10" t="s">
        <v>25</v>
      </c>
      <c r="F10" s="11">
        <f>F11+F16</f>
        <v>150000</v>
      </c>
      <c r="G10" s="17">
        <f>G11+G16</f>
        <v>49900</v>
      </c>
      <c r="H10" s="17">
        <f t="shared" si="0"/>
        <v>100100</v>
      </c>
    </row>
    <row r="11" spans="2:8" ht="16.5" customHeight="1">
      <c r="B11" s="12"/>
      <c r="C11" s="13" t="s">
        <v>26</v>
      </c>
      <c r="D11" s="12"/>
      <c r="E11" s="14" t="s">
        <v>27</v>
      </c>
      <c r="F11" s="15">
        <f>F12+F13+F14+F15</f>
        <v>121000</v>
      </c>
      <c r="G11" s="16">
        <f>G12+G13</f>
        <v>20900</v>
      </c>
      <c r="H11" s="16">
        <f t="shared" si="0"/>
        <v>100100</v>
      </c>
    </row>
    <row r="12" spans="2:8" ht="16.5" customHeight="1">
      <c r="B12" s="12"/>
      <c r="C12" s="12"/>
      <c r="D12" s="13" t="s">
        <v>28</v>
      </c>
      <c r="E12" s="14" t="s">
        <v>29</v>
      </c>
      <c r="F12" s="15">
        <v>3900</v>
      </c>
      <c r="G12" s="16">
        <f>F12</f>
        <v>3900</v>
      </c>
      <c r="H12" s="16">
        <f t="shared" si="0"/>
        <v>0</v>
      </c>
    </row>
    <row r="13" spans="2:8" ht="24.75" customHeight="1">
      <c r="B13" s="12"/>
      <c r="C13" s="12"/>
      <c r="D13" s="13" t="s">
        <v>22</v>
      </c>
      <c r="E13" s="14" t="s">
        <v>23</v>
      </c>
      <c r="F13" s="15">
        <v>17000</v>
      </c>
      <c r="G13" s="16">
        <f>F13</f>
        <v>17000</v>
      </c>
      <c r="H13" s="16">
        <f t="shared" si="0"/>
        <v>0</v>
      </c>
    </row>
    <row r="14" spans="2:8" ht="25.5">
      <c r="B14" s="12"/>
      <c r="C14" s="12"/>
      <c r="D14" s="13" t="s">
        <v>30</v>
      </c>
      <c r="E14" s="14" t="s">
        <v>31</v>
      </c>
      <c r="F14" s="15">
        <v>100</v>
      </c>
      <c r="G14" s="16">
        <v>0</v>
      </c>
      <c r="H14" s="16">
        <f t="shared" si="0"/>
        <v>100</v>
      </c>
    </row>
    <row r="15" spans="2:8" ht="16.5" customHeight="1">
      <c r="B15" s="12"/>
      <c r="C15" s="12"/>
      <c r="D15" s="13" t="s">
        <v>32</v>
      </c>
      <c r="E15" s="14" t="s">
        <v>33</v>
      </c>
      <c r="F15" s="15">
        <v>100000</v>
      </c>
      <c r="G15" s="16">
        <v>0</v>
      </c>
      <c r="H15" s="16">
        <f t="shared" si="0"/>
        <v>100000</v>
      </c>
    </row>
    <row r="16" spans="2:8" ht="16.5" customHeight="1">
      <c r="B16" s="12"/>
      <c r="C16" s="13" t="s">
        <v>34</v>
      </c>
      <c r="D16" s="12"/>
      <c r="E16" s="14" t="s">
        <v>21</v>
      </c>
      <c r="F16" s="15">
        <f>F17</f>
        <v>29000</v>
      </c>
      <c r="G16" s="16">
        <f aca="true" t="shared" si="1" ref="G16:G27">F16</f>
        <v>29000</v>
      </c>
      <c r="H16" s="16">
        <f t="shared" si="0"/>
        <v>0</v>
      </c>
    </row>
    <row r="17" spans="2:8" ht="38.25">
      <c r="B17" s="12"/>
      <c r="C17" s="12"/>
      <c r="D17" s="13" t="s">
        <v>22</v>
      </c>
      <c r="E17" s="14" t="s">
        <v>23</v>
      </c>
      <c r="F17" s="15">
        <v>29000</v>
      </c>
      <c r="G17" s="16">
        <f t="shared" si="1"/>
        <v>29000</v>
      </c>
      <c r="H17" s="16">
        <f t="shared" si="0"/>
        <v>0</v>
      </c>
    </row>
    <row r="18" spans="2:8" ht="16.5" customHeight="1">
      <c r="B18" s="8" t="s">
        <v>35</v>
      </c>
      <c r="C18" s="9"/>
      <c r="D18" s="9"/>
      <c r="E18" s="10" t="s">
        <v>36</v>
      </c>
      <c r="F18" s="11">
        <f>F19+F21</f>
        <v>49000</v>
      </c>
      <c r="G18" s="17">
        <f t="shared" si="1"/>
        <v>49000</v>
      </c>
      <c r="H18" s="17">
        <f t="shared" si="0"/>
        <v>0</v>
      </c>
    </row>
    <row r="19" spans="2:8" ht="16.5" customHeight="1">
      <c r="B19" s="12"/>
      <c r="C19" s="13" t="s">
        <v>37</v>
      </c>
      <c r="D19" s="12"/>
      <c r="E19" s="14" t="s">
        <v>38</v>
      </c>
      <c r="F19" s="15">
        <f>F20</f>
        <v>48000</v>
      </c>
      <c r="G19" s="16">
        <f t="shared" si="1"/>
        <v>48000</v>
      </c>
      <c r="H19" s="16">
        <f t="shared" si="0"/>
        <v>0</v>
      </c>
    </row>
    <row r="20" spans="2:8" ht="25.5">
      <c r="B20" s="12"/>
      <c r="C20" s="12"/>
      <c r="D20" s="13" t="s">
        <v>39</v>
      </c>
      <c r="E20" s="14" t="s">
        <v>40</v>
      </c>
      <c r="F20" s="15">
        <v>48000</v>
      </c>
      <c r="G20" s="16">
        <f t="shared" si="1"/>
        <v>48000</v>
      </c>
      <c r="H20" s="16">
        <f t="shared" si="0"/>
        <v>0</v>
      </c>
    </row>
    <row r="21" spans="2:8" ht="16.5" customHeight="1">
      <c r="B21" s="12"/>
      <c r="C21" s="13" t="s">
        <v>41</v>
      </c>
      <c r="D21" s="12"/>
      <c r="E21" s="14" t="s">
        <v>42</v>
      </c>
      <c r="F21" s="15">
        <f>F22</f>
        <v>1000</v>
      </c>
      <c r="G21" s="16">
        <f t="shared" si="1"/>
        <v>1000</v>
      </c>
      <c r="H21" s="16">
        <f t="shared" si="0"/>
        <v>0</v>
      </c>
    </row>
    <row r="22" spans="2:8" ht="16.5" customHeight="1">
      <c r="B22" s="12"/>
      <c r="C22" s="12"/>
      <c r="D22" s="13" t="s">
        <v>43</v>
      </c>
      <c r="E22" s="14" t="s">
        <v>44</v>
      </c>
      <c r="F22" s="15">
        <v>1000</v>
      </c>
      <c r="G22" s="16">
        <f t="shared" si="1"/>
        <v>1000</v>
      </c>
      <c r="H22" s="16">
        <f t="shared" si="0"/>
        <v>0</v>
      </c>
    </row>
    <row r="23" spans="2:8" ht="16.5" customHeight="1">
      <c r="B23" s="8" t="s">
        <v>45</v>
      </c>
      <c r="C23" s="9"/>
      <c r="D23" s="9"/>
      <c r="E23" s="10" t="s">
        <v>46</v>
      </c>
      <c r="F23" s="11">
        <f>F24</f>
        <v>732</v>
      </c>
      <c r="G23" s="17">
        <f t="shared" si="1"/>
        <v>732</v>
      </c>
      <c r="H23" s="17">
        <f t="shared" si="0"/>
        <v>0</v>
      </c>
    </row>
    <row r="24" spans="2:8" ht="16.5" customHeight="1">
      <c r="B24" s="12"/>
      <c r="C24" s="13" t="s">
        <v>47</v>
      </c>
      <c r="D24" s="12"/>
      <c r="E24" s="14" t="s">
        <v>48</v>
      </c>
      <c r="F24" s="15">
        <f>F25</f>
        <v>732</v>
      </c>
      <c r="G24" s="16">
        <f t="shared" si="1"/>
        <v>732</v>
      </c>
      <c r="H24" s="16">
        <f t="shared" si="0"/>
        <v>0</v>
      </c>
    </row>
    <row r="25" spans="2:8" ht="25.5">
      <c r="B25" s="12"/>
      <c r="C25" s="12"/>
      <c r="D25" s="13" t="s">
        <v>39</v>
      </c>
      <c r="E25" s="14" t="s">
        <v>40</v>
      </c>
      <c r="F25" s="15">
        <v>732</v>
      </c>
      <c r="G25" s="16">
        <f t="shared" si="1"/>
        <v>732</v>
      </c>
      <c r="H25" s="16">
        <f t="shared" si="0"/>
        <v>0</v>
      </c>
    </row>
    <row r="26" spans="2:8" ht="25.5">
      <c r="B26" s="8" t="s">
        <v>49</v>
      </c>
      <c r="C26" s="9"/>
      <c r="D26" s="9"/>
      <c r="E26" s="10" t="s">
        <v>50</v>
      </c>
      <c r="F26" s="11">
        <f>F27+F30+F34+F44+F48</f>
        <v>3593700</v>
      </c>
      <c r="G26" s="17">
        <f t="shared" si="1"/>
        <v>3593700</v>
      </c>
      <c r="H26" s="17">
        <f t="shared" si="0"/>
        <v>0</v>
      </c>
    </row>
    <row r="27" spans="2:8" ht="16.5" customHeight="1">
      <c r="B27" s="12"/>
      <c r="C27" s="13" t="s">
        <v>51</v>
      </c>
      <c r="D27" s="12"/>
      <c r="E27" s="14" t="s">
        <v>52</v>
      </c>
      <c r="F27" s="15">
        <f>F29</f>
        <v>600</v>
      </c>
      <c r="G27" s="16">
        <f t="shared" si="1"/>
        <v>600</v>
      </c>
      <c r="H27" s="16">
        <f t="shared" si="0"/>
        <v>0</v>
      </c>
    </row>
    <row r="28" spans="2:8" ht="13.5" customHeight="1">
      <c r="B28" s="6" t="s">
        <v>11</v>
      </c>
      <c r="C28" s="6" t="s">
        <v>12</v>
      </c>
      <c r="D28" s="6" t="s">
        <v>13</v>
      </c>
      <c r="E28" s="6" t="s">
        <v>14</v>
      </c>
      <c r="F28" s="7" t="s">
        <v>15</v>
      </c>
      <c r="G28" s="6" t="s">
        <v>16</v>
      </c>
      <c r="H28" s="6" t="s">
        <v>17</v>
      </c>
    </row>
    <row r="29" spans="2:8" ht="16.5" customHeight="1">
      <c r="B29" s="12"/>
      <c r="C29" s="12"/>
      <c r="D29" s="13" t="s">
        <v>53</v>
      </c>
      <c r="E29" s="14" t="s">
        <v>54</v>
      </c>
      <c r="F29" s="15">
        <v>600</v>
      </c>
      <c r="G29" s="16">
        <f aca="true" t="shared" si="2" ref="G29:G62">F29</f>
        <v>600</v>
      </c>
      <c r="H29" s="16">
        <f aca="true" t="shared" si="3" ref="H29:H55">F29-G29</f>
        <v>0</v>
      </c>
    </row>
    <row r="30" spans="2:8" ht="25.5">
      <c r="B30" s="12"/>
      <c r="C30" s="13" t="s">
        <v>55</v>
      </c>
      <c r="D30" s="12"/>
      <c r="E30" s="14" t="s">
        <v>56</v>
      </c>
      <c r="F30" s="15">
        <f>F31+F32+F33</f>
        <v>470000</v>
      </c>
      <c r="G30" s="16">
        <f t="shared" si="2"/>
        <v>470000</v>
      </c>
      <c r="H30" s="16">
        <f t="shared" si="3"/>
        <v>0</v>
      </c>
    </row>
    <row r="31" spans="2:8" ht="16.5" customHeight="1">
      <c r="B31" s="12"/>
      <c r="C31" s="12"/>
      <c r="D31" s="13" t="s">
        <v>57</v>
      </c>
      <c r="E31" s="14" t="s">
        <v>58</v>
      </c>
      <c r="F31" s="15">
        <v>305000</v>
      </c>
      <c r="G31" s="16">
        <f t="shared" si="2"/>
        <v>305000</v>
      </c>
      <c r="H31" s="16">
        <f t="shared" si="3"/>
        <v>0</v>
      </c>
    </row>
    <row r="32" spans="2:8" ht="16.5" customHeight="1">
      <c r="B32" s="12"/>
      <c r="C32" s="12"/>
      <c r="D32" s="13" t="s">
        <v>59</v>
      </c>
      <c r="E32" s="14" t="s">
        <v>60</v>
      </c>
      <c r="F32" s="15">
        <v>33000</v>
      </c>
      <c r="G32" s="16">
        <f t="shared" si="2"/>
        <v>33000</v>
      </c>
      <c r="H32" s="16">
        <f t="shared" si="3"/>
        <v>0</v>
      </c>
    </row>
    <row r="33" spans="2:8" ht="16.5" customHeight="1">
      <c r="B33" s="12"/>
      <c r="C33" s="12"/>
      <c r="D33" s="13" t="s">
        <v>61</v>
      </c>
      <c r="E33" s="14" t="s">
        <v>62</v>
      </c>
      <c r="F33" s="15">
        <v>132000</v>
      </c>
      <c r="G33" s="16">
        <f t="shared" si="2"/>
        <v>132000</v>
      </c>
      <c r="H33" s="16">
        <f t="shared" si="3"/>
        <v>0</v>
      </c>
    </row>
    <row r="34" spans="2:8" ht="25.5">
      <c r="B34" s="12"/>
      <c r="C34" s="13" t="s">
        <v>63</v>
      </c>
      <c r="D34" s="12"/>
      <c r="E34" s="14" t="s">
        <v>64</v>
      </c>
      <c r="F34" s="15">
        <f>F35+F36+F37+F38+F39+F40+F41+F42+F43</f>
        <v>1294100</v>
      </c>
      <c r="G34" s="16">
        <f t="shared" si="2"/>
        <v>1294100</v>
      </c>
      <c r="H34" s="16">
        <f t="shared" si="3"/>
        <v>0</v>
      </c>
    </row>
    <row r="35" spans="2:8" ht="16.5" customHeight="1">
      <c r="B35" s="12"/>
      <c r="C35" s="12"/>
      <c r="D35" s="13" t="s">
        <v>57</v>
      </c>
      <c r="E35" s="14" t="s">
        <v>58</v>
      </c>
      <c r="F35" s="15">
        <v>610000</v>
      </c>
      <c r="G35" s="16">
        <f t="shared" si="2"/>
        <v>610000</v>
      </c>
      <c r="H35" s="16">
        <f t="shared" si="3"/>
        <v>0</v>
      </c>
    </row>
    <row r="36" spans="2:8" ht="16.5" customHeight="1">
      <c r="B36" s="12"/>
      <c r="C36" s="12"/>
      <c r="D36" s="13" t="s">
        <v>59</v>
      </c>
      <c r="E36" s="14" t="s">
        <v>60</v>
      </c>
      <c r="F36" s="15">
        <v>580000</v>
      </c>
      <c r="G36" s="16">
        <f t="shared" si="2"/>
        <v>580000</v>
      </c>
      <c r="H36" s="16">
        <f t="shared" si="3"/>
        <v>0</v>
      </c>
    </row>
    <row r="37" spans="2:8" ht="16.5" customHeight="1">
      <c r="B37" s="12"/>
      <c r="C37" s="12"/>
      <c r="D37" s="13" t="s">
        <v>61</v>
      </c>
      <c r="E37" s="14" t="s">
        <v>62</v>
      </c>
      <c r="F37" s="15">
        <v>4500</v>
      </c>
      <c r="G37" s="16">
        <f t="shared" si="2"/>
        <v>4500</v>
      </c>
      <c r="H37" s="16">
        <f t="shared" si="3"/>
        <v>0</v>
      </c>
    </row>
    <row r="38" spans="2:8" ht="16.5" customHeight="1">
      <c r="B38" s="12"/>
      <c r="C38" s="12"/>
      <c r="D38" s="13" t="s">
        <v>65</v>
      </c>
      <c r="E38" s="14" t="s">
        <v>66</v>
      </c>
      <c r="F38" s="15">
        <v>18000</v>
      </c>
      <c r="G38" s="16">
        <f t="shared" si="2"/>
        <v>18000</v>
      </c>
      <c r="H38" s="16">
        <f t="shared" si="3"/>
        <v>0</v>
      </c>
    </row>
    <row r="39" spans="2:8" ht="16.5" customHeight="1">
      <c r="B39" s="12"/>
      <c r="C39" s="12"/>
      <c r="D39" s="13" t="s">
        <v>67</v>
      </c>
      <c r="E39" s="14" t="s">
        <v>68</v>
      </c>
      <c r="F39" s="15">
        <v>6000</v>
      </c>
      <c r="G39" s="16">
        <f t="shared" si="2"/>
        <v>6000</v>
      </c>
      <c r="H39" s="16">
        <f t="shared" si="3"/>
        <v>0</v>
      </c>
    </row>
    <row r="40" spans="2:8" ht="16.5" customHeight="1">
      <c r="B40" s="12"/>
      <c r="C40" s="12"/>
      <c r="D40" s="13" t="s">
        <v>69</v>
      </c>
      <c r="E40" s="14" t="s">
        <v>70</v>
      </c>
      <c r="F40" s="15">
        <v>8500</v>
      </c>
      <c r="G40" s="16">
        <f t="shared" si="2"/>
        <v>8500</v>
      </c>
      <c r="H40" s="16">
        <f t="shared" si="3"/>
        <v>0</v>
      </c>
    </row>
    <row r="41" spans="2:8" ht="16.5" customHeight="1">
      <c r="B41" s="12"/>
      <c r="C41" s="12"/>
      <c r="D41" s="13" t="s">
        <v>71</v>
      </c>
      <c r="E41" s="14" t="s">
        <v>72</v>
      </c>
      <c r="F41" s="15">
        <v>52000</v>
      </c>
      <c r="G41" s="16">
        <f t="shared" si="2"/>
        <v>52000</v>
      </c>
      <c r="H41" s="16">
        <f t="shared" si="3"/>
        <v>0</v>
      </c>
    </row>
    <row r="42" spans="2:8" ht="16.5" customHeight="1">
      <c r="B42" s="12"/>
      <c r="C42" s="12"/>
      <c r="D42" s="13" t="s">
        <v>73</v>
      </c>
      <c r="E42" s="14" t="s">
        <v>74</v>
      </c>
      <c r="F42" s="15">
        <v>3100</v>
      </c>
      <c r="G42" s="16">
        <f t="shared" si="2"/>
        <v>3100</v>
      </c>
      <c r="H42" s="16">
        <f t="shared" si="3"/>
        <v>0</v>
      </c>
    </row>
    <row r="43" spans="2:8" ht="16.5" customHeight="1">
      <c r="B43" s="12"/>
      <c r="C43" s="12"/>
      <c r="D43" s="13" t="s">
        <v>75</v>
      </c>
      <c r="E43" s="14" t="s">
        <v>76</v>
      </c>
      <c r="F43" s="15">
        <v>12000</v>
      </c>
      <c r="G43" s="16">
        <f t="shared" si="2"/>
        <v>12000</v>
      </c>
      <c r="H43" s="16">
        <f t="shared" si="3"/>
        <v>0</v>
      </c>
    </row>
    <row r="44" spans="2:8" ht="16.5" customHeight="1">
      <c r="B44" s="12"/>
      <c r="C44" s="13" t="s">
        <v>77</v>
      </c>
      <c r="D44" s="12"/>
      <c r="E44" s="14" t="s">
        <v>78</v>
      </c>
      <c r="F44" s="15">
        <f>F45+F46+F47</f>
        <v>476000</v>
      </c>
      <c r="G44" s="16">
        <f t="shared" si="2"/>
        <v>476000</v>
      </c>
      <c r="H44" s="16">
        <f t="shared" si="3"/>
        <v>0</v>
      </c>
    </row>
    <row r="45" spans="2:8" ht="16.5" customHeight="1">
      <c r="B45" s="12"/>
      <c r="C45" s="12"/>
      <c r="D45" s="13" t="s">
        <v>79</v>
      </c>
      <c r="E45" s="14" t="s">
        <v>80</v>
      </c>
      <c r="F45" s="15">
        <v>10000</v>
      </c>
      <c r="G45" s="16">
        <f t="shared" si="2"/>
        <v>10000</v>
      </c>
      <c r="H45" s="16">
        <f t="shared" si="3"/>
        <v>0</v>
      </c>
    </row>
    <row r="46" spans="2:8" ht="16.5" customHeight="1">
      <c r="B46" s="12"/>
      <c r="C46" s="12"/>
      <c r="D46" s="13" t="s">
        <v>81</v>
      </c>
      <c r="E46" s="14" t="s">
        <v>82</v>
      </c>
      <c r="F46" s="15">
        <v>60000</v>
      </c>
      <c r="G46" s="16">
        <f t="shared" si="2"/>
        <v>60000</v>
      </c>
      <c r="H46" s="16">
        <f t="shared" si="3"/>
        <v>0</v>
      </c>
    </row>
    <row r="47" spans="2:8" ht="16.5" customHeight="1">
      <c r="B47" s="12"/>
      <c r="C47" s="12"/>
      <c r="D47" s="13" t="s">
        <v>83</v>
      </c>
      <c r="E47" s="14" t="s">
        <v>84</v>
      </c>
      <c r="F47" s="15">
        <v>406000</v>
      </c>
      <c r="G47" s="16">
        <f t="shared" si="2"/>
        <v>406000</v>
      </c>
      <c r="H47" s="16">
        <f t="shared" si="3"/>
        <v>0</v>
      </c>
    </row>
    <row r="48" spans="2:8" ht="16.5" customHeight="1">
      <c r="B48" s="12"/>
      <c r="C48" s="13" t="s">
        <v>85</v>
      </c>
      <c r="D48" s="12"/>
      <c r="E48" s="14" t="s">
        <v>86</v>
      </c>
      <c r="F48" s="15">
        <f>F49+F50</f>
        <v>1353000</v>
      </c>
      <c r="G48" s="16">
        <f t="shared" si="2"/>
        <v>1353000</v>
      </c>
      <c r="H48" s="16">
        <f t="shared" si="3"/>
        <v>0</v>
      </c>
    </row>
    <row r="49" spans="2:8" ht="16.5" customHeight="1">
      <c r="B49" s="12"/>
      <c r="C49" s="12"/>
      <c r="D49" s="13" t="s">
        <v>87</v>
      </c>
      <c r="E49" s="14" t="s">
        <v>88</v>
      </c>
      <c r="F49" s="15">
        <v>1349000</v>
      </c>
      <c r="G49" s="16">
        <f t="shared" si="2"/>
        <v>1349000</v>
      </c>
      <c r="H49" s="16">
        <f t="shared" si="3"/>
        <v>0</v>
      </c>
    </row>
    <row r="50" spans="2:8" ht="16.5" customHeight="1">
      <c r="B50" s="12"/>
      <c r="C50" s="12"/>
      <c r="D50" s="13" t="s">
        <v>89</v>
      </c>
      <c r="E50" s="14" t="s">
        <v>90</v>
      </c>
      <c r="F50" s="15">
        <v>4000</v>
      </c>
      <c r="G50" s="16">
        <f t="shared" si="2"/>
        <v>4000</v>
      </c>
      <c r="H50" s="16">
        <f t="shared" si="3"/>
        <v>0</v>
      </c>
    </row>
    <row r="51" spans="2:8" ht="16.5" customHeight="1">
      <c r="B51" s="8" t="s">
        <v>91</v>
      </c>
      <c r="C51" s="9"/>
      <c r="D51" s="9"/>
      <c r="E51" s="10" t="s">
        <v>92</v>
      </c>
      <c r="F51" s="11">
        <f>F52+F54+F56+F58</f>
        <v>6108350</v>
      </c>
      <c r="G51" s="17">
        <f t="shared" si="2"/>
        <v>6108350</v>
      </c>
      <c r="H51" s="17">
        <f t="shared" si="3"/>
        <v>0</v>
      </c>
    </row>
    <row r="52" spans="2:8" ht="16.5" customHeight="1">
      <c r="B52" s="12"/>
      <c r="C52" s="13" t="s">
        <v>93</v>
      </c>
      <c r="D52" s="12"/>
      <c r="E52" s="14" t="s">
        <v>94</v>
      </c>
      <c r="F52" s="15">
        <f>F53</f>
        <v>2862506</v>
      </c>
      <c r="G52" s="16">
        <f t="shared" si="2"/>
        <v>2862506</v>
      </c>
      <c r="H52" s="16">
        <f t="shared" si="3"/>
        <v>0</v>
      </c>
    </row>
    <row r="53" spans="2:8" ht="16.5" customHeight="1">
      <c r="B53" s="12"/>
      <c r="C53" s="12"/>
      <c r="D53" s="13" t="s">
        <v>95</v>
      </c>
      <c r="E53" s="14" t="s">
        <v>96</v>
      </c>
      <c r="F53" s="15">
        <v>2862506</v>
      </c>
      <c r="G53" s="16">
        <f t="shared" si="2"/>
        <v>2862506</v>
      </c>
      <c r="H53" s="16">
        <f t="shared" si="3"/>
        <v>0</v>
      </c>
    </row>
    <row r="54" spans="2:8" ht="16.5" customHeight="1">
      <c r="B54" s="12"/>
      <c r="C54" s="13" t="s">
        <v>97</v>
      </c>
      <c r="D54" s="12"/>
      <c r="E54" s="14" t="s">
        <v>98</v>
      </c>
      <c r="F54" s="15">
        <f>F55</f>
        <v>2180740</v>
      </c>
      <c r="G54" s="16">
        <f t="shared" si="2"/>
        <v>2180740</v>
      </c>
      <c r="H54" s="16">
        <f t="shared" si="3"/>
        <v>0</v>
      </c>
    </row>
    <row r="55" spans="2:8" ht="16.5" customHeight="1">
      <c r="B55" s="12"/>
      <c r="C55" s="12"/>
      <c r="D55" s="13" t="s">
        <v>95</v>
      </c>
      <c r="E55" s="14" t="s">
        <v>96</v>
      </c>
      <c r="F55" s="15">
        <v>2180740</v>
      </c>
      <c r="G55" s="16">
        <f t="shared" si="2"/>
        <v>2180740</v>
      </c>
      <c r="H55" s="16">
        <f t="shared" si="3"/>
        <v>0</v>
      </c>
    </row>
    <row r="56" spans="2:8" ht="16.5" customHeight="1">
      <c r="B56" s="12"/>
      <c r="C56" s="18" t="s">
        <v>99</v>
      </c>
      <c r="D56" s="13"/>
      <c r="E56" s="14" t="s">
        <v>100</v>
      </c>
      <c r="F56" s="15">
        <f>F57</f>
        <v>1000000</v>
      </c>
      <c r="G56" s="16">
        <f t="shared" si="2"/>
        <v>1000000</v>
      </c>
      <c r="H56" s="16"/>
    </row>
    <row r="57" spans="2:8" ht="16.5" customHeight="1">
      <c r="B57" s="12"/>
      <c r="C57" s="12"/>
      <c r="D57" s="13" t="s">
        <v>43</v>
      </c>
      <c r="E57" s="14" t="s">
        <v>44</v>
      </c>
      <c r="F57" s="15">
        <v>1000000</v>
      </c>
      <c r="G57" s="16">
        <f t="shared" si="2"/>
        <v>1000000</v>
      </c>
      <c r="H57" s="16"/>
    </row>
    <row r="58" spans="2:8" ht="16.5" customHeight="1">
      <c r="B58" s="12"/>
      <c r="C58" s="13" t="s">
        <v>101</v>
      </c>
      <c r="D58" s="12"/>
      <c r="E58" s="14" t="s">
        <v>102</v>
      </c>
      <c r="F58" s="15">
        <f>F59</f>
        <v>65104</v>
      </c>
      <c r="G58" s="16">
        <f t="shared" si="2"/>
        <v>65104</v>
      </c>
      <c r="H58" s="16">
        <f>F58-G58</f>
        <v>0</v>
      </c>
    </row>
    <row r="59" spans="2:8" ht="16.5" customHeight="1">
      <c r="B59" s="12"/>
      <c r="C59" s="12"/>
      <c r="D59" s="13" t="s">
        <v>95</v>
      </c>
      <c r="E59" s="14" t="s">
        <v>96</v>
      </c>
      <c r="F59" s="15">
        <v>65104</v>
      </c>
      <c r="G59" s="16">
        <f t="shared" si="2"/>
        <v>65104</v>
      </c>
      <c r="H59" s="16">
        <f>F59-G59</f>
        <v>0</v>
      </c>
    </row>
    <row r="60" spans="2:8" ht="16.5" customHeight="1">
      <c r="B60" s="8" t="s">
        <v>103</v>
      </c>
      <c r="C60" s="9"/>
      <c r="D60" s="9"/>
      <c r="E60" s="10" t="s">
        <v>104</v>
      </c>
      <c r="F60" s="11">
        <f>F61+F64</f>
        <v>51000</v>
      </c>
      <c r="G60" s="17">
        <f t="shared" si="2"/>
        <v>51000</v>
      </c>
      <c r="H60" s="17">
        <f>F60-G60</f>
        <v>0</v>
      </c>
    </row>
    <row r="61" spans="2:8" ht="16.5" customHeight="1">
      <c r="B61" s="12"/>
      <c r="C61" s="13" t="s">
        <v>105</v>
      </c>
      <c r="D61" s="12"/>
      <c r="E61" s="14" t="s">
        <v>106</v>
      </c>
      <c r="F61" s="15">
        <f>F62</f>
        <v>50000</v>
      </c>
      <c r="G61" s="16">
        <f t="shared" si="2"/>
        <v>50000</v>
      </c>
      <c r="H61" s="16">
        <f>F61-G61</f>
        <v>0</v>
      </c>
    </row>
    <row r="62" spans="2:8" ht="38.25">
      <c r="B62" s="12"/>
      <c r="C62" s="12"/>
      <c r="D62" s="13" t="s">
        <v>22</v>
      </c>
      <c r="E62" s="14" t="s">
        <v>23</v>
      </c>
      <c r="F62" s="15">
        <v>50000</v>
      </c>
      <c r="G62" s="16">
        <f t="shared" si="2"/>
        <v>50000</v>
      </c>
      <c r="H62" s="16">
        <f>F62-G62</f>
        <v>0</v>
      </c>
    </row>
    <row r="63" spans="2:8" ht="12.75">
      <c r="B63" s="6" t="s">
        <v>11</v>
      </c>
      <c r="C63" s="6" t="s">
        <v>12</v>
      </c>
      <c r="D63" s="6" t="s">
        <v>13</v>
      </c>
      <c r="E63" s="6" t="s">
        <v>14</v>
      </c>
      <c r="F63" s="7" t="s">
        <v>15</v>
      </c>
      <c r="G63" s="6" t="s">
        <v>16</v>
      </c>
      <c r="H63" s="6" t="s">
        <v>17</v>
      </c>
    </row>
    <row r="64" spans="2:8" ht="16.5" customHeight="1">
      <c r="B64" s="12"/>
      <c r="C64" s="13" t="s">
        <v>107</v>
      </c>
      <c r="D64" s="12"/>
      <c r="E64" s="14" t="s">
        <v>108</v>
      </c>
      <c r="F64" s="15">
        <f>F65</f>
        <v>1000</v>
      </c>
      <c r="G64" s="16">
        <f aca="true" t="shared" si="4" ref="G64:G80">F64</f>
        <v>1000</v>
      </c>
      <c r="H64" s="16">
        <f aca="true" t="shared" si="5" ref="H64:H80">F64-G64</f>
        <v>0</v>
      </c>
    </row>
    <row r="65" spans="2:8" ht="16.5" customHeight="1">
      <c r="B65" s="12"/>
      <c r="C65" s="12"/>
      <c r="D65" s="13" t="s">
        <v>109</v>
      </c>
      <c r="E65" s="14" t="s">
        <v>110</v>
      </c>
      <c r="F65" s="15">
        <v>1000</v>
      </c>
      <c r="G65" s="16">
        <f t="shared" si="4"/>
        <v>1000</v>
      </c>
      <c r="H65" s="16">
        <f t="shared" si="5"/>
        <v>0</v>
      </c>
    </row>
    <row r="66" spans="2:8" ht="16.5" customHeight="1">
      <c r="B66" s="8" t="s">
        <v>111</v>
      </c>
      <c r="C66" s="9"/>
      <c r="D66" s="9"/>
      <c r="E66" s="10" t="s">
        <v>112</v>
      </c>
      <c r="F66" s="11">
        <f>F67+F70+F73+F75+F77+F79</f>
        <v>2426000</v>
      </c>
      <c r="G66" s="17">
        <f t="shared" si="4"/>
        <v>2426000</v>
      </c>
      <c r="H66" s="17">
        <f t="shared" si="5"/>
        <v>0</v>
      </c>
    </row>
    <row r="67" spans="2:8" ht="25.5" customHeight="1">
      <c r="B67" s="12"/>
      <c r="C67" s="13" t="s">
        <v>113</v>
      </c>
      <c r="D67" s="12"/>
      <c r="E67" s="14" t="s">
        <v>114</v>
      </c>
      <c r="F67" s="15">
        <f>F68+F69</f>
        <v>1884000</v>
      </c>
      <c r="G67" s="16">
        <f t="shared" si="4"/>
        <v>1884000</v>
      </c>
      <c r="H67" s="16">
        <f t="shared" si="5"/>
        <v>0</v>
      </c>
    </row>
    <row r="68" spans="2:8" ht="25.5" customHeight="1">
      <c r="B68" s="12"/>
      <c r="C68" s="12"/>
      <c r="D68" s="13" t="s">
        <v>39</v>
      </c>
      <c r="E68" s="14" t="s">
        <v>40</v>
      </c>
      <c r="F68" s="15">
        <v>1874000</v>
      </c>
      <c r="G68" s="16">
        <f t="shared" si="4"/>
        <v>1874000</v>
      </c>
      <c r="H68" s="16">
        <f t="shared" si="5"/>
        <v>0</v>
      </c>
    </row>
    <row r="69" spans="2:8" ht="25.5" customHeight="1">
      <c r="B69" s="12"/>
      <c r="C69" s="12"/>
      <c r="D69" s="13" t="s">
        <v>115</v>
      </c>
      <c r="E69" s="14" t="s">
        <v>116</v>
      </c>
      <c r="F69" s="15">
        <v>10000</v>
      </c>
      <c r="G69" s="16">
        <f t="shared" si="4"/>
        <v>10000</v>
      </c>
      <c r="H69" s="16">
        <f t="shared" si="5"/>
        <v>0</v>
      </c>
    </row>
    <row r="70" spans="2:8" ht="40.5" customHeight="1">
      <c r="B70" s="12"/>
      <c r="C70" s="13" t="s">
        <v>117</v>
      </c>
      <c r="D70" s="12"/>
      <c r="E70" s="14" t="s">
        <v>118</v>
      </c>
      <c r="F70" s="15">
        <f>F71+F72</f>
        <v>40000</v>
      </c>
      <c r="G70" s="16">
        <f t="shared" si="4"/>
        <v>40000</v>
      </c>
      <c r="H70" s="16">
        <f t="shared" si="5"/>
        <v>0</v>
      </c>
    </row>
    <row r="71" spans="2:8" ht="25.5" customHeight="1">
      <c r="B71" s="12"/>
      <c r="C71" s="12"/>
      <c r="D71" s="13" t="s">
        <v>39</v>
      </c>
      <c r="E71" s="14" t="s">
        <v>40</v>
      </c>
      <c r="F71" s="15">
        <v>15000</v>
      </c>
      <c r="G71" s="16">
        <f t="shared" si="4"/>
        <v>15000</v>
      </c>
      <c r="H71" s="16">
        <f t="shared" si="5"/>
        <v>0</v>
      </c>
    </row>
    <row r="72" spans="2:8" ht="16.5" customHeight="1">
      <c r="B72" s="12"/>
      <c r="C72" s="12"/>
      <c r="D72" s="13" t="s">
        <v>119</v>
      </c>
      <c r="E72" s="14" t="s">
        <v>120</v>
      </c>
      <c r="F72" s="15">
        <v>25000</v>
      </c>
      <c r="G72" s="16">
        <f t="shared" si="4"/>
        <v>25000</v>
      </c>
      <c r="H72" s="16">
        <f t="shared" si="5"/>
        <v>0</v>
      </c>
    </row>
    <row r="73" spans="2:8" ht="16.5" customHeight="1">
      <c r="B73" s="12"/>
      <c r="C73" s="13" t="s">
        <v>121</v>
      </c>
      <c r="D73" s="12"/>
      <c r="E73" s="14" t="s">
        <v>122</v>
      </c>
      <c r="F73" s="15">
        <f>F74</f>
        <v>109000</v>
      </c>
      <c r="G73" s="16">
        <f t="shared" si="4"/>
        <v>109000</v>
      </c>
      <c r="H73" s="16">
        <f t="shared" si="5"/>
        <v>0</v>
      </c>
    </row>
    <row r="74" spans="2:8" ht="16.5" customHeight="1">
      <c r="B74" s="12"/>
      <c r="C74" s="12"/>
      <c r="D74" s="13" t="s">
        <v>119</v>
      </c>
      <c r="E74" s="14" t="s">
        <v>120</v>
      </c>
      <c r="F74" s="15">
        <v>109000</v>
      </c>
      <c r="G74" s="16">
        <f t="shared" si="4"/>
        <v>109000</v>
      </c>
      <c r="H74" s="16">
        <f t="shared" si="5"/>
        <v>0</v>
      </c>
    </row>
    <row r="75" spans="2:8" ht="16.5" customHeight="1">
      <c r="B75" s="12"/>
      <c r="C75" s="13" t="s">
        <v>123</v>
      </c>
      <c r="D75" s="12"/>
      <c r="E75" s="14" t="s">
        <v>124</v>
      </c>
      <c r="F75" s="15">
        <f>F76</f>
        <v>198000</v>
      </c>
      <c r="G75" s="16">
        <f t="shared" si="4"/>
        <v>198000</v>
      </c>
      <c r="H75" s="16">
        <f t="shared" si="5"/>
        <v>0</v>
      </c>
    </row>
    <row r="76" spans="2:8" ht="16.5" customHeight="1">
      <c r="B76" s="12"/>
      <c r="C76" s="12"/>
      <c r="D76" s="13" t="s">
        <v>119</v>
      </c>
      <c r="E76" s="14" t="s">
        <v>120</v>
      </c>
      <c r="F76" s="15">
        <v>198000</v>
      </c>
      <c r="G76" s="16">
        <f t="shared" si="4"/>
        <v>198000</v>
      </c>
      <c r="H76" s="16">
        <f t="shared" si="5"/>
        <v>0</v>
      </c>
    </row>
    <row r="77" spans="2:8" ht="16.5" customHeight="1">
      <c r="B77" s="12"/>
      <c r="C77" s="13" t="s">
        <v>125</v>
      </c>
      <c r="D77" s="12"/>
      <c r="E77" s="14" t="s">
        <v>126</v>
      </c>
      <c r="F77" s="15">
        <f>F78</f>
        <v>105000</v>
      </c>
      <c r="G77" s="16">
        <f t="shared" si="4"/>
        <v>105000</v>
      </c>
      <c r="H77" s="16">
        <f t="shared" si="5"/>
        <v>0</v>
      </c>
    </row>
    <row r="78" spans="2:8" ht="16.5" customHeight="1">
      <c r="B78" s="12"/>
      <c r="C78" s="12"/>
      <c r="D78" s="13" t="s">
        <v>119</v>
      </c>
      <c r="E78" s="14" t="s">
        <v>120</v>
      </c>
      <c r="F78" s="15">
        <v>105000</v>
      </c>
      <c r="G78" s="16">
        <f t="shared" si="4"/>
        <v>105000</v>
      </c>
      <c r="H78" s="16">
        <f t="shared" si="5"/>
        <v>0</v>
      </c>
    </row>
    <row r="79" spans="2:8" ht="16.5" customHeight="1">
      <c r="B79" s="12"/>
      <c r="C79" s="13" t="s">
        <v>127</v>
      </c>
      <c r="D79" s="12"/>
      <c r="E79" s="14" t="s">
        <v>21</v>
      </c>
      <c r="F79" s="15">
        <f>F80</f>
        <v>90000</v>
      </c>
      <c r="G79" s="16">
        <f t="shared" si="4"/>
        <v>90000</v>
      </c>
      <c r="H79" s="16">
        <f t="shared" si="5"/>
        <v>0</v>
      </c>
    </row>
    <row r="80" spans="2:8" ht="16.5" customHeight="1">
      <c r="B80" s="12"/>
      <c r="C80" s="12"/>
      <c r="D80" s="13" t="s">
        <v>119</v>
      </c>
      <c r="E80" s="14" t="s">
        <v>120</v>
      </c>
      <c r="F80" s="15">
        <v>90000</v>
      </c>
      <c r="G80" s="16">
        <f t="shared" si="4"/>
        <v>90000</v>
      </c>
      <c r="H80" s="16">
        <f t="shared" si="5"/>
        <v>0</v>
      </c>
    </row>
    <row r="81" spans="2:8" ht="22.5" customHeight="1">
      <c r="B81" s="25" t="s">
        <v>128</v>
      </c>
      <c r="C81" s="25"/>
      <c r="D81" s="25"/>
      <c r="E81" s="25"/>
      <c r="F81" s="19">
        <f>F7+F10+F18+F23+F26+F51+F60+F66</f>
        <v>12380082</v>
      </c>
      <c r="G81" s="19">
        <f>G7+G10+G18+G23+G26+G51+G60+G66</f>
        <v>12279982</v>
      </c>
      <c r="H81" s="19">
        <f>H7+H10+H18+H23+H26+H51+H60+H66</f>
        <v>100100</v>
      </c>
    </row>
    <row r="82" spans="2:4" ht="15.75" customHeight="1">
      <c r="B82" s="26"/>
      <c r="C82" s="26"/>
      <c r="D82" s="26"/>
    </row>
    <row r="83" spans="1:8" ht="12.75" customHeight="1" hidden="1">
      <c r="A83" s="22"/>
      <c r="B83" s="22"/>
      <c r="C83" s="22"/>
      <c r="D83" s="22"/>
      <c r="E83" s="22"/>
      <c r="F83" s="22"/>
      <c r="G83" s="2"/>
      <c r="H83" s="2"/>
    </row>
    <row r="84" spans="1:8" ht="12.75" customHeight="1" hidden="1">
      <c r="A84" s="22"/>
      <c r="B84" s="22"/>
      <c r="C84" s="22"/>
      <c r="D84" s="22"/>
      <c r="E84" s="22"/>
      <c r="F84" s="22"/>
      <c r="G84" s="2"/>
      <c r="H84" s="2"/>
    </row>
  </sheetData>
  <sheetProtection selectLockedCells="1" selectUnlockedCells="1"/>
  <mergeCells count="14">
    <mergeCell ref="A83:F83"/>
    <mergeCell ref="A84:F84"/>
    <mergeCell ref="F4:F5"/>
    <mergeCell ref="G4:H4"/>
    <mergeCell ref="B81:E81"/>
    <mergeCell ref="B82:D82"/>
    <mergeCell ref="B4:B5"/>
    <mergeCell ref="C4:C5"/>
    <mergeCell ref="D4:D5"/>
    <mergeCell ref="E4:E5"/>
    <mergeCell ref="F1:G1"/>
    <mergeCell ref="A2:F2"/>
    <mergeCell ref="A3:C3"/>
    <mergeCell ref="D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3" r:id="rId1"/>
  <rowBreaks count="2" manualBreakCount="2">
    <brk id="27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