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activeTab="0"/>
  </bookViews>
  <sheets>
    <sheet name="Dane" sheetId="1" r:id="rId1"/>
    <sheet name="Inwestycje" sheetId="2" r:id="rId2"/>
    <sheet name="Załącznik Nr 1" sheetId="3" r:id="rId3"/>
    <sheet name="Załacznik Nr 2" sheetId="4" r:id="rId4"/>
    <sheet name="Załącznik Nr3 " sheetId="5" r:id="rId5"/>
  </sheets>
  <definedNames/>
  <calcPr fullCalcOnLoad="1"/>
</workbook>
</file>

<file path=xl/sharedStrings.xml><?xml version="1.0" encoding="utf-8"?>
<sst xmlns="http://schemas.openxmlformats.org/spreadsheetml/2006/main" count="239" uniqueCount="166">
  <si>
    <t>Załącznik Nr 1</t>
  </si>
  <si>
    <t>Klasyfikacja budżetowa</t>
  </si>
  <si>
    <t>Wyszczególnienie</t>
  </si>
  <si>
    <t>Dział</t>
  </si>
  <si>
    <t>DOCHODY OGÓŁEM</t>
  </si>
  <si>
    <t>Załącznik Nr 2</t>
  </si>
  <si>
    <t>WYDATKI OGÓŁEM</t>
  </si>
  <si>
    <t>§</t>
  </si>
  <si>
    <t>Rozdział</t>
  </si>
  <si>
    <t>zmniejszenia</t>
  </si>
  <si>
    <t>zwiększenia</t>
  </si>
  <si>
    <t>kod</t>
  </si>
  <si>
    <t>B</t>
  </si>
  <si>
    <t>Załącznik Nr 3</t>
  </si>
  <si>
    <t>Rady Miejskiej w Sulejowie</t>
  </si>
  <si>
    <t>Załącznik Nr 4</t>
  </si>
  <si>
    <t>z czego - wydatki ulegające zmianie</t>
  </si>
  <si>
    <t>z czego - dochody ulegające zmianie</t>
  </si>
  <si>
    <t>Nazwa zadania</t>
  </si>
  <si>
    <t>Nazwa wykonawcy robót</t>
  </si>
  <si>
    <t>Rozdz.</t>
  </si>
  <si>
    <t>Termin zakończenia</t>
  </si>
  <si>
    <t>OGÓŁEM - A + B</t>
  </si>
  <si>
    <t>A</t>
  </si>
  <si>
    <t>Razem - wydatki na zadania inwestycyjne jednoroczne</t>
  </si>
  <si>
    <t>Razem - wydatki na zadania inwestycyjne wieloletnie</t>
  </si>
  <si>
    <t>Przebudowa ulicy Krawieckiej w Uszczynie</t>
  </si>
  <si>
    <t>Przebudowa drogi gminnej we wsi Podlubień</t>
  </si>
  <si>
    <t>2004 - 2005</t>
  </si>
  <si>
    <t>Odwodnienie ulicy Topolowej w Przygłowie</t>
  </si>
  <si>
    <t>Przebudowa ulicy Rolniczej w Uszczynie</t>
  </si>
  <si>
    <t>Przebudowa ulicy Energetycznej we Włodzimierzowie</t>
  </si>
  <si>
    <t>2004 - 2008</t>
  </si>
  <si>
    <t xml:space="preserve">Plan po zmianach </t>
  </si>
  <si>
    <t>Plan po zmianach</t>
  </si>
  <si>
    <t>0920</t>
  </si>
  <si>
    <t>pożyczką z WFOŚiGW</t>
  </si>
  <si>
    <t>Przebudowa części ulicy Przedszkolnej od ulicy Lipowej wraz z ulicą Krzywą i częścią ulicy Kasztanowej  w Poniatowie</t>
  </si>
  <si>
    <t>2004 - 2006</t>
  </si>
  <si>
    <t>Przebudowa części ulic Barbary i Rudnickiego w Sulejowie</t>
  </si>
  <si>
    <t>Z</t>
  </si>
  <si>
    <t>PRDM Piotrków Trybunalski</t>
  </si>
  <si>
    <t>sprawdzenie</t>
  </si>
  <si>
    <t>dochody - Nr 1</t>
  </si>
  <si>
    <t>wydatki - Nr 2</t>
  </si>
  <si>
    <t>( - )</t>
  </si>
  <si>
    <t>( + )</t>
  </si>
  <si>
    <t>załącznik Nr 3</t>
  </si>
  <si>
    <t>dopisz rozdział</t>
  </si>
  <si>
    <t>Plan nakładów na inwestycje w 2005 roku</t>
  </si>
  <si>
    <t>Termin rozpoczęcia</t>
  </si>
  <si>
    <t>Wielkość nakładów zrealizowanych do 2004 roku</t>
  </si>
  <si>
    <t>Nakłady planowane na lata 2005-2008</t>
  </si>
  <si>
    <t>Dotacje z budżetu gminy w 2005 roku</t>
  </si>
  <si>
    <t>Limit dotacji na lata 2006-2008</t>
  </si>
  <si>
    <t>dotacje z budżetu gminy w 2005 roku pokryte są:</t>
  </si>
  <si>
    <t>dochodami  własnymi</t>
  </si>
  <si>
    <t>środkami ludności</t>
  </si>
  <si>
    <t>innymi środkami</t>
  </si>
  <si>
    <t>"DROG-INŻ." Piotrków Tryb.</t>
  </si>
  <si>
    <t>Przebudowa części ulic Jagielończyka i Romańskiej w Sulejowie</t>
  </si>
  <si>
    <t>Modernizacja ulicy Grunwaldzkiej w Sulejowie</t>
  </si>
  <si>
    <t>Rozbudowa sieci, oprogramowania i wymiana stanowisk komputerowych w Urzędzie Miejskim</t>
  </si>
  <si>
    <t xml:space="preserve">Przebudowa drogi Witów Kolonia - Kałek położenie nawierzchni bitumicznej </t>
  </si>
  <si>
    <t>Dokończenie modernizacji ulicy Rudnickiego w Sulejowie</t>
  </si>
  <si>
    <t>2005 - 2006</t>
  </si>
  <si>
    <t>Przebudowa ulicy W. Łokietka i Mauretańskiej w Sulejowie</t>
  </si>
  <si>
    <t>2005 - 2007</t>
  </si>
  <si>
    <t>Dokończenie przebudowy ulicy Przedszkolnej w Poniatowie</t>
  </si>
  <si>
    <t>Przebudowa ulicy Nowe Osiedle we Włodzimierzowie</t>
  </si>
  <si>
    <t>Termomodernizacja i remont budynku Szkoły Podstawowej Nr 1 w Sulejowie</t>
  </si>
  <si>
    <t>Modernizacja oczyszczalni ścieków wraz z przepompowniami</t>
  </si>
  <si>
    <t>2005 - 2008</t>
  </si>
  <si>
    <t>Uszczelnianie istniejącej i rozbudowa kanalizacji sanitarnej w Sulejowie</t>
  </si>
  <si>
    <t>Budowa Centrum Sportowo - Rekreacyjno - Kulturalnego w Sulejowie ul. Szkolna 2</t>
  </si>
  <si>
    <t>Wydatki budżetu gminy na 2005 rok</t>
  </si>
  <si>
    <t>Aktualny plan na 2005 rok</t>
  </si>
  <si>
    <t>Dochody budżetu gminy na 2005 rok</t>
  </si>
  <si>
    <t>Zakup sprzętu komputerowego</t>
  </si>
  <si>
    <t xml:space="preserve">Nakładka bitumiczna na drogach gminnych  </t>
  </si>
  <si>
    <t>Kompleksowe uzbrojenie terenu pod działalność usługowo-handlową w Sulejowie</t>
  </si>
  <si>
    <t>Utworzenie gminnego zespołu reagowania - zakup sprzętu komputerowego</t>
  </si>
  <si>
    <t>Utworzenie gminnego zespołu reagowania - adaptacja pomieszczenia</t>
  </si>
  <si>
    <t>w tym 126.000 zł umorzenie pożyczki z WFOŚiGW w Łodzi</t>
  </si>
  <si>
    <t>Przebudowa drogi gminnej w Witowie</t>
  </si>
  <si>
    <t>Przebudowa drogi gminnej w Zalesicach</t>
  </si>
  <si>
    <t>Wymiana rur azbestowo-cementowych wodociągu w ulicy Barbary i Rudnickiego w Sulejowie</t>
  </si>
  <si>
    <t>MZK Sulejów</t>
  </si>
  <si>
    <t>PD "Lambdar" Łódź</t>
  </si>
  <si>
    <t>PEUK Piotrków Trybunalski</t>
  </si>
  <si>
    <t>Rozbudowa Przedszkola Samorządowego w Poniatowie</t>
  </si>
  <si>
    <t>Budowa nowych i modernizacja istniejących boisk przy szkołach podstawowych</t>
  </si>
  <si>
    <t>2006 - 2008</t>
  </si>
  <si>
    <t>Budowa drugiej niezależnej nitki wodociągowej z ujęcia "Barbara" w Sulejowie</t>
  </si>
  <si>
    <t>2006 - 2007</t>
  </si>
  <si>
    <t>Budowa trzeciego zbiornika wody przy ujęciu "Barbara" wraz z modernizacją</t>
  </si>
  <si>
    <t>Modernizacja drogi Witów Kolonia - Przygłów</t>
  </si>
  <si>
    <t>Rozbudowa kanalizacji w ulicy Grunwaldzkiej w Sulejowie</t>
  </si>
  <si>
    <t>010</t>
  </si>
  <si>
    <t>01010</t>
  </si>
  <si>
    <t>Budowa wodociągu w ulicy Kasztanowej we Włodzimierzowie</t>
  </si>
  <si>
    <t>Modernizacja części ulicy Wyszyńskiego we Włodzimierzowie</t>
  </si>
  <si>
    <t>Budowa zatoki autobusowej i chodnika w ulicy Rudnickiego w Sulejowie</t>
  </si>
  <si>
    <t>Modernizacja drogi Łazy Dąbrowa - Łęczno</t>
  </si>
  <si>
    <t>Modernizacja drogi Kłudzice - Łęczno</t>
  </si>
  <si>
    <t>Modernizacja ulicy Polnej we Włodzimierzowie</t>
  </si>
  <si>
    <t>Wymiana rur azbestowo-cementowych w ulicy Jagielończyka w Sulejowie</t>
  </si>
  <si>
    <t>Dochody uzyskiwane przez jednostki budżetowe gminy - wpływy do budżetu ze środków specjalnych</t>
  </si>
  <si>
    <t>Dochody uzyskiwane przez jednostki budżetowe gminy - wpływy z różnych rozliczeń</t>
  </si>
  <si>
    <t>Dotacje celowe otrzymane z budżetu państwa na realizację zadań własnych gminy - prace komisji związanej z awansem zawodowym</t>
  </si>
  <si>
    <t>Oświata i wychowanie - pozostała działalność - wynagrodzenia bezosobowe</t>
  </si>
  <si>
    <t>Turystyka - pozostała działalność - zakup materiałów i wyposażenia</t>
  </si>
  <si>
    <t>Turystyka - pozostała działalność - zakup pozostałych usług</t>
  </si>
  <si>
    <t>0960</t>
  </si>
  <si>
    <t>Spadki, zapisy i darowizny na rzecz gminy - darowizny mieszkańców gminy na budowę wodociągów w gminie</t>
  </si>
  <si>
    <t>Spadki, zapisy i darowizny na rzecz gminy - darowizny mieszkańców gminy na budowę wodociągów w mieście</t>
  </si>
  <si>
    <t>Oświata i wychowanie - szkoły podstawowe - zakup materiałów i wyposażenia</t>
  </si>
  <si>
    <t>0430</t>
  </si>
  <si>
    <t>0690</t>
  </si>
  <si>
    <t>Wpływy z opłat - wpływy z opłaty targowej - imprezy plenerowe organizowane przez MOK</t>
  </si>
  <si>
    <t>Spadki, zapisy i darowizny na rzecz gminy - darowizny mieszkańców na imprezy organizowane przez MOK</t>
  </si>
  <si>
    <t>Spadki, zapisy i darowizny na rzecz gminy - darowizny mieszkańców na pozostałe imprezy kulturalne</t>
  </si>
  <si>
    <t>Odsetki od środków na rachunkach bankowych - pozostałe odsetki</t>
  </si>
  <si>
    <t xml:space="preserve">Dochody uzyskiwane przez jednostki budżetowe gminy - wpływy z różnych opłat </t>
  </si>
  <si>
    <t>Administracja publiczna - Rada Miejska - zakup pozostałych usług</t>
  </si>
  <si>
    <t xml:space="preserve">Kultura i ochrona dziedzictwa narodowego - domy i ośrodki kultury, świetlice i kluby - wynagrodzenia bezosobowe </t>
  </si>
  <si>
    <t>Kultura i ochrona dziedzictwa narodowego - domy i ośrodki kultury, świetlice i kluby - zakup pozostałych usług</t>
  </si>
  <si>
    <t>Ochrona zdrowia - przeciwdziałanie alkoholizmowi - zakup pozostałych usług</t>
  </si>
  <si>
    <t>Ochrona zdrowia - przeciwdziałanie alkoholizmowi - różne opłaty i składki</t>
  </si>
  <si>
    <t>z dnia 31 sierpnia 2005 roku</t>
  </si>
  <si>
    <t>Bezpieczeństwo publiczne i ochrona przeciwpożarowa - Komendy powiatowe Państwowej Straży Pożarnej - wydatki na pomoc finansową udzielaną między jednostkami samorządu terytorialnego na dofinansowanie własnych zadań inwestycyjnych</t>
  </si>
  <si>
    <t>Administracja publiczna - promocja jednostek samorządu terytorialnego - zakup pozostałych usług</t>
  </si>
  <si>
    <t>Gospodarka komunalna i ochrona środowiska - pozostała działalność - zakup pozostałych usług</t>
  </si>
  <si>
    <t>Gospodarka komunalna i ochrona środowiska - oczyszczanie miast i wsi - zakup pozostałych usług</t>
  </si>
  <si>
    <t>Gospodarka komunalna i ochrona środowiska - oczyszczanie miast i wsi - podróże służbowe krajowe</t>
  </si>
  <si>
    <t>0410</t>
  </si>
  <si>
    <t>Wpływy z opłat - wpływy z opłaty skarbowej</t>
  </si>
  <si>
    <t>Gospodarka komunalna i ochrona środowiska - oczyszczanie miast i wsi - wynagrodzenia osobowe pracowników</t>
  </si>
  <si>
    <t>Gospodarka komunalna i ochrona środowiska - oczyszczanie miast i wsi - składki na ubezpieczenia społeczne</t>
  </si>
  <si>
    <t>Gospodarka komunalna i ochrona środowiska - oczyszczanie miast i wsi - składki na fundusz pracy</t>
  </si>
  <si>
    <t>Kultura i ochrona dziedzictwa narodowego - domy i ośrodki kultury, świetlice i kluby - wynagrodzenia osobowe pracowników</t>
  </si>
  <si>
    <t>Kultura i ochrona dziedzictwa narodowego - domy i ośrodki kultury, świetlice i kluby - składki na ubezpieczenia społeczne</t>
  </si>
  <si>
    <t>Kultura i ochrona dziedzictwa narodowego - domy i ośrodki kultury, świetlice i kluby - składki na fundusz pracy</t>
  </si>
  <si>
    <t>Kultura i ochrona dziedzictwa narodowego - pozostała działalność - dotacje celowe z budżetu na finansowanie lub dofinansowanie prac remontowych i konserwatorskich obiektów zabytkowych przekazane jednostkom niezaliczanym do sektora finansów publicznych</t>
  </si>
  <si>
    <t>Administracja publiczna - Rada Miejska - zakup materiałów i wyposażenia</t>
  </si>
  <si>
    <t>Administracja publiczna - Urząd Miejski - zakup materiałów i wyposażenia</t>
  </si>
  <si>
    <t>Administracja publiczna - pozostała działalność - pozostałe odsetki</t>
  </si>
  <si>
    <t>Administracja publiczna - pozostała działalność - kary i odszkodowania wypłacane na rzecz osób fizycznych</t>
  </si>
  <si>
    <t>Pomoc społeczna - usługi opiekuńcze i specjalistyczne usługi opiekuńcze - zakup materiałów i wyposażenia</t>
  </si>
  <si>
    <t>Pomoc społeczna - usługi opiekuńcze i specjalistyczne usługi opiekuńcze - zakup pozostałych usług</t>
  </si>
  <si>
    <t>Pomoc społeczna - zasiłki i pomoc w naturze oraz składki na ubezpieczenie emerytalne i rentowe - świadczenia społeczne</t>
  </si>
  <si>
    <t>Finansowanie lub dofinansowanie zadań własnych - dotacje celowe otrzymane z budżetu państwa na realizację zadań własnych gminy - wyprawka szkolna</t>
  </si>
  <si>
    <t>Dotacja celowa na zadania zlecone gminie - wybory do Sejmu i Senatu</t>
  </si>
  <si>
    <t>Urzędy naczelnych organów władzy państwowej, kontroli i ochrony prawa oraz sądownictwa - wybory do Sejmu i Senatu - wynagrodzenia bezosobowe</t>
  </si>
  <si>
    <t xml:space="preserve">Oświata i wychowanie - szkoły podstawowe - zakup pomocy naukowych, dydaktycznych i książek </t>
  </si>
  <si>
    <t>Urzędy naczelnych organów władzy państwowej, kontroli i ochrony prawa oraz sądownictwa - wybory do Sejmu i Senatu - zakup materiałów i wyposażenia</t>
  </si>
  <si>
    <t>Budowa pompowni wodociągowej w Przygłowie</t>
  </si>
  <si>
    <t>2005-2006</t>
  </si>
  <si>
    <t>Rolnictwo i łowiectwo - infrastruktura wodociągowa i sanitarna wsi - wydatki inwestycyjne jednostek budżetowych</t>
  </si>
  <si>
    <t>Transport i łączność - drogi wewnętrzne gminne - wydatki inwestycyjne jednostek budżetowych</t>
  </si>
  <si>
    <t>Urzędy naczelnych organów władzy państwowej, kontroli i ochrony prawa oraz sądownictwa - wybory do Sejmu i Senatu - składki na ubezpieczenia społeczne</t>
  </si>
  <si>
    <t>Urzędy naczelnych organów władzy państwowej, kontroli i ochrony prawa oraz sądownictwa - wybory do Sejmu i Senatu - składki na fundusz pracy</t>
  </si>
  <si>
    <t>Urzędy naczelnych organów władzy państwowej, kontroli i ochrony prawa oraz sądownictwa - wybory do Sejmu i Senatu - zakup pozostałych usług</t>
  </si>
  <si>
    <t>Urzędy naczelnych organów władzy państwowej, kontroli i ochrony prawa oraz sądownictwa - wybory do Sejmu i Senatu - podróże służbowe krajowe</t>
  </si>
  <si>
    <t>Pomoc społeczna - pozostała działalność - świadczenia społeczne</t>
  </si>
  <si>
    <t>do Uchwały Nr XXVIII/200/2005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</si>
</sst>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.000"/>
    <numFmt numFmtId="166" formatCode="#,##0.00000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sz val="8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i/>
      <sz val="11"/>
      <name val="Arial CE"/>
      <family val="0"/>
    </font>
    <font>
      <sz val="12"/>
      <name val="Arial CE"/>
      <family val="0"/>
    </font>
    <font>
      <sz val="14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16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 quotePrefix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wrapText="1"/>
    </xf>
    <xf numFmtId="3" fontId="5" fillId="0" borderId="3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4" fillId="0" borderId="3" xfId="0" applyNumberFormat="1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 quotePrefix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3" fontId="14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 quotePrefix="1">
      <alignment horizontal="center"/>
    </xf>
    <xf numFmtId="3" fontId="1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3" xfId="0" applyNumberFormat="1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3" fontId="17" fillId="0" borderId="3" xfId="0" applyNumberFormat="1" applyFont="1" applyFill="1" applyBorder="1" applyAlignment="1">
      <alignment vertical="center"/>
    </xf>
    <xf numFmtId="0" fontId="15" fillId="0" borderId="3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Alignment="1">
      <alignment vertical="center"/>
    </xf>
    <xf numFmtId="9" fontId="3" fillId="0" borderId="0" xfId="0" applyNumberFormat="1" applyFont="1" applyFill="1" applyAlignment="1">
      <alignment vertical="center"/>
    </xf>
    <xf numFmtId="9" fontId="8" fillId="0" borderId="0" xfId="0" applyNumberFormat="1" applyFont="1" applyFill="1" applyAlignment="1">
      <alignment vertical="center"/>
    </xf>
    <xf numFmtId="0" fontId="10" fillId="0" borderId="0" xfId="0" applyFont="1" applyAlignment="1">
      <alignment/>
    </xf>
    <xf numFmtId="0" fontId="20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 quotePrefix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0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3" xfId="0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 quotePrefix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vertical="center"/>
    </xf>
    <xf numFmtId="0" fontId="19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17" fillId="0" borderId="7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7.875" style="0" customWidth="1"/>
    <col min="6" max="6" width="3.875" style="0" customWidth="1"/>
  </cols>
  <sheetData>
    <row r="1" ht="12.75">
      <c r="B1" t="s">
        <v>165</v>
      </c>
    </row>
    <row r="2" ht="12.75">
      <c r="B2" t="s">
        <v>129</v>
      </c>
    </row>
    <row r="4" spans="1:5" ht="12.75">
      <c r="A4" s="1" t="s">
        <v>42</v>
      </c>
      <c r="B4" s="1"/>
      <c r="C4" s="53" t="s">
        <v>43</v>
      </c>
      <c r="D4" s="1"/>
      <c r="E4" s="54" t="s">
        <v>44</v>
      </c>
    </row>
    <row r="5" spans="1:5" ht="12.75">
      <c r="A5" s="1"/>
      <c r="B5" s="55" t="s">
        <v>45</v>
      </c>
      <c r="C5" s="55" t="s">
        <v>46</v>
      </c>
      <c r="D5" s="55" t="s">
        <v>45</v>
      </c>
      <c r="E5" s="55" t="s">
        <v>46</v>
      </c>
    </row>
    <row r="6" spans="1:5" ht="12.75">
      <c r="A6" s="31" t="s">
        <v>40</v>
      </c>
      <c r="B6" s="1">
        <f>SUMIF('Załącznik Nr 1'!$D$9:$D25,$A6,'Załącznik Nr 1'!G$9:G25)</f>
        <v>0</v>
      </c>
      <c r="C6" s="1">
        <f>SUMIF('Załącznik Nr 1'!$D$9:$D25,$A6,'Załącznik Nr 1'!H$9:H25)</f>
        <v>11023</v>
      </c>
      <c r="D6" s="1">
        <f>SUMIF('Załacznik Nr 2'!$D$9:$D86,Dane!$A6,'Załacznik Nr 2'!G$9:G86)</f>
        <v>0</v>
      </c>
      <c r="E6" s="1">
        <f>SUMIF('Załacznik Nr 2'!$D$9:$D86,Dane!$A6,'Załacznik Nr 2'!H$9:H86)</f>
        <v>11023</v>
      </c>
    </row>
    <row r="7" spans="1:5" ht="12.75">
      <c r="A7" s="57" t="s">
        <v>48</v>
      </c>
      <c r="B7" s="1"/>
      <c r="C7" s="1"/>
      <c r="D7" s="1">
        <f>D8-'Załącznik Nr3 '!G7</f>
        <v>0</v>
      </c>
      <c r="E7" s="1">
        <f>E8-'Załącznik Nr3 '!H7</f>
        <v>0</v>
      </c>
    </row>
    <row r="8" spans="1:7" ht="14.25">
      <c r="A8" t="s">
        <v>47</v>
      </c>
      <c r="B8" s="1"/>
      <c r="C8" s="1"/>
      <c r="D8" s="56">
        <f>SUM(D9:D30)</f>
        <v>5284</v>
      </c>
      <c r="E8" s="56">
        <f>SUM(E9:E30)</f>
        <v>5284</v>
      </c>
      <c r="G8" s="56">
        <f>SUM(G9:G30)</f>
        <v>0</v>
      </c>
    </row>
    <row r="9" spans="1:7" ht="12.75">
      <c r="A9" s="32">
        <v>85154</v>
      </c>
      <c r="B9" s="1"/>
      <c r="C9" s="1"/>
      <c r="D9" s="1">
        <f>SUMIF('Załącznik Nr3 '!$B$9:$B$98,$A9,'Załącznik Nr3 '!G$9:G$98)</f>
        <v>100</v>
      </c>
      <c r="E9" s="1">
        <f>SUMIF('Załącznik Nr3 '!$B$9:$B$98,$A9,'Załącznik Nr3 '!H$9:H$98)</f>
        <v>100</v>
      </c>
      <c r="G9" s="1">
        <f aca="true" t="shared" si="0" ref="G9:G14">SUM(D9-E9)</f>
        <v>0</v>
      </c>
    </row>
    <row r="10" spans="1:10" ht="12.75">
      <c r="A10" s="32">
        <v>85228</v>
      </c>
      <c r="B10" s="1"/>
      <c r="C10" s="1"/>
      <c r="D10" s="1">
        <f>SUMIF('Załącznik Nr3 '!$B$9:$B$98,$A10,'Załącznik Nr3 '!G$9:G$98)</f>
        <v>400</v>
      </c>
      <c r="E10" s="1">
        <f>SUMIF('Załącznik Nr3 '!$B$9:$B$98,$A10,'Załącznik Nr3 '!H$9:H$98)</f>
        <v>400</v>
      </c>
      <c r="G10" s="1">
        <f t="shared" si="0"/>
        <v>0</v>
      </c>
      <c r="I10" s="1"/>
      <c r="J10" s="1"/>
    </row>
    <row r="11" spans="1:7" ht="12.75">
      <c r="A11" s="32">
        <v>90003</v>
      </c>
      <c r="B11" s="1"/>
      <c r="C11" s="1"/>
      <c r="D11" s="1">
        <f>SUMIF('Załącznik Nr3 '!$B$9:$B$98,$A11,'Załącznik Nr3 '!G$9:G$98)</f>
        <v>4784</v>
      </c>
      <c r="E11" s="1">
        <f>SUMIF('Załącznik Nr3 '!$B$9:$B$98,$A11,'Załącznik Nr3 '!H$9:H$98)</f>
        <v>0</v>
      </c>
      <c r="G11" s="1">
        <f t="shared" si="0"/>
        <v>4784</v>
      </c>
    </row>
    <row r="12" spans="1:10" ht="12.75">
      <c r="A12" s="32">
        <v>92109</v>
      </c>
      <c r="B12" s="1"/>
      <c r="C12" s="1"/>
      <c r="D12" s="1">
        <f>SUMIF('Załącznik Nr3 '!$B$9:$B$98,$A12,'Załącznik Nr3 '!G$9:G$98)</f>
        <v>0</v>
      </c>
      <c r="E12" s="1">
        <f>SUMIF('Załącznik Nr3 '!$B$9:$B$98,$A12,'Załącznik Nr3 '!H$9:H$98)</f>
        <v>4784</v>
      </c>
      <c r="G12" s="1">
        <f t="shared" si="0"/>
        <v>-4784</v>
      </c>
      <c r="J12" s="1"/>
    </row>
    <row r="13" spans="1:10" ht="12.75">
      <c r="A13" s="32"/>
      <c r="B13" s="1"/>
      <c r="C13" s="1"/>
      <c r="D13" s="1">
        <f>SUMIF('Załącznik Nr3 '!$B$9:$B$98,$A13,'Załącznik Nr3 '!G$9:G$98)</f>
        <v>0</v>
      </c>
      <c r="E13" s="1">
        <f>SUMIF('Załącznik Nr3 '!$B$9:$B$98,$A13,'Załącznik Nr3 '!H$9:H$98)</f>
        <v>0</v>
      </c>
      <c r="G13" s="1">
        <f t="shared" si="0"/>
        <v>0</v>
      </c>
      <c r="J13" s="1"/>
    </row>
    <row r="14" spans="1:7" ht="12.75">
      <c r="A14" s="32"/>
      <c r="B14" s="1"/>
      <c r="C14" s="1"/>
      <c r="D14" s="1">
        <f>SUMIF('Załącznik Nr3 '!$B$9:$B$98,$A14,'Załącznik Nr3 '!G$9:G$98)</f>
        <v>0</v>
      </c>
      <c r="E14" s="1">
        <f>SUMIF('Załącznik Nr3 '!$B$9:$B$98,$A14,'Załącznik Nr3 '!H$9:H$98)</f>
        <v>0</v>
      </c>
      <c r="G14" s="1">
        <f t="shared" si="0"/>
        <v>0</v>
      </c>
    </row>
    <row r="15" spans="1:10" ht="12.75">
      <c r="A15" s="32"/>
      <c r="B15" s="1"/>
      <c r="C15" s="1"/>
      <c r="D15" s="1">
        <f>SUMIF('Załącznik Nr3 '!$B$9:$B$98,$A15,'Załącznik Nr3 '!G$9:G$98)</f>
        <v>0</v>
      </c>
      <c r="E15" s="1">
        <f>SUMIF('Załącznik Nr3 '!$B$9:$B$98,$A15,'Załącznik Nr3 '!H$9:H$98)</f>
        <v>0</v>
      </c>
      <c r="G15" s="1">
        <f>SUM(D15-E15)</f>
        <v>0</v>
      </c>
      <c r="J15" s="1"/>
    </row>
    <row r="16" spans="1:10" ht="12.75">
      <c r="A16" s="32"/>
      <c r="B16" s="1"/>
      <c r="C16" s="1"/>
      <c r="D16" s="1">
        <f>SUMIF('Załącznik Nr3 '!$B$9:$B$98,$A16,'Załącznik Nr3 '!G$9:G$98)</f>
        <v>0</v>
      </c>
      <c r="E16" s="1">
        <f>SUMIF('Załącznik Nr3 '!$B$9:$B$98,$A16,'Załącznik Nr3 '!H$9:H$98)</f>
        <v>0</v>
      </c>
      <c r="G16" s="1">
        <f>SUM(D16-E16)</f>
        <v>0</v>
      </c>
      <c r="J16" s="1"/>
    </row>
    <row r="17" spans="1:10" ht="12.75">
      <c r="A17" s="32"/>
      <c r="B17" s="1"/>
      <c r="C17" s="1"/>
      <c r="D17" s="1">
        <f>SUMIF('Załącznik Nr3 '!$B$9:$B$98,$A17,'Załącznik Nr3 '!G$9:G$98)</f>
        <v>0</v>
      </c>
      <c r="E17" s="1">
        <f>SUMIF('Załącznik Nr3 '!$B$9:$B$98,$A17,'Załącznik Nr3 '!H$9:H$98)</f>
        <v>0</v>
      </c>
      <c r="G17" s="1">
        <f>SUM(D17-E17)</f>
        <v>0</v>
      </c>
      <c r="J17" s="1"/>
    </row>
    <row r="18" spans="1:10" ht="12.75">
      <c r="A18" s="32"/>
      <c r="B18" s="1"/>
      <c r="C18" s="1"/>
      <c r="D18" s="1">
        <f>SUMIF('Załącznik Nr3 '!$B$9:$B$98,$A18,'Załącznik Nr3 '!G$9:G$98)</f>
        <v>0</v>
      </c>
      <c r="E18" s="1">
        <f>SUMIF('Załącznik Nr3 '!$B$9:$B$98,$A18,'Załącznik Nr3 '!H$9:H$98)</f>
        <v>0</v>
      </c>
      <c r="G18" s="1">
        <f>SUM(D18-E18)</f>
        <v>0</v>
      </c>
      <c r="J18" s="1"/>
    </row>
    <row r="19" spans="1:7" ht="12.75">
      <c r="A19" s="32"/>
      <c r="B19" s="1"/>
      <c r="C19" s="1"/>
      <c r="D19" s="1">
        <f>SUMIF('Załącznik Nr3 '!$B$9:$B$98,$A19,'Załącznik Nr3 '!G$9:G$98)</f>
        <v>0</v>
      </c>
      <c r="E19" s="1">
        <f>SUMIF('Załącznik Nr3 '!$B$9:$B$98,$A19,'Załącznik Nr3 '!H$9:H$98)</f>
        <v>0</v>
      </c>
      <c r="G19" s="1">
        <f>SUM(D19-E19)</f>
        <v>0</v>
      </c>
    </row>
    <row r="20" spans="1:7" ht="12.75">
      <c r="A20" s="32"/>
      <c r="B20" s="1"/>
      <c r="C20" s="1"/>
      <c r="D20" s="1">
        <f>SUMIF('Załącznik Nr3 '!$B$9:$B$98,$A20,'Załącznik Nr3 '!G$9:G$98)</f>
        <v>0</v>
      </c>
      <c r="E20" s="1">
        <f>SUMIF('Załącznik Nr3 '!$B$9:$B$98,$A20,'Załącznik Nr3 '!H$9:H$98)</f>
        <v>0</v>
      </c>
      <c r="G20" s="1">
        <f aca="true" t="shared" si="1" ref="G20:G30">SUM(D20-E20)</f>
        <v>0</v>
      </c>
    </row>
    <row r="21" spans="1:7" ht="12.75">
      <c r="A21" s="32"/>
      <c r="B21" s="1"/>
      <c r="C21" s="1"/>
      <c r="D21" s="1">
        <f>SUMIF('Załącznik Nr3 '!$B$9:$B$98,$A21,'Załącznik Nr3 '!G$9:G$98)</f>
        <v>0</v>
      </c>
      <c r="E21" s="1">
        <f>SUMIF('Załącznik Nr3 '!$B$9:$B$98,$A21,'Załącznik Nr3 '!H$9:H$98)</f>
        <v>0</v>
      </c>
      <c r="G21" s="1">
        <f t="shared" si="1"/>
        <v>0</v>
      </c>
    </row>
    <row r="22" spans="1:7" ht="12.75">
      <c r="A22" s="32"/>
      <c r="B22" s="1"/>
      <c r="C22" s="1"/>
      <c r="D22" s="1">
        <f>SUMIF('Załącznik Nr3 '!$B$9:$B$98,$A22,'Załącznik Nr3 '!G$9:G$98)</f>
        <v>0</v>
      </c>
      <c r="E22" s="1">
        <f>SUMIF('Załącznik Nr3 '!$B$9:$B$98,$A22,'Załącznik Nr3 '!H$9:H$98)</f>
        <v>0</v>
      </c>
      <c r="G22" s="1">
        <f t="shared" si="1"/>
        <v>0</v>
      </c>
    </row>
    <row r="23" spans="1:7" ht="12.75">
      <c r="A23" s="32"/>
      <c r="D23" s="1">
        <f>SUMIF('Załącznik Nr3 '!$B$9:$B$98,$A23,'Załącznik Nr3 '!G$9:G$98)</f>
        <v>0</v>
      </c>
      <c r="E23" s="1">
        <f>SUMIF('Załącznik Nr3 '!$B$9:$B$98,$A23,'Załącznik Nr3 '!H$9:H$98)</f>
        <v>0</v>
      </c>
      <c r="G23" s="1">
        <f t="shared" si="1"/>
        <v>0</v>
      </c>
    </row>
    <row r="24" spans="1:7" ht="12.75">
      <c r="A24" s="32"/>
      <c r="D24" s="1">
        <f>SUMIF('Załącznik Nr3 '!$B$9:$B$98,$A24,'Załącznik Nr3 '!G$9:G$98)</f>
        <v>0</v>
      </c>
      <c r="E24" s="1">
        <f>SUMIF('Załącznik Nr3 '!$B$9:$B$98,$A24,'Załącznik Nr3 '!H$9:H$98)</f>
        <v>0</v>
      </c>
      <c r="G24" s="1">
        <f t="shared" si="1"/>
        <v>0</v>
      </c>
    </row>
    <row r="25" spans="1:7" ht="12.75">
      <c r="A25" s="32"/>
      <c r="D25" s="1">
        <f>SUMIF('Załącznik Nr3 '!$B$9:$B$98,$A25,'Załącznik Nr3 '!G$9:G$98)</f>
        <v>0</v>
      </c>
      <c r="E25" s="1">
        <f>SUMIF('Załącznik Nr3 '!$B$9:$B$98,$A25,'Załącznik Nr3 '!H$9:H$98)</f>
        <v>0</v>
      </c>
      <c r="G25" s="1">
        <f t="shared" si="1"/>
        <v>0</v>
      </c>
    </row>
    <row r="26" spans="1:7" ht="12.75">
      <c r="A26" s="32"/>
      <c r="D26" s="1">
        <f>SUMIF('Załącznik Nr3 '!$B$9:$B$98,$A26,'Załącznik Nr3 '!G$9:G$98)</f>
        <v>0</v>
      </c>
      <c r="E26" s="1">
        <f>SUMIF('Załącznik Nr3 '!$B$9:$B$98,$A26,'Załącznik Nr3 '!H$9:H$98)</f>
        <v>0</v>
      </c>
      <c r="G26" s="1">
        <f t="shared" si="1"/>
        <v>0</v>
      </c>
    </row>
    <row r="27" spans="1:7" ht="12.75">
      <c r="A27" s="32"/>
      <c r="D27" s="1">
        <f>SUMIF('Załącznik Nr3 '!$B$9:$B$98,$A27,'Załącznik Nr3 '!G$9:G$98)</f>
        <v>0</v>
      </c>
      <c r="E27" s="1">
        <f>SUMIF('Załącznik Nr3 '!$B$9:$B$98,$A27,'Załącznik Nr3 '!H$9:H$98)</f>
        <v>0</v>
      </c>
      <c r="G27" s="1">
        <f t="shared" si="1"/>
        <v>0</v>
      </c>
    </row>
    <row r="28" spans="1:7" ht="12.75">
      <c r="A28" s="32"/>
      <c r="D28" s="1">
        <f>SUMIF('Załącznik Nr3 '!$B$9:$B$98,$A28,'Załącznik Nr3 '!G$9:G$98)</f>
        <v>0</v>
      </c>
      <c r="E28" s="1">
        <f>SUMIF('Załącznik Nr3 '!$B$9:$B$98,$A28,'Załącznik Nr3 '!H$9:H$98)</f>
        <v>0</v>
      </c>
      <c r="G28" s="1">
        <f t="shared" si="1"/>
        <v>0</v>
      </c>
    </row>
    <row r="29" spans="1:7" ht="12.75">
      <c r="A29" s="32"/>
      <c r="D29" s="1">
        <f>SUMIF('Załącznik Nr3 '!$B$9:$B$98,$A29,'Załącznik Nr3 '!G$9:G$98)</f>
        <v>0</v>
      </c>
      <c r="E29" s="1">
        <f>SUMIF('Załącznik Nr3 '!$B$9:$B$98,$A29,'Załącznik Nr3 '!H$9:H$98)</f>
        <v>0</v>
      </c>
      <c r="G29" s="1">
        <f t="shared" si="1"/>
        <v>0</v>
      </c>
    </row>
    <row r="30" spans="1:7" ht="12.75">
      <c r="A30" s="32"/>
      <c r="D30" s="1">
        <f>SUMIF('Załącznik Nr3 '!$B$9:$B$98,$A30,'Załącznik Nr3 '!G$9:G$98)</f>
        <v>0</v>
      </c>
      <c r="E30" s="1">
        <f>SUMIF('Załącznik Nr3 '!$B$9:$B$98,$A30,'Załącznik Nr3 '!H$9:H$98)</f>
        <v>0</v>
      </c>
      <c r="G30" s="1">
        <f t="shared" si="1"/>
        <v>0</v>
      </c>
    </row>
    <row r="31" ht="12.75">
      <c r="A31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zoomScale="75" zoomScaleNormal="75" workbookViewId="0" topLeftCell="A1">
      <selection activeCell="N55" sqref="A1:N55"/>
    </sheetView>
  </sheetViews>
  <sheetFormatPr defaultColWidth="9.00390625" defaultRowHeight="12.75"/>
  <cols>
    <col min="1" max="1" width="4.375" style="4" customWidth="1"/>
    <col min="2" max="2" width="6.625" style="4" customWidth="1"/>
    <col min="3" max="3" width="5.75390625" style="4" customWidth="1"/>
    <col min="4" max="4" width="43.875" style="4" customWidth="1"/>
    <col min="5" max="5" width="6.875" style="38" customWidth="1"/>
    <col min="6" max="6" width="11.00390625" style="4" customWidth="1"/>
    <col min="7" max="7" width="11.125" style="4" customWidth="1"/>
    <col min="8" max="8" width="11.00390625" style="4" customWidth="1"/>
    <col min="9" max="9" width="11.375" style="4" customWidth="1"/>
    <col min="10" max="10" width="12.00390625" style="4" customWidth="1"/>
    <col min="11" max="12" width="10.00390625" style="4" customWidth="1"/>
    <col min="13" max="13" width="10.25390625" style="4" customWidth="1"/>
    <col min="14" max="14" width="12.75390625" style="4" customWidth="1"/>
    <col min="15" max="16" width="1.75390625" style="4" customWidth="1"/>
    <col min="17" max="16384" width="9.125" style="4" customWidth="1"/>
  </cols>
  <sheetData>
    <row r="1" spans="9:14" ht="12.75">
      <c r="I1" s="98" t="s">
        <v>15</v>
      </c>
      <c r="J1" s="99"/>
      <c r="K1" s="99"/>
      <c r="L1" s="99"/>
      <c r="M1" s="99"/>
      <c r="N1" s="99"/>
    </row>
    <row r="2" spans="9:14" ht="12.75">
      <c r="I2" s="100" t="str">
        <f>Dane!B1</f>
        <v>do Uchwały Nr XXVIII/200/2005</v>
      </c>
      <c r="J2" s="99"/>
      <c r="K2" s="99"/>
      <c r="L2" s="99"/>
      <c r="M2" s="99"/>
      <c r="N2" s="99"/>
    </row>
    <row r="3" spans="9:14" ht="15">
      <c r="I3" s="101" t="s">
        <v>14</v>
      </c>
      <c r="J3" s="102"/>
      <c r="K3" s="102"/>
      <c r="L3" s="102"/>
      <c r="M3" s="102"/>
      <c r="N3" s="102"/>
    </row>
    <row r="4" spans="9:14" ht="12.75">
      <c r="I4" s="100" t="str">
        <f>Dane!B2</f>
        <v>z dnia 31 sierpnia 2005 roku</v>
      </c>
      <c r="J4" s="99"/>
      <c r="K4" s="99"/>
      <c r="L4" s="99"/>
      <c r="M4" s="99"/>
      <c r="N4" s="99"/>
    </row>
    <row r="5" spans="2:13" ht="18.75">
      <c r="B5" s="92" t="s">
        <v>49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="62" customFormat="1" ht="9.75" customHeight="1">
      <c r="E6" s="63"/>
    </row>
    <row r="7" spans="1:14" ht="22.5" customHeight="1">
      <c r="A7" s="113" t="s">
        <v>1</v>
      </c>
      <c r="B7" s="114"/>
      <c r="C7" s="114"/>
      <c r="D7" s="103" t="s">
        <v>18</v>
      </c>
      <c r="E7" s="75" t="s">
        <v>50</v>
      </c>
      <c r="F7" s="114" t="s">
        <v>51</v>
      </c>
      <c r="G7" s="104" t="s">
        <v>52</v>
      </c>
      <c r="H7" s="110" t="s">
        <v>53</v>
      </c>
      <c r="I7" s="104" t="s">
        <v>54</v>
      </c>
      <c r="J7" s="95" t="s">
        <v>55</v>
      </c>
      <c r="K7" s="96"/>
      <c r="L7" s="96"/>
      <c r="M7" s="97"/>
      <c r="N7" s="103" t="s">
        <v>19</v>
      </c>
    </row>
    <row r="8" spans="1:14" ht="22.5" customHeight="1">
      <c r="A8" s="77" t="s">
        <v>3</v>
      </c>
      <c r="B8" s="77" t="s">
        <v>20</v>
      </c>
      <c r="C8" s="77" t="s">
        <v>7</v>
      </c>
      <c r="D8" s="103"/>
      <c r="E8" s="59" t="s">
        <v>21</v>
      </c>
      <c r="F8" s="114"/>
      <c r="G8" s="104"/>
      <c r="H8" s="110"/>
      <c r="I8" s="104"/>
      <c r="J8" s="78" t="s">
        <v>56</v>
      </c>
      <c r="K8" s="78" t="s">
        <v>57</v>
      </c>
      <c r="L8" s="78" t="s">
        <v>36</v>
      </c>
      <c r="M8" s="78" t="s">
        <v>58</v>
      </c>
      <c r="N8" s="103"/>
    </row>
    <row r="9" spans="1:14" ht="14.25" customHeight="1">
      <c r="A9" s="79">
        <v>1</v>
      </c>
      <c r="B9" s="79">
        <v>2</v>
      </c>
      <c r="C9" s="79">
        <v>3</v>
      </c>
      <c r="D9" s="79">
        <v>4</v>
      </c>
      <c r="E9" s="79">
        <v>5</v>
      </c>
      <c r="F9" s="79">
        <v>6</v>
      </c>
      <c r="G9" s="79">
        <v>7</v>
      </c>
      <c r="H9" s="79">
        <v>8</v>
      </c>
      <c r="I9" s="79">
        <v>9</v>
      </c>
      <c r="J9" s="80">
        <v>10</v>
      </c>
      <c r="K9" s="80">
        <v>11</v>
      </c>
      <c r="L9" s="80">
        <v>12</v>
      </c>
      <c r="M9" s="80">
        <v>13</v>
      </c>
      <c r="N9" s="79">
        <v>14</v>
      </c>
    </row>
    <row r="10" spans="1:14" s="38" customFormat="1" ht="20.25" customHeight="1">
      <c r="A10" s="81"/>
      <c r="B10" s="111" t="s">
        <v>22</v>
      </c>
      <c r="C10" s="112"/>
      <c r="D10" s="112"/>
      <c r="E10" s="82"/>
      <c r="F10" s="83">
        <f aca="true" t="shared" si="0" ref="F10:M10">SUM(F11+F33)</f>
        <v>1413203</v>
      </c>
      <c r="G10" s="83">
        <f t="shared" si="0"/>
        <v>24540567</v>
      </c>
      <c r="H10" s="83">
        <f t="shared" si="0"/>
        <v>4284767</v>
      </c>
      <c r="I10" s="83">
        <f t="shared" si="0"/>
        <v>20255800</v>
      </c>
      <c r="J10" s="84">
        <f t="shared" si="0"/>
        <v>3453767</v>
      </c>
      <c r="K10" s="84">
        <f t="shared" si="0"/>
        <v>0</v>
      </c>
      <c r="L10" s="84">
        <f t="shared" si="0"/>
        <v>0</v>
      </c>
      <c r="M10" s="84">
        <f t="shared" si="0"/>
        <v>831000</v>
      </c>
      <c r="N10" s="85"/>
    </row>
    <row r="11" spans="1:14" ht="20.25" customHeight="1">
      <c r="A11" s="86" t="s">
        <v>23</v>
      </c>
      <c r="B11" s="109" t="s">
        <v>24</v>
      </c>
      <c r="C11" s="106"/>
      <c r="D11" s="106"/>
      <c r="E11" s="107"/>
      <c r="F11" s="66">
        <f aca="true" t="shared" si="1" ref="F11:M11">SUM(F12:F32)</f>
        <v>894500</v>
      </c>
      <c r="G11" s="66">
        <f t="shared" si="1"/>
        <v>1948967</v>
      </c>
      <c r="H11" s="66">
        <f t="shared" si="1"/>
        <v>1948967</v>
      </c>
      <c r="I11" s="66">
        <f t="shared" si="1"/>
        <v>0</v>
      </c>
      <c r="J11" s="69">
        <f t="shared" si="1"/>
        <v>1948967</v>
      </c>
      <c r="K11" s="69">
        <f t="shared" si="1"/>
        <v>0</v>
      </c>
      <c r="L11" s="69">
        <f t="shared" si="1"/>
        <v>0</v>
      </c>
      <c r="M11" s="69">
        <f t="shared" si="1"/>
        <v>0</v>
      </c>
      <c r="N11" s="87"/>
    </row>
    <row r="12" spans="1:14" s="41" customFormat="1" ht="18" customHeight="1">
      <c r="A12" s="88" t="s">
        <v>98</v>
      </c>
      <c r="B12" s="88" t="s">
        <v>99</v>
      </c>
      <c r="C12" s="89">
        <v>6050</v>
      </c>
      <c r="D12" s="90" t="s">
        <v>100</v>
      </c>
      <c r="E12" s="76">
        <v>2005</v>
      </c>
      <c r="F12" s="42">
        <v>0</v>
      </c>
      <c r="G12" s="42">
        <v>16000</v>
      </c>
      <c r="H12" s="42">
        <v>16000</v>
      </c>
      <c r="I12" s="42">
        <f aca="true" t="shared" si="2" ref="I12:I32">G12-H12</f>
        <v>0</v>
      </c>
      <c r="J12" s="67">
        <f aca="true" t="shared" si="3" ref="J12:J32">H12-K12-L12-M12</f>
        <v>16000</v>
      </c>
      <c r="K12" s="67">
        <v>0</v>
      </c>
      <c r="L12" s="67">
        <v>0</v>
      </c>
      <c r="M12" s="67">
        <v>0</v>
      </c>
      <c r="N12" s="68" t="s">
        <v>87</v>
      </c>
    </row>
    <row r="13" spans="1:14" s="41" customFormat="1" ht="18" customHeight="1">
      <c r="A13" s="88">
        <v>600</v>
      </c>
      <c r="B13" s="88">
        <v>60016</v>
      </c>
      <c r="C13" s="89">
        <v>6050</v>
      </c>
      <c r="D13" s="90" t="s">
        <v>26</v>
      </c>
      <c r="E13" s="76" t="s">
        <v>28</v>
      </c>
      <c r="F13" s="42">
        <v>87500</v>
      </c>
      <c r="G13" s="42">
        <v>12500</v>
      </c>
      <c r="H13" s="42">
        <v>12500</v>
      </c>
      <c r="I13" s="42">
        <f t="shared" si="2"/>
        <v>0</v>
      </c>
      <c r="J13" s="67">
        <f t="shared" si="3"/>
        <v>12500</v>
      </c>
      <c r="K13" s="67">
        <v>0</v>
      </c>
      <c r="L13" s="67">
        <v>0</v>
      </c>
      <c r="M13" s="67">
        <v>0</v>
      </c>
      <c r="N13" s="68" t="s">
        <v>41</v>
      </c>
    </row>
    <row r="14" spans="1:14" ht="33.75">
      <c r="A14" s="88">
        <v>600</v>
      </c>
      <c r="B14" s="88">
        <v>60016</v>
      </c>
      <c r="C14" s="89">
        <v>6050</v>
      </c>
      <c r="D14" s="91" t="s">
        <v>37</v>
      </c>
      <c r="E14" s="76" t="s">
        <v>28</v>
      </c>
      <c r="F14" s="42">
        <v>212000</v>
      </c>
      <c r="G14" s="42">
        <v>33400</v>
      </c>
      <c r="H14" s="42">
        <v>33400</v>
      </c>
      <c r="I14" s="42">
        <f t="shared" si="2"/>
        <v>0</v>
      </c>
      <c r="J14" s="67">
        <f t="shared" si="3"/>
        <v>33400</v>
      </c>
      <c r="K14" s="67">
        <v>0</v>
      </c>
      <c r="L14" s="67">
        <v>0</v>
      </c>
      <c r="M14" s="67">
        <v>0</v>
      </c>
      <c r="N14" s="68" t="s">
        <v>41</v>
      </c>
    </row>
    <row r="15" spans="1:14" ht="22.5">
      <c r="A15" s="88">
        <v>600</v>
      </c>
      <c r="B15" s="88">
        <v>60016</v>
      </c>
      <c r="C15" s="89">
        <v>6050</v>
      </c>
      <c r="D15" s="90" t="s">
        <v>27</v>
      </c>
      <c r="E15" s="76" t="s">
        <v>28</v>
      </c>
      <c r="F15" s="42">
        <v>189000</v>
      </c>
      <c r="G15" s="42">
        <v>37100</v>
      </c>
      <c r="H15" s="42">
        <v>37100</v>
      </c>
      <c r="I15" s="42">
        <f t="shared" si="2"/>
        <v>0</v>
      </c>
      <c r="J15" s="67">
        <f t="shared" si="3"/>
        <v>37100</v>
      </c>
      <c r="K15" s="67">
        <v>0</v>
      </c>
      <c r="L15" s="67">
        <v>0</v>
      </c>
      <c r="M15" s="67">
        <v>0</v>
      </c>
      <c r="N15" s="68" t="s">
        <v>41</v>
      </c>
    </row>
    <row r="16" spans="1:14" ht="22.5">
      <c r="A16" s="88">
        <v>600</v>
      </c>
      <c r="B16" s="88">
        <v>60016</v>
      </c>
      <c r="C16" s="89">
        <v>6050</v>
      </c>
      <c r="D16" s="90" t="s">
        <v>39</v>
      </c>
      <c r="E16" s="68" t="s">
        <v>28</v>
      </c>
      <c r="F16" s="42">
        <v>101000</v>
      </c>
      <c r="G16" s="42">
        <v>372000</v>
      </c>
      <c r="H16" s="42">
        <v>372000</v>
      </c>
      <c r="I16" s="42">
        <f t="shared" si="2"/>
        <v>0</v>
      </c>
      <c r="J16" s="67">
        <f t="shared" si="3"/>
        <v>372000</v>
      </c>
      <c r="K16" s="67">
        <v>0</v>
      </c>
      <c r="L16" s="67">
        <v>0</v>
      </c>
      <c r="M16" s="67">
        <v>0</v>
      </c>
      <c r="N16" s="68" t="s">
        <v>59</v>
      </c>
    </row>
    <row r="17" spans="1:14" ht="22.5">
      <c r="A17" s="88">
        <v>600</v>
      </c>
      <c r="B17" s="88">
        <v>60016</v>
      </c>
      <c r="C17" s="89">
        <v>6050</v>
      </c>
      <c r="D17" s="90" t="s">
        <v>102</v>
      </c>
      <c r="E17" s="68">
        <v>2005</v>
      </c>
      <c r="F17" s="42"/>
      <c r="G17" s="42">
        <v>11000</v>
      </c>
      <c r="H17" s="42">
        <v>11000</v>
      </c>
      <c r="I17" s="42">
        <f>G17-H17</f>
        <v>0</v>
      </c>
      <c r="J17" s="67">
        <f>H17-K17-L17-M17</f>
        <v>11000</v>
      </c>
      <c r="K17" s="67">
        <v>0</v>
      </c>
      <c r="L17" s="67">
        <v>0</v>
      </c>
      <c r="M17" s="67">
        <v>0</v>
      </c>
      <c r="N17" s="68"/>
    </row>
    <row r="18" spans="1:14" ht="22.5">
      <c r="A18" s="88">
        <v>600</v>
      </c>
      <c r="B18" s="88">
        <v>60016</v>
      </c>
      <c r="C18" s="89">
        <v>6050</v>
      </c>
      <c r="D18" s="90" t="s">
        <v>60</v>
      </c>
      <c r="E18" s="68" t="s">
        <v>28</v>
      </c>
      <c r="F18" s="42">
        <v>298000</v>
      </c>
      <c r="G18" s="42">
        <v>820000</v>
      </c>
      <c r="H18" s="42">
        <v>820000</v>
      </c>
      <c r="I18" s="42">
        <f t="shared" si="2"/>
        <v>0</v>
      </c>
      <c r="J18" s="67">
        <f t="shared" si="3"/>
        <v>820000</v>
      </c>
      <c r="K18" s="67">
        <v>0</v>
      </c>
      <c r="L18" s="67">
        <v>0</v>
      </c>
      <c r="M18" s="67">
        <v>0</v>
      </c>
      <c r="N18" s="68" t="s">
        <v>41</v>
      </c>
    </row>
    <row r="19" spans="1:14" ht="22.5">
      <c r="A19" s="88">
        <v>600</v>
      </c>
      <c r="B19" s="88">
        <v>60016</v>
      </c>
      <c r="C19" s="89">
        <v>6050</v>
      </c>
      <c r="D19" s="90" t="s">
        <v>29</v>
      </c>
      <c r="E19" s="68" t="s">
        <v>28</v>
      </c>
      <c r="F19" s="42">
        <v>4000</v>
      </c>
      <c r="G19" s="42">
        <v>15000</v>
      </c>
      <c r="H19" s="42">
        <v>15000</v>
      </c>
      <c r="I19" s="42">
        <f t="shared" si="2"/>
        <v>0</v>
      </c>
      <c r="J19" s="67">
        <f t="shared" si="3"/>
        <v>15000</v>
      </c>
      <c r="K19" s="67">
        <v>0</v>
      </c>
      <c r="L19" s="67">
        <v>0</v>
      </c>
      <c r="M19" s="67">
        <v>0</v>
      </c>
      <c r="N19" s="68"/>
    </row>
    <row r="20" spans="1:14" ht="22.5">
      <c r="A20" s="88">
        <v>600</v>
      </c>
      <c r="B20" s="88">
        <v>60016</v>
      </c>
      <c r="C20" s="89">
        <v>6050</v>
      </c>
      <c r="D20" s="90" t="s">
        <v>31</v>
      </c>
      <c r="E20" s="68" t="s">
        <v>28</v>
      </c>
      <c r="F20" s="42">
        <v>3000</v>
      </c>
      <c r="G20" s="42">
        <v>117000</v>
      </c>
      <c r="H20" s="42">
        <v>117000</v>
      </c>
      <c r="I20" s="42">
        <f t="shared" si="2"/>
        <v>0</v>
      </c>
      <c r="J20" s="67">
        <f t="shared" si="3"/>
        <v>117000</v>
      </c>
      <c r="K20" s="67">
        <v>0</v>
      </c>
      <c r="L20" s="67">
        <v>0</v>
      </c>
      <c r="M20" s="67">
        <v>0</v>
      </c>
      <c r="N20" s="68" t="s">
        <v>88</v>
      </c>
    </row>
    <row r="21" spans="1:14" ht="22.5">
      <c r="A21" s="88">
        <v>600</v>
      </c>
      <c r="B21" s="89">
        <v>60016</v>
      </c>
      <c r="C21" s="89">
        <v>6050</v>
      </c>
      <c r="D21" s="90" t="s">
        <v>101</v>
      </c>
      <c r="E21" s="76">
        <v>2005</v>
      </c>
      <c r="F21" s="42">
        <v>0</v>
      </c>
      <c r="G21" s="42">
        <v>25000</v>
      </c>
      <c r="H21" s="42">
        <v>25000</v>
      </c>
      <c r="I21" s="42">
        <f t="shared" si="2"/>
        <v>0</v>
      </c>
      <c r="J21" s="67">
        <f t="shared" si="3"/>
        <v>25000</v>
      </c>
      <c r="K21" s="67">
        <v>0</v>
      </c>
      <c r="L21" s="67">
        <v>0</v>
      </c>
      <c r="M21" s="67">
        <v>0</v>
      </c>
      <c r="N21" s="68"/>
    </row>
    <row r="22" spans="1:14" ht="12.75">
      <c r="A22" s="89">
        <v>600</v>
      </c>
      <c r="B22" s="89">
        <v>60016</v>
      </c>
      <c r="C22" s="89">
        <v>6050</v>
      </c>
      <c r="D22" s="90" t="s">
        <v>79</v>
      </c>
      <c r="E22" s="76">
        <v>2005</v>
      </c>
      <c r="F22" s="42">
        <v>0</v>
      </c>
      <c r="G22" s="42">
        <v>117000</v>
      </c>
      <c r="H22" s="42">
        <v>117000</v>
      </c>
      <c r="I22" s="42">
        <f t="shared" si="2"/>
        <v>0</v>
      </c>
      <c r="J22" s="67">
        <f t="shared" si="3"/>
        <v>117000</v>
      </c>
      <c r="K22" s="67">
        <v>0</v>
      </c>
      <c r="L22" s="67">
        <v>0</v>
      </c>
      <c r="M22" s="67">
        <v>0</v>
      </c>
      <c r="N22" s="68"/>
    </row>
    <row r="23" spans="1:14" ht="22.5">
      <c r="A23" s="89">
        <v>600</v>
      </c>
      <c r="B23" s="89">
        <v>60016</v>
      </c>
      <c r="C23" s="89">
        <v>6050</v>
      </c>
      <c r="D23" s="90" t="s">
        <v>61</v>
      </c>
      <c r="E23" s="76">
        <v>2005</v>
      </c>
      <c r="F23" s="42">
        <v>0</v>
      </c>
      <c r="G23" s="42">
        <v>194500</v>
      </c>
      <c r="H23" s="42">
        <v>194500</v>
      </c>
      <c r="I23" s="42">
        <f t="shared" si="2"/>
        <v>0</v>
      </c>
      <c r="J23" s="67">
        <f t="shared" si="3"/>
        <v>194500</v>
      </c>
      <c r="K23" s="67">
        <v>0</v>
      </c>
      <c r="L23" s="67">
        <v>0</v>
      </c>
      <c r="M23" s="67">
        <v>0</v>
      </c>
      <c r="N23" s="68" t="s">
        <v>89</v>
      </c>
    </row>
    <row r="24" spans="1:14" ht="22.5">
      <c r="A24" s="88">
        <v>750</v>
      </c>
      <c r="B24" s="88">
        <v>75023</v>
      </c>
      <c r="C24" s="89">
        <v>6060</v>
      </c>
      <c r="D24" s="90" t="s">
        <v>62</v>
      </c>
      <c r="E24" s="76">
        <v>2005</v>
      </c>
      <c r="F24" s="42">
        <v>0</v>
      </c>
      <c r="G24" s="42">
        <v>62285</v>
      </c>
      <c r="H24" s="42">
        <v>62285</v>
      </c>
      <c r="I24" s="42">
        <f t="shared" si="2"/>
        <v>0</v>
      </c>
      <c r="J24" s="67">
        <f t="shared" si="3"/>
        <v>62285</v>
      </c>
      <c r="K24" s="67">
        <v>0</v>
      </c>
      <c r="L24" s="67">
        <v>0</v>
      </c>
      <c r="M24" s="67">
        <v>0</v>
      </c>
      <c r="N24" s="68"/>
    </row>
    <row r="25" spans="1:14" ht="22.5">
      <c r="A25" s="89">
        <v>754</v>
      </c>
      <c r="B25" s="89">
        <v>75414</v>
      </c>
      <c r="C25" s="89">
        <v>6050</v>
      </c>
      <c r="D25" s="90" t="s">
        <v>82</v>
      </c>
      <c r="E25" s="76">
        <v>2005</v>
      </c>
      <c r="F25" s="42">
        <v>0</v>
      </c>
      <c r="G25" s="42">
        <v>4449</v>
      </c>
      <c r="H25" s="42">
        <v>4449</v>
      </c>
      <c r="I25" s="42">
        <f t="shared" si="2"/>
        <v>0</v>
      </c>
      <c r="J25" s="67">
        <f t="shared" si="3"/>
        <v>4449</v>
      </c>
      <c r="K25" s="67">
        <v>0</v>
      </c>
      <c r="L25" s="67">
        <v>0</v>
      </c>
      <c r="M25" s="67">
        <v>0</v>
      </c>
      <c r="N25" s="68"/>
    </row>
    <row r="26" spans="1:14" ht="22.5">
      <c r="A26" s="89">
        <v>754</v>
      </c>
      <c r="B26" s="89">
        <v>75414</v>
      </c>
      <c r="C26" s="89">
        <v>6060</v>
      </c>
      <c r="D26" s="90" t="s">
        <v>81</v>
      </c>
      <c r="E26" s="76">
        <v>2005</v>
      </c>
      <c r="F26" s="42">
        <v>0</v>
      </c>
      <c r="G26" s="42">
        <v>5551</v>
      </c>
      <c r="H26" s="42">
        <v>5551</v>
      </c>
      <c r="I26" s="42">
        <f t="shared" si="2"/>
        <v>0</v>
      </c>
      <c r="J26" s="67">
        <f t="shared" si="3"/>
        <v>5551</v>
      </c>
      <c r="K26" s="67">
        <v>0</v>
      </c>
      <c r="L26" s="67">
        <v>0</v>
      </c>
      <c r="M26" s="67">
        <v>0</v>
      </c>
      <c r="N26" s="68"/>
    </row>
    <row r="27" spans="1:14" ht="12.75">
      <c r="A27" s="89">
        <v>801</v>
      </c>
      <c r="B27" s="89">
        <v>80104</v>
      </c>
      <c r="C27" s="89">
        <v>6050</v>
      </c>
      <c r="D27" s="90" t="s">
        <v>90</v>
      </c>
      <c r="E27" s="76">
        <v>2005</v>
      </c>
      <c r="F27" s="42">
        <v>0</v>
      </c>
      <c r="G27" s="42">
        <v>32000</v>
      </c>
      <c r="H27" s="42">
        <v>32000</v>
      </c>
      <c r="I27" s="42">
        <f t="shared" si="2"/>
        <v>0</v>
      </c>
      <c r="J27" s="67">
        <f t="shared" si="3"/>
        <v>32000</v>
      </c>
      <c r="K27" s="67">
        <v>0</v>
      </c>
      <c r="L27" s="67">
        <v>0</v>
      </c>
      <c r="M27" s="67">
        <v>0</v>
      </c>
      <c r="N27" s="68"/>
    </row>
    <row r="28" spans="1:14" ht="12.75">
      <c r="A28" s="89">
        <v>852</v>
      </c>
      <c r="B28" s="89">
        <v>85219</v>
      </c>
      <c r="C28" s="89">
        <v>6060</v>
      </c>
      <c r="D28" s="90" t="s">
        <v>78</v>
      </c>
      <c r="E28" s="76">
        <v>2005</v>
      </c>
      <c r="F28" s="42">
        <v>0</v>
      </c>
      <c r="G28" s="42">
        <v>4500</v>
      </c>
      <c r="H28" s="42">
        <v>4500</v>
      </c>
      <c r="I28" s="42">
        <f t="shared" si="2"/>
        <v>0</v>
      </c>
      <c r="J28" s="67">
        <f t="shared" si="3"/>
        <v>4500</v>
      </c>
      <c r="K28" s="67">
        <v>0</v>
      </c>
      <c r="L28" s="67">
        <v>0</v>
      </c>
      <c r="M28" s="67">
        <v>0</v>
      </c>
      <c r="N28" s="68"/>
    </row>
    <row r="29" spans="1:14" ht="22.5">
      <c r="A29" s="88">
        <v>900</v>
      </c>
      <c r="B29" s="88">
        <v>90095</v>
      </c>
      <c r="C29" s="89">
        <v>6050</v>
      </c>
      <c r="D29" s="90" t="s">
        <v>86</v>
      </c>
      <c r="E29" s="68">
        <v>2005</v>
      </c>
      <c r="F29" s="42">
        <v>0</v>
      </c>
      <c r="G29" s="42">
        <v>15000</v>
      </c>
      <c r="H29" s="42">
        <v>15000</v>
      </c>
      <c r="I29" s="42">
        <f t="shared" si="2"/>
        <v>0</v>
      </c>
      <c r="J29" s="67">
        <f t="shared" si="3"/>
        <v>15000</v>
      </c>
      <c r="K29" s="67">
        <v>0</v>
      </c>
      <c r="L29" s="67">
        <v>0</v>
      </c>
      <c r="M29" s="67">
        <v>0</v>
      </c>
      <c r="N29" s="68" t="s">
        <v>87</v>
      </c>
    </row>
    <row r="30" spans="1:14" ht="22.5">
      <c r="A30" s="88">
        <v>900</v>
      </c>
      <c r="B30" s="88">
        <v>90095</v>
      </c>
      <c r="C30" s="89">
        <v>6050</v>
      </c>
      <c r="D30" s="90" t="s">
        <v>106</v>
      </c>
      <c r="E30" s="68">
        <v>2005</v>
      </c>
      <c r="F30" s="42">
        <v>0</v>
      </c>
      <c r="G30" s="42">
        <v>43000</v>
      </c>
      <c r="H30" s="42">
        <v>43000</v>
      </c>
      <c r="I30" s="42">
        <f t="shared" si="2"/>
        <v>0</v>
      </c>
      <c r="J30" s="67">
        <f t="shared" si="3"/>
        <v>43000</v>
      </c>
      <c r="K30" s="67">
        <v>0</v>
      </c>
      <c r="L30" s="67">
        <v>0</v>
      </c>
      <c r="M30" s="67">
        <v>0</v>
      </c>
      <c r="N30" s="68" t="s">
        <v>87</v>
      </c>
    </row>
    <row r="31" spans="1:14" ht="12.75">
      <c r="A31" s="89">
        <v>900</v>
      </c>
      <c r="B31" s="89">
        <v>90095</v>
      </c>
      <c r="C31" s="89">
        <v>6050</v>
      </c>
      <c r="D31" s="90" t="s">
        <v>97</v>
      </c>
      <c r="E31" s="76">
        <v>2005</v>
      </c>
      <c r="F31" s="42">
        <v>0</v>
      </c>
      <c r="G31" s="42">
        <v>10700</v>
      </c>
      <c r="H31" s="42">
        <v>10700</v>
      </c>
      <c r="I31" s="42">
        <f t="shared" si="2"/>
        <v>0</v>
      </c>
      <c r="J31" s="67">
        <f t="shared" si="3"/>
        <v>10700</v>
      </c>
      <c r="K31" s="67">
        <v>0</v>
      </c>
      <c r="L31" s="67">
        <v>0</v>
      </c>
      <c r="M31" s="67">
        <v>0</v>
      </c>
      <c r="N31" s="68"/>
    </row>
    <row r="32" spans="1:14" ht="20.25" customHeight="1">
      <c r="A32" s="89">
        <v>921</v>
      </c>
      <c r="B32" s="89">
        <v>92116</v>
      </c>
      <c r="C32" s="89">
        <v>6060</v>
      </c>
      <c r="D32" s="90" t="s">
        <v>78</v>
      </c>
      <c r="E32" s="76">
        <v>2005</v>
      </c>
      <c r="F32" s="42">
        <v>0</v>
      </c>
      <c r="G32" s="42">
        <v>982</v>
      </c>
      <c r="H32" s="42">
        <v>982</v>
      </c>
      <c r="I32" s="42">
        <f t="shared" si="2"/>
        <v>0</v>
      </c>
      <c r="J32" s="67">
        <f t="shared" si="3"/>
        <v>982</v>
      </c>
      <c r="K32" s="67">
        <v>0</v>
      </c>
      <c r="L32" s="67">
        <v>0</v>
      </c>
      <c r="M32" s="67">
        <v>0</v>
      </c>
      <c r="N32" s="68"/>
    </row>
    <row r="33" spans="1:14" ht="20.25">
      <c r="A33" s="86" t="s">
        <v>12</v>
      </c>
      <c r="B33" s="109" t="s">
        <v>25</v>
      </c>
      <c r="C33" s="106"/>
      <c r="D33" s="106"/>
      <c r="E33" s="107"/>
      <c r="F33" s="66">
        <f aca="true" t="shared" si="4" ref="F33:M33">SUM(F34:F55)</f>
        <v>518703</v>
      </c>
      <c r="G33" s="66">
        <f t="shared" si="4"/>
        <v>22591600</v>
      </c>
      <c r="H33" s="66">
        <f t="shared" si="4"/>
        <v>2335800</v>
      </c>
      <c r="I33" s="66">
        <f t="shared" si="4"/>
        <v>20255800</v>
      </c>
      <c r="J33" s="69">
        <f t="shared" si="4"/>
        <v>1504800</v>
      </c>
      <c r="K33" s="69">
        <f t="shared" si="4"/>
        <v>0</v>
      </c>
      <c r="L33" s="69">
        <f t="shared" si="4"/>
        <v>0</v>
      </c>
      <c r="M33" s="69">
        <f t="shared" si="4"/>
        <v>831000</v>
      </c>
      <c r="N33" s="68"/>
    </row>
    <row r="34" spans="1:14" ht="22.5">
      <c r="A34" s="88" t="s">
        <v>98</v>
      </c>
      <c r="B34" s="88" t="s">
        <v>99</v>
      </c>
      <c r="C34" s="89">
        <v>6050</v>
      </c>
      <c r="D34" s="90" t="s">
        <v>156</v>
      </c>
      <c r="E34" s="68" t="s">
        <v>157</v>
      </c>
      <c r="F34" s="42">
        <v>0</v>
      </c>
      <c r="G34" s="42">
        <v>100000</v>
      </c>
      <c r="H34" s="42">
        <v>12000</v>
      </c>
      <c r="I34" s="42">
        <f aca="true" t="shared" si="5" ref="I34:I48">G34-H34</f>
        <v>88000</v>
      </c>
      <c r="J34" s="67">
        <f aca="true" t="shared" si="6" ref="J34:J48">H34-K34-L34-M34</f>
        <v>12000</v>
      </c>
      <c r="K34" s="67">
        <v>0</v>
      </c>
      <c r="L34" s="67">
        <v>0</v>
      </c>
      <c r="M34" s="67">
        <v>0</v>
      </c>
      <c r="N34" s="68"/>
    </row>
    <row r="35" spans="1:14" ht="22.5">
      <c r="A35" s="88">
        <v>600</v>
      </c>
      <c r="B35" s="88">
        <v>60016</v>
      </c>
      <c r="C35" s="89">
        <v>6050</v>
      </c>
      <c r="D35" s="90" t="s">
        <v>63</v>
      </c>
      <c r="E35" s="68" t="s">
        <v>38</v>
      </c>
      <c r="F35" s="42">
        <v>456000</v>
      </c>
      <c r="G35" s="42">
        <v>1600000</v>
      </c>
      <c r="H35" s="42">
        <v>791500</v>
      </c>
      <c r="I35" s="42">
        <f t="shared" si="5"/>
        <v>808500</v>
      </c>
      <c r="J35" s="67">
        <f t="shared" si="6"/>
        <v>200500</v>
      </c>
      <c r="K35" s="67">
        <v>0</v>
      </c>
      <c r="L35" s="67">
        <v>0</v>
      </c>
      <c r="M35" s="67">
        <v>591000</v>
      </c>
      <c r="N35" s="68" t="s">
        <v>41</v>
      </c>
    </row>
    <row r="36" spans="1:14" ht="22.5">
      <c r="A36" s="89">
        <v>600</v>
      </c>
      <c r="B36" s="89">
        <v>60016</v>
      </c>
      <c r="C36" s="89">
        <v>6050</v>
      </c>
      <c r="D36" s="90" t="s">
        <v>64</v>
      </c>
      <c r="E36" s="68" t="s">
        <v>65</v>
      </c>
      <c r="F36" s="42">
        <v>0</v>
      </c>
      <c r="G36" s="42">
        <v>400000</v>
      </c>
      <c r="H36" s="42">
        <v>25000</v>
      </c>
      <c r="I36" s="42">
        <f t="shared" si="5"/>
        <v>375000</v>
      </c>
      <c r="J36" s="67">
        <f t="shared" si="6"/>
        <v>25000</v>
      </c>
      <c r="K36" s="67">
        <v>0</v>
      </c>
      <c r="L36" s="67">
        <v>0</v>
      </c>
      <c r="M36" s="67">
        <v>0</v>
      </c>
      <c r="N36" s="68"/>
    </row>
    <row r="37" spans="1:14" ht="22.5">
      <c r="A37" s="89">
        <v>600</v>
      </c>
      <c r="B37" s="89">
        <v>60016</v>
      </c>
      <c r="C37" s="89">
        <v>6050</v>
      </c>
      <c r="D37" s="90" t="s">
        <v>66</v>
      </c>
      <c r="E37" s="68" t="s">
        <v>67</v>
      </c>
      <c r="F37" s="42">
        <v>0</v>
      </c>
      <c r="G37" s="42">
        <v>700000</v>
      </c>
      <c r="H37" s="42">
        <v>25000</v>
      </c>
      <c r="I37" s="42">
        <f t="shared" si="5"/>
        <v>675000</v>
      </c>
      <c r="J37" s="67">
        <f t="shared" si="6"/>
        <v>25000</v>
      </c>
      <c r="K37" s="67">
        <v>0</v>
      </c>
      <c r="L37" s="67">
        <v>0</v>
      </c>
      <c r="M37" s="67">
        <v>0</v>
      </c>
      <c r="N37" s="68"/>
    </row>
    <row r="38" spans="1:14" ht="22.5">
      <c r="A38" s="89">
        <v>600</v>
      </c>
      <c r="B38" s="89">
        <v>60016</v>
      </c>
      <c r="C38" s="89">
        <v>6050</v>
      </c>
      <c r="D38" s="90" t="s">
        <v>68</v>
      </c>
      <c r="E38" s="68" t="s">
        <v>67</v>
      </c>
      <c r="F38" s="42">
        <v>0</v>
      </c>
      <c r="G38" s="42">
        <v>150000</v>
      </c>
      <c r="H38" s="42">
        <v>25000</v>
      </c>
      <c r="I38" s="42">
        <f t="shared" si="5"/>
        <v>125000</v>
      </c>
      <c r="J38" s="67">
        <f t="shared" si="6"/>
        <v>25000</v>
      </c>
      <c r="K38" s="67">
        <v>0</v>
      </c>
      <c r="L38" s="67">
        <v>0</v>
      </c>
      <c r="M38" s="67">
        <v>0</v>
      </c>
      <c r="N38" s="68"/>
    </row>
    <row r="39" spans="1:14" ht="22.5">
      <c r="A39" s="89">
        <v>600</v>
      </c>
      <c r="B39" s="89">
        <v>60016</v>
      </c>
      <c r="C39" s="89">
        <v>6050</v>
      </c>
      <c r="D39" s="90" t="s">
        <v>69</v>
      </c>
      <c r="E39" s="68" t="s">
        <v>65</v>
      </c>
      <c r="F39" s="42">
        <v>0</v>
      </c>
      <c r="G39" s="42">
        <v>150000</v>
      </c>
      <c r="H39" s="42">
        <v>25000</v>
      </c>
      <c r="I39" s="42">
        <f t="shared" si="5"/>
        <v>125000</v>
      </c>
      <c r="J39" s="67">
        <f t="shared" si="6"/>
        <v>25000</v>
      </c>
      <c r="K39" s="67">
        <v>0</v>
      </c>
      <c r="L39" s="67">
        <v>0</v>
      </c>
      <c r="M39" s="67">
        <v>0</v>
      </c>
      <c r="N39" s="68"/>
    </row>
    <row r="40" spans="1:14" ht="22.5">
      <c r="A40" s="89">
        <v>600</v>
      </c>
      <c r="B40" s="89">
        <v>60016</v>
      </c>
      <c r="C40" s="89">
        <v>6050</v>
      </c>
      <c r="D40" s="90" t="s">
        <v>96</v>
      </c>
      <c r="E40" s="68" t="s">
        <v>72</v>
      </c>
      <c r="F40" s="42">
        <v>0</v>
      </c>
      <c r="G40" s="42">
        <v>2100000</v>
      </c>
      <c r="H40" s="42">
        <v>25000</v>
      </c>
      <c r="I40" s="42">
        <f t="shared" si="5"/>
        <v>2075000</v>
      </c>
      <c r="J40" s="67">
        <f t="shared" si="6"/>
        <v>25000</v>
      </c>
      <c r="K40" s="67">
        <v>0</v>
      </c>
      <c r="L40" s="67">
        <v>0</v>
      </c>
      <c r="M40" s="67">
        <v>0</v>
      </c>
      <c r="N40" s="68"/>
    </row>
    <row r="41" spans="1:14" ht="22.5">
      <c r="A41" s="88">
        <v>600</v>
      </c>
      <c r="B41" s="88">
        <v>60016</v>
      </c>
      <c r="C41" s="89">
        <v>6050</v>
      </c>
      <c r="D41" s="90" t="s">
        <v>30</v>
      </c>
      <c r="E41" s="68" t="s">
        <v>38</v>
      </c>
      <c r="F41" s="42">
        <v>14703</v>
      </c>
      <c r="G41" s="42">
        <v>459000</v>
      </c>
      <c r="H41" s="42">
        <v>229500</v>
      </c>
      <c r="I41" s="42">
        <f t="shared" si="5"/>
        <v>229500</v>
      </c>
      <c r="J41" s="67">
        <f t="shared" si="6"/>
        <v>229500</v>
      </c>
      <c r="K41" s="67">
        <v>0</v>
      </c>
      <c r="L41" s="67">
        <v>0</v>
      </c>
      <c r="M41" s="67">
        <v>0</v>
      </c>
      <c r="N41" s="68" t="s">
        <v>41</v>
      </c>
    </row>
    <row r="42" spans="1:14" ht="22.5">
      <c r="A42" s="88">
        <v>600</v>
      </c>
      <c r="B42" s="88">
        <v>60016</v>
      </c>
      <c r="C42" s="89">
        <v>6050</v>
      </c>
      <c r="D42" s="90" t="s">
        <v>84</v>
      </c>
      <c r="E42" s="68" t="s">
        <v>38</v>
      </c>
      <c r="F42" s="42">
        <v>8000</v>
      </c>
      <c r="G42" s="42">
        <v>506000</v>
      </c>
      <c r="H42" s="42">
        <v>253000</v>
      </c>
      <c r="I42" s="42">
        <f t="shared" si="5"/>
        <v>253000</v>
      </c>
      <c r="J42" s="67">
        <f t="shared" si="6"/>
        <v>253000</v>
      </c>
      <c r="K42" s="67">
        <v>0</v>
      </c>
      <c r="L42" s="67">
        <v>0</v>
      </c>
      <c r="M42" s="67">
        <v>0</v>
      </c>
      <c r="N42" s="68" t="s">
        <v>41</v>
      </c>
    </row>
    <row r="43" spans="1:14" ht="22.5">
      <c r="A43" s="88">
        <v>600</v>
      </c>
      <c r="B43" s="88">
        <v>60016</v>
      </c>
      <c r="C43" s="89">
        <v>6050</v>
      </c>
      <c r="D43" s="90" t="s">
        <v>85</v>
      </c>
      <c r="E43" s="68" t="s">
        <v>38</v>
      </c>
      <c r="F43" s="42">
        <v>6000</v>
      </c>
      <c r="G43" s="42">
        <v>459600</v>
      </c>
      <c r="H43" s="42">
        <v>229800</v>
      </c>
      <c r="I43" s="42">
        <f t="shared" si="5"/>
        <v>229800</v>
      </c>
      <c r="J43" s="67">
        <f t="shared" si="6"/>
        <v>229800</v>
      </c>
      <c r="K43" s="67">
        <v>0</v>
      </c>
      <c r="L43" s="67">
        <v>0</v>
      </c>
      <c r="M43" s="67">
        <v>0</v>
      </c>
      <c r="N43" s="68" t="s">
        <v>88</v>
      </c>
    </row>
    <row r="44" spans="1:14" ht="12.75">
      <c r="A44" s="89">
        <v>600</v>
      </c>
      <c r="B44" s="89">
        <v>60016</v>
      </c>
      <c r="C44" s="89">
        <v>6050</v>
      </c>
      <c r="D44" s="90" t="s">
        <v>103</v>
      </c>
      <c r="E44" s="68">
        <v>2008</v>
      </c>
      <c r="F44" s="42">
        <v>0</v>
      </c>
      <c r="G44" s="42">
        <v>400000</v>
      </c>
      <c r="H44" s="42">
        <v>0</v>
      </c>
      <c r="I44" s="42">
        <f t="shared" si="5"/>
        <v>400000</v>
      </c>
      <c r="J44" s="67">
        <f t="shared" si="6"/>
        <v>0</v>
      </c>
      <c r="K44" s="67">
        <v>0</v>
      </c>
      <c r="L44" s="67">
        <v>0</v>
      </c>
      <c r="M44" s="67">
        <v>0</v>
      </c>
      <c r="N44" s="68"/>
    </row>
    <row r="45" spans="1:14" ht="12.75">
      <c r="A45" s="89">
        <v>600</v>
      </c>
      <c r="B45" s="89">
        <v>60016</v>
      </c>
      <c r="C45" s="89">
        <v>6050</v>
      </c>
      <c r="D45" s="90" t="s">
        <v>104</v>
      </c>
      <c r="E45" s="68">
        <v>2008</v>
      </c>
      <c r="F45" s="42">
        <v>0</v>
      </c>
      <c r="G45" s="42">
        <v>800000</v>
      </c>
      <c r="H45" s="42">
        <v>0</v>
      </c>
      <c r="I45" s="42">
        <f t="shared" si="5"/>
        <v>800000</v>
      </c>
      <c r="J45" s="67">
        <f t="shared" si="6"/>
        <v>0</v>
      </c>
      <c r="K45" s="67">
        <v>0</v>
      </c>
      <c r="L45" s="67">
        <v>0</v>
      </c>
      <c r="M45" s="67">
        <v>0</v>
      </c>
      <c r="N45" s="68"/>
    </row>
    <row r="46" spans="1:14" ht="12.75">
      <c r="A46" s="89">
        <v>600</v>
      </c>
      <c r="B46" s="89">
        <v>60016</v>
      </c>
      <c r="C46" s="89">
        <v>6050</v>
      </c>
      <c r="D46" s="90" t="s">
        <v>105</v>
      </c>
      <c r="E46" s="68">
        <v>2008</v>
      </c>
      <c r="F46" s="42">
        <v>0</v>
      </c>
      <c r="G46" s="42">
        <v>225000</v>
      </c>
      <c r="H46" s="42">
        <v>0</v>
      </c>
      <c r="I46" s="42">
        <f t="shared" si="5"/>
        <v>225000</v>
      </c>
      <c r="J46" s="67">
        <f t="shared" si="6"/>
        <v>0</v>
      </c>
      <c r="K46" s="67">
        <v>0</v>
      </c>
      <c r="L46" s="67">
        <v>0</v>
      </c>
      <c r="M46" s="67">
        <v>0</v>
      </c>
      <c r="N46" s="68"/>
    </row>
    <row r="47" spans="1:14" ht="22.5">
      <c r="A47" s="89">
        <v>801</v>
      </c>
      <c r="B47" s="89">
        <v>80101</v>
      </c>
      <c r="C47" s="89">
        <v>6050</v>
      </c>
      <c r="D47" s="90" t="s">
        <v>91</v>
      </c>
      <c r="E47" s="68" t="s">
        <v>92</v>
      </c>
      <c r="F47" s="42">
        <v>0</v>
      </c>
      <c r="G47" s="42">
        <v>300000</v>
      </c>
      <c r="H47" s="42">
        <v>15000</v>
      </c>
      <c r="I47" s="42">
        <f t="shared" si="5"/>
        <v>285000</v>
      </c>
      <c r="J47" s="67">
        <f t="shared" si="6"/>
        <v>15000</v>
      </c>
      <c r="K47" s="67">
        <v>0</v>
      </c>
      <c r="L47" s="67">
        <v>0</v>
      </c>
      <c r="M47" s="67">
        <v>0</v>
      </c>
      <c r="N47" s="68"/>
    </row>
    <row r="48" spans="1:14" ht="22.5">
      <c r="A48" s="88">
        <v>801</v>
      </c>
      <c r="B48" s="88">
        <v>80101</v>
      </c>
      <c r="C48" s="89">
        <v>6050</v>
      </c>
      <c r="D48" s="90" t="s">
        <v>70</v>
      </c>
      <c r="E48" s="68" t="s">
        <v>65</v>
      </c>
      <c r="F48" s="42">
        <v>0</v>
      </c>
      <c r="G48" s="42">
        <v>680000</v>
      </c>
      <c r="H48" s="42">
        <v>250000</v>
      </c>
      <c r="I48" s="42">
        <f t="shared" si="5"/>
        <v>430000</v>
      </c>
      <c r="J48" s="67">
        <f t="shared" si="6"/>
        <v>250000</v>
      </c>
      <c r="K48" s="67">
        <v>0</v>
      </c>
      <c r="L48" s="67">
        <v>0</v>
      </c>
      <c r="M48" s="67">
        <v>0</v>
      </c>
      <c r="N48" s="68"/>
    </row>
    <row r="49" spans="1:14" ht="14.25">
      <c r="A49" s="108"/>
      <c r="B49" s="106"/>
      <c r="C49" s="106"/>
      <c r="D49" s="106"/>
      <c r="E49" s="106"/>
      <c r="F49" s="106"/>
      <c r="G49" s="107"/>
      <c r="H49" s="105" t="s">
        <v>83</v>
      </c>
      <c r="I49" s="106"/>
      <c r="J49" s="106"/>
      <c r="K49" s="106"/>
      <c r="L49" s="106"/>
      <c r="M49" s="106"/>
      <c r="N49" s="107"/>
    </row>
    <row r="50" spans="1:14" ht="22.5">
      <c r="A50" s="89">
        <v>900</v>
      </c>
      <c r="B50" s="89">
        <v>90095</v>
      </c>
      <c r="C50" s="89">
        <v>6050</v>
      </c>
      <c r="D50" s="90" t="s">
        <v>93</v>
      </c>
      <c r="E50" s="68" t="s">
        <v>94</v>
      </c>
      <c r="F50" s="42">
        <v>0</v>
      </c>
      <c r="G50" s="42">
        <v>200000</v>
      </c>
      <c r="H50" s="42">
        <v>0</v>
      </c>
      <c r="I50" s="42">
        <f aca="true" t="shared" si="7" ref="I50:I55">G50-H50</f>
        <v>200000</v>
      </c>
      <c r="J50" s="67">
        <f aca="true" t="shared" si="8" ref="J50:J55">H50-K50-L50-M50</f>
        <v>0</v>
      </c>
      <c r="K50" s="67">
        <v>0</v>
      </c>
      <c r="L50" s="67">
        <v>0</v>
      </c>
      <c r="M50" s="67">
        <v>0</v>
      </c>
      <c r="N50" s="68"/>
    </row>
    <row r="51" spans="1:14" ht="22.5">
      <c r="A51" s="89">
        <v>900</v>
      </c>
      <c r="B51" s="89">
        <v>90095</v>
      </c>
      <c r="C51" s="89">
        <v>6050</v>
      </c>
      <c r="D51" s="90" t="s">
        <v>95</v>
      </c>
      <c r="E51" s="68" t="s">
        <v>65</v>
      </c>
      <c r="F51" s="42">
        <v>0</v>
      </c>
      <c r="G51" s="42">
        <v>300000</v>
      </c>
      <c r="H51" s="42">
        <v>0</v>
      </c>
      <c r="I51" s="42">
        <f t="shared" si="7"/>
        <v>300000</v>
      </c>
      <c r="J51" s="67">
        <f t="shared" si="8"/>
        <v>0</v>
      </c>
      <c r="K51" s="67">
        <v>0</v>
      </c>
      <c r="L51" s="67">
        <v>0</v>
      </c>
      <c r="M51" s="67">
        <v>0</v>
      </c>
      <c r="N51" s="68"/>
    </row>
    <row r="52" spans="1:14" ht="22.5">
      <c r="A52" s="88">
        <v>900</v>
      </c>
      <c r="B52" s="88">
        <v>90095</v>
      </c>
      <c r="C52" s="89">
        <v>6050</v>
      </c>
      <c r="D52" s="90" t="s">
        <v>80</v>
      </c>
      <c r="E52" s="76" t="s">
        <v>32</v>
      </c>
      <c r="F52" s="42">
        <v>34000</v>
      </c>
      <c r="G52" s="42">
        <v>2212000</v>
      </c>
      <c r="H52" s="42">
        <v>180000</v>
      </c>
      <c r="I52" s="42">
        <f t="shared" si="7"/>
        <v>2032000</v>
      </c>
      <c r="J52" s="67">
        <f t="shared" si="8"/>
        <v>90000</v>
      </c>
      <c r="K52" s="67">
        <v>0</v>
      </c>
      <c r="L52" s="67">
        <v>0</v>
      </c>
      <c r="M52" s="67">
        <v>90000</v>
      </c>
      <c r="N52" s="68"/>
    </row>
    <row r="53" spans="1:14" ht="22.5">
      <c r="A53" s="89">
        <v>900</v>
      </c>
      <c r="B53" s="89">
        <v>90095</v>
      </c>
      <c r="C53" s="89">
        <v>6050</v>
      </c>
      <c r="D53" s="90" t="s">
        <v>71</v>
      </c>
      <c r="E53" s="68" t="s">
        <v>72</v>
      </c>
      <c r="F53" s="42">
        <v>0</v>
      </c>
      <c r="G53" s="42">
        <v>2000000</v>
      </c>
      <c r="H53" s="42">
        <v>100000</v>
      </c>
      <c r="I53" s="42">
        <f t="shared" si="7"/>
        <v>1900000</v>
      </c>
      <c r="J53" s="67">
        <f t="shared" si="8"/>
        <v>25000</v>
      </c>
      <c r="K53" s="67">
        <v>0</v>
      </c>
      <c r="L53" s="67">
        <v>0</v>
      </c>
      <c r="M53" s="67">
        <v>75000</v>
      </c>
      <c r="N53" s="68"/>
    </row>
    <row r="54" spans="1:14" ht="22.5">
      <c r="A54" s="89">
        <v>900</v>
      </c>
      <c r="B54" s="89">
        <v>90095</v>
      </c>
      <c r="C54" s="89">
        <v>6050</v>
      </c>
      <c r="D54" s="90" t="s">
        <v>73</v>
      </c>
      <c r="E54" s="68" t="s">
        <v>72</v>
      </c>
      <c r="F54" s="42">
        <v>0</v>
      </c>
      <c r="G54" s="42">
        <v>850000</v>
      </c>
      <c r="H54" s="42">
        <v>100000</v>
      </c>
      <c r="I54" s="42">
        <f t="shared" si="7"/>
        <v>750000</v>
      </c>
      <c r="J54" s="67">
        <f t="shared" si="8"/>
        <v>25000</v>
      </c>
      <c r="K54" s="67">
        <v>0</v>
      </c>
      <c r="L54" s="67">
        <v>0</v>
      </c>
      <c r="M54" s="67">
        <v>75000</v>
      </c>
      <c r="N54" s="68"/>
    </row>
    <row r="55" spans="1:14" ht="22.5">
      <c r="A55" s="89">
        <v>926</v>
      </c>
      <c r="B55" s="89">
        <v>92601</v>
      </c>
      <c r="C55" s="89">
        <v>6050</v>
      </c>
      <c r="D55" s="90" t="s">
        <v>74</v>
      </c>
      <c r="E55" s="68" t="s">
        <v>32</v>
      </c>
      <c r="F55" s="42">
        <v>0</v>
      </c>
      <c r="G55" s="42">
        <v>8000000</v>
      </c>
      <c r="H55" s="42">
        <v>50000</v>
      </c>
      <c r="I55" s="42">
        <f t="shared" si="7"/>
        <v>7950000</v>
      </c>
      <c r="J55" s="67">
        <f t="shared" si="8"/>
        <v>50000</v>
      </c>
      <c r="K55" s="67">
        <v>0</v>
      </c>
      <c r="L55" s="67">
        <v>0</v>
      </c>
      <c r="M55" s="67">
        <v>0</v>
      </c>
      <c r="N55" s="68"/>
    </row>
    <row r="56" spans="1:14" ht="12.75">
      <c r="A56" s="6"/>
      <c r="B56" s="6"/>
      <c r="C56" s="6"/>
      <c r="D56" s="6"/>
      <c r="E56" s="43"/>
      <c r="F56" s="6"/>
      <c r="G56" s="6"/>
      <c r="H56" s="6"/>
      <c r="I56" s="6"/>
      <c r="J56" s="6"/>
      <c r="K56" s="6"/>
      <c r="L56" s="6"/>
      <c r="M56" s="6"/>
      <c r="N56" s="6"/>
    </row>
    <row r="57" spans="1:14" ht="12.75">
      <c r="A57" s="6"/>
      <c r="B57" s="6"/>
      <c r="C57" s="6"/>
      <c r="D57" s="6"/>
      <c r="E57" s="43"/>
      <c r="F57" s="6"/>
      <c r="G57" s="6"/>
      <c r="H57" s="6"/>
      <c r="I57" s="6"/>
      <c r="J57" s="6"/>
      <c r="K57" s="6"/>
      <c r="L57" s="6"/>
      <c r="M57" s="6"/>
      <c r="N57" s="6"/>
    </row>
  </sheetData>
  <mergeCells count="18">
    <mergeCell ref="H49:N49"/>
    <mergeCell ref="A49:G49"/>
    <mergeCell ref="B11:E11"/>
    <mergeCell ref="H7:H8"/>
    <mergeCell ref="I7:I8"/>
    <mergeCell ref="B10:D10"/>
    <mergeCell ref="A7:C7"/>
    <mergeCell ref="D7:D8"/>
    <mergeCell ref="F7:F8"/>
    <mergeCell ref="B33:E33"/>
    <mergeCell ref="B5:M5"/>
    <mergeCell ref="J7:M7"/>
    <mergeCell ref="I1:N1"/>
    <mergeCell ref="I2:N2"/>
    <mergeCell ref="I3:N3"/>
    <mergeCell ref="I4:N4"/>
    <mergeCell ref="N7:N8"/>
    <mergeCell ref="G7:G8"/>
  </mergeCells>
  <printOptions/>
  <pageMargins left="0" right="0" top="0.5905511811023623" bottom="0.4724409448818898" header="0" footer="0"/>
  <pageSetup horizontalDpi="600" verticalDpi="600" orientation="landscape" paperSize="9" scale="87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zoomScale="75" zoomScaleNormal="75" workbookViewId="0" topLeftCell="A1">
      <selection activeCell="L1" sqref="L1:L16384"/>
    </sheetView>
  </sheetViews>
  <sheetFormatPr defaultColWidth="9.00390625" defaultRowHeight="12.75"/>
  <cols>
    <col min="1" max="1" width="4.75390625" style="3" customWidth="1"/>
    <col min="2" max="2" width="8.25390625" style="3" customWidth="1"/>
    <col min="3" max="3" width="6.25390625" style="3" customWidth="1"/>
    <col min="4" max="4" width="3.625" style="3" customWidth="1"/>
    <col min="5" max="5" width="71.75390625" style="4" customWidth="1"/>
    <col min="6" max="6" width="13.25390625" style="4" customWidth="1"/>
    <col min="7" max="8" width="12.125" style="4" customWidth="1"/>
    <col min="9" max="9" width="13.00390625" style="4" customWidth="1"/>
    <col min="10" max="11" width="2.75390625" style="4" customWidth="1"/>
    <col min="12" max="16384" width="9.125" style="2" customWidth="1"/>
  </cols>
  <sheetData>
    <row r="1" spans="5:9" ht="12.75">
      <c r="E1" s="98" t="s">
        <v>0</v>
      </c>
      <c r="F1" s="98"/>
      <c r="G1" s="98"/>
      <c r="H1" s="98"/>
      <c r="I1" s="121"/>
    </row>
    <row r="2" spans="5:9" ht="12.75">
      <c r="E2" s="100" t="str">
        <f>Dane!B1</f>
        <v>do Uchwały Nr XXVIII/200/2005</v>
      </c>
      <c r="F2" s="100"/>
      <c r="G2" s="100"/>
      <c r="H2" s="100"/>
      <c r="I2" s="121"/>
    </row>
    <row r="3" spans="5:9" ht="15">
      <c r="E3" s="122" t="s">
        <v>14</v>
      </c>
      <c r="F3" s="94"/>
      <c r="G3" s="94"/>
      <c r="H3" s="94"/>
      <c r="I3" s="94"/>
    </row>
    <row r="4" spans="5:9" ht="12.75">
      <c r="E4" s="100" t="str">
        <f>Dane!B2</f>
        <v>z dnia 31 sierpnia 2005 roku</v>
      </c>
      <c r="F4" s="100"/>
      <c r="G4" s="100"/>
      <c r="H4" s="100"/>
      <c r="I4" s="121"/>
    </row>
    <row r="5" spans="1:9" ht="15">
      <c r="A5" s="117" t="s">
        <v>77</v>
      </c>
      <c r="B5" s="93"/>
      <c r="C5" s="93"/>
      <c r="D5" s="93"/>
      <c r="E5" s="93"/>
      <c r="F5" s="93"/>
      <c r="G5" s="93"/>
      <c r="H5" s="93"/>
      <c r="I5" s="93"/>
    </row>
    <row r="6" spans="1:13" s="5" customFormat="1" ht="25.5">
      <c r="A6" s="118" t="s">
        <v>1</v>
      </c>
      <c r="B6" s="119"/>
      <c r="C6" s="119"/>
      <c r="D6" s="120"/>
      <c r="E6" s="47" t="s">
        <v>2</v>
      </c>
      <c r="F6" s="45" t="s">
        <v>76</v>
      </c>
      <c r="G6" s="39" t="s">
        <v>9</v>
      </c>
      <c r="H6" s="39" t="s">
        <v>10</v>
      </c>
      <c r="I6" s="46" t="s">
        <v>33</v>
      </c>
      <c r="J6" s="6"/>
      <c r="K6" s="6"/>
      <c r="M6" s="30"/>
    </row>
    <row r="7" spans="1:13" ht="15.75" thickBot="1">
      <c r="A7" s="7" t="s">
        <v>3</v>
      </c>
      <c r="B7" s="7" t="s">
        <v>8</v>
      </c>
      <c r="C7" s="7" t="s">
        <v>7</v>
      </c>
      <c r="D7" s="7" t="s">
        <v>11</v>
      </c>
      <c r="E7" s="48" t="s">
        <v>4</v>
      </c>
      <c r="F7" s="49">
        <v>22168011</v>
      </c>
      <c r="G7" s="49">
        <f>SUM(G9:G25)</f>
        <v>45027</v>
      </c>
      <c r="H7" s="49">
        <f>SUM(H9:H25)</f>
        <v>158090</v>
      </c>
      <c r="I7" s="50">
        <f>SUM(F7-G7+H7)</f>
        <v>22281074</v>
      </c>
      <c r="L7" s="29"/>
      <c r="M7" s="70"/>
    </row>
    <row r="8" spans="1:9" ht="18.75" thickTop="1">
      <c r="A8" s="115" t="s">
        <v>17</v>
      </c>
      <c r="B8" s="116"/>
      <c r="C8" s="116"/>
      <c r="D8" s="116"/>
      <c r="E8" s="116"/>
      <c r="F8" s="8"/>
      <c r="G8" s="8"/>
      <c r="H8" s="9"/>
      <c r="I8" s="10"/>
    </row>
    <row r="9" spans="1:10" ht="24">
      <c r="A9" s="11" t="s">
        <v>98</v>
      </c>
      <c r="B9" s="11" t="s">
        <v>99</v>
      </c>
      <c r="C9" s="11" t="s">
        <v>113</v>
      </c>
      <c r="D9" s="12"/>
      <c r="E9" s="33" t="s">
        <v>114</v>
      </c>
      <c r="F9" s="14">
        <v>31300</v>
      </c>
      <c r="G9" s="14"/>
      <c r="H9" s="14">
        <v>26060</v>
      </c>
      <c r="I9" s="15">
        <f aca="true" t="shared" si="0" ref="I9:I25">SUM(F9-G9+H9)</f>
        <v>57360</v>
      </c>
      <c r="J9" s="6"/>
    </row>
    <row r="10" spans="1:10" ht="15">
      <c r="A10" s="11">
        <v>751</v>
      </c>
      <c r="B10" s="11">
        <v>75108</v>
      </c>
      <c r="C10" s="11">
        <v>2010</v>
      </c>
      <c r="D10" s="12" t="s">
        <v>40</v>
      </c>
      <c r="E10" s="33" t="s">
        <v>152</v>
      </c>
      <c r="F10" s="14">
        <v>0</v>
      </c>
      <c r="G10" s="14"/>
      <c r="H10" s="14">
        <v>11023</v>
      </c>
      <c r="I10" s="15">
        <f t="shared" si="0"/>
        <v>11023</v>
      </c>
      <c r="J10" s="6"/>
    </row>
    <row r="11" spans="1:10" ht="15">
      <c r="A11" s="11">
        <v>756</v>
      </c>
      <c r="B11" s="11">
        <v>75616</v>
      </c>
      <c r="C11" s="11" t="s">
        <v>117</v>
      </c>
      <c r="D11" s="12" t="s">
        <v>23</v>
      </c>
      <c r="E11" s="33" t="s">
        <v>119</v>
      </c>
      <c r="F11" s="14">
        <v>15000</v>
      </c>
      <c r="G11" s="14"/>
      <c r="H11" s="14">
        <v>3500</v>
      </c>
      <c r="I11" s="15">
        <f t="shared" si="0"/>
        <v>18500</v>
      </c>
      <c r="J11" s="6"/>
    </row>
    <row r="12" spans="1:10" ht="15">
      <c r="A12" s="11">
        <v>756</v>
      </c>
      <c r="B12" s="11">
        <v>75616</v>
      </c>
      <c r="C12" s="11" t="s">
        <v>118</v>
      </c>
      <c r="D12" s="12"/>
      <c r="E12" s="33" t="s">
        <v>123</v>
      </c>
      <c r="F12" s="14">
        <v>5000</v>
      </c>
      <c r="G12" s="14"/>
      <c r="H12" s="14">
        <v>5000</v>
      </c>
      <c r="I12" s="15">
        <f t="shared" si="0"/>
        <v>10000</v>
      </c>
      <c r="J12" s="6"/>
    </row>
    <row r="13" spans="1:10" ht="15">
      <c r="A13" s="34">
        <v>756</v>
      </c>
      <c r="B13" s="34">
        <v>75618</v>
      </c>
      <c r="C13" s="11" t="s">
        <v>135</v>
      </c>
      <c r="D13" s="12"/>
      <c r="E13" s="33" t="s">
        <v>136</v>
      </c>
      <c r="F13" s="14">
        <v>40000</v>
      </c>
      <c r="G13" s="14"/>
      <c r="H13" s="14">
        <v>20000</v>
      </c>
      <c r="I13" s="15">
        <f t="shared" si="0"/>
        <v>60000</v>
      </c>
      <c r="J13" s="6"/>
    </row>
    <row r="14" spans="1:10" ht="15">
      <c r="A14" s="34">
        <v>758</v>
      </c>
      <c r="B14" s="34">
        <v>75814</v>
      </c>
      <c r="C14" s="35" t="s">
        <v>35</v>
      </c>
      <c r="D14" s="36"/>
      <c r="E14" s="33" t="s">
        <v>122</v>
      </c>
      <c r="F14" s="14">
        <v>26000</v>
      </c>
      <c r="G14" s="14"/>
      <c r="H14" s="14">
        <v>36000</v>
      </c>
      <c r="I14" s="15">
        <f t="shared" si="0"/>
        <v>62000</v>
      </c>
      <c r="J14" s="6"/>
    </row>
    <row r="15" spans="1:10" ht="24">
      <c r="A15" s="11">
        <v>758</v>
      </c>
      <c r="B15" s="11">
        <v>75814</v>
      </c>
      <c r="C15" s="11">
        <v>2390</v>
      </c>
      <c r="D15" s="12"/>
      <c r="E15" s="33" t="s">
        <v>107</v>
      </c>
      <c r="F15" s="14">
        <v>0</v>
      </c>
      <c r="G15" s="14"/>
      <c r="H15" s="14">
        <v>45027</v>
      </c>
      <c r="I15" s="15">
        <f t="shared" si="0"/>
        <v>45027</v>
      </c>
      <c r="J15" s="6"/>
    </row>
    <row r="16" spans="1:10" ht="15">
      <c r="A16" s="16">
        <v>758</v>
      </c>
      <c r="B16" s="16">
        <v>75814</v>
      </c>
      <c r="C16" s="11">
        <v>8510</v>
      </c>
      <c r="D16" s="12"/>
      <c r="E16" s="33" t="s">
        <v>108</v>
      </c>
      <c r="F16" s="14">
        <v>45027</v>
      </c>
      <c r="G16" s="14">
        <v>45027</v>
      </c>
      <c r="H16" s="14"/>
      <c r="I16" s="15">
        <f t="shared" si="0"/>
        <v>0</v>
      </c>
      <c r="J16" s="6"/>
    </row>
    <row r="17" spans="1:10" ht="24">
      <c r="A17" s="16">
        <v>801</v>
      </c>
      <c r="B17" s="16">
        <v>80101</v>
      </c>
      <c r="C17" s="11">
        <v>2030</v>
      </c>
      <c r="D17" s="12"/>
      <c r="E17" s="33" t="s">
        <v>151</v>
      </c>
      <c r="F17" s="14">
        <v>6805</v>
      </c>
      <c r="G17" s="14"/>
      <c r="H17" s="14">
        <v>1680</v>
      </c>
      <c r="I17" s="15">
        <f t="shared" si="0"/>
        <v>8485</v>
      </c>
      <c r="J17" s="6"/>
    </row>
    <row r="18" spans="1:10" ht="24">
      <c r="A18" s="16">
        <v>801</v>
      </c>
      <c r="B18" s="16">
        <v>80195</v>
      </c>
      <c r="C18" s="11">
        <v>2030</v>
      </c>
      <c r="D18" s="12"/>
      <c r="E18" s="33" t="s">
        <v>109</v>
      </c>
      <c r="F18" s="14">
        <v>0</v>
      </c>
      <c r="G18" s="14"/>
      <c r="H18" s="14">
        <v>100</v>
      </c>
      <c r="I18" s="15">
        <f t="shared" si="0"/>
        <v>100</v>
      </c>
      <c r="J18" s="6"/>
    </row>
    <row r="19" spans="1:10" ht="24">
      <c r="A19" s="11">
        <v>900</v>
      </c>
      <c r="B19" s="11">
        <v>90095</v>
      </c>
      <c r="C19" s="11" t="s">
        <v>113</v>
      </c>
      <c r="D19" s="36"/>
      <c r="E19" s="33" t="s">
        <v>115</v>
      </c>
      <c r="F19" s="14">
        <v>2700</v>
      </c>
      <c r="G19" s="14"/>
      <c r="H19" s="14">
        <v>1800</v>
      </c>
      <c r="I19" s="15">
        <f t="shared" si="0"/>
        <v>4500</v>
      </c>
      <c r="J19" s="6"/>
    </row>
    <row r="20" spans="1:10" ht="24">
      <c r="A20" s="11">
        <v>921</v>
      </c>
      <c r="B20" s="11">
        <v>92109</v>
      </c>
      <c r="C20" s="11" t="s">
        <v>113</v>
      </c>
      <c r="D20" s="12"/>
      <c r="E20" s="33" t="s">
        <v>120</v>
      </c>
      <c r="F20" s="14">
        <v>0</v>
      </c>
      <c r="G20" s="14"/>
      <c r="H20" s="14">
        <v>7800</v>
      </c>
      <c r="I20" s="15">
        <f t="shared" si="0"/>
        <v>7800</v>
      </c>
      <c r="J20" s="6"/>
    </row>
    <row r="21" spans="1:12" ht="24">
      <c r="A21" s="16">
        <v>921</v>
      </c>
      <c r="B21" s="16">
        <v>92195</v>
      </c>
      <c r="C21" s="11" t="s">
        <v>113</v>
      </c>
      <c r="D21" s="12"/>
      <c r="E21" s="33" t="s">
        <v>121</v>
      </c>
      <c r="F21" s="14">
        <v>0</v>
      </c>
      <c r="G21" s="14"/>
      <c r="H21" s="14">
        <v>100</v>
      </c>
      <c r="I21" s="15">
        <f t="shared" si="0"/>
        <v>100</v>
      </c>
      <c r="J21" s="6"/>
      <c r="L21" s="29"/>
    </row>
    <row r="22" spans="1:10" ht="15">
      <c r="A22" s="11"/>
      <c r="B22" s="11"/>
      <c r="C22" s="11"/>
      <c r="D22" s="12"/>
      <c r="E22" s="33"/>
      <c r="F22" s="14"/>
      <c r="G22" s="14"/>
      <c r="H22" s="14"/>
      <c r="I22" s="15">
        <f t="shared" si="0"/>
        <v>0</v>
      </c>
      <c r="J22" s="6"/>
    </row>
    <row r="23" spans="1:10" ht="15">
      <c r="A23" s="16"/>
      <c r="B23" s="16"/>
      <c r="C23" s="11"/>
      <c r="D23" s="12"/>
      <c r="E23" s="13"/>
      <c r="F23" s="14"/>
      <c r="G23" s="14"/>
      <c r="H23" s="14"/>
      <c r="I23" s="15">
        <f t="shared" si="0"/>
        <v>0</v>
      </c>
      <c r="J23" s="6"/>
    </row>
    <row r="24" spans="1:10" ht="15">
      <c r="A24" s="16"/>
      <c r="B24" s="16"/>
      <c r="C24" s="11"/>
      <c r="D24" s="12"/>
      <c r="E24" s="13"/>
      <c r="F24" s="14"/>
      <c r="G24" s="14"/>
      <c r="H24" s="14"/>
      <c r="I24" s="15">
        <f t="shared" si="0"/>
        <v>0</v>
      </c>
      <c r="J24" s="6"/>
    </row>
    <row r="25" spans="1:9" ht="20.25" customHeight="1">
      <c r="A25" s="17"/>
      <c r="B25" s="17"/>
      <c r="C25" s="17"/>
      <c r="D25" s="18"/>
      <c r="E25" s="19"/>
      <c r="F25" s="20"/>
      <c r="G25" s="20"/>
      <c r="H25" s="20"/>
      <c r="I25" s="15">
        <f t="shared" si="0"/>
        <v>0</v>
      </c>
    </row>
    <row r="26" spans="5:9" ht="20.25" customHeight="1">
      <c r="E26" s="21"/>
      <c r="F26" s="22"/>
      <c r="G26" s="22"/>
      <c r="H26" s="22"/>
      <c r="I26" s="23"/>
    </row>
    <row r="27" spans="2:9" ht="25.5">
      <c r="B27" s="24"/>
      <c r="C27" s="24"/>
      <c r="D27" s="24"/>
      <c r="E27" s="25"/>
      <c r="F27" s="26"/>
      <c r="G27" s="26"/>
      <c r="H27" s="26"/>
      <c r="I27" s="26"/>
    </row>
    <row r="28" spans="5:9" ht="12.75">
      <c r="E28" s="26"/>
      <c r="F28" s="26"/>
      <c r="G28" s="26"/>
      <c r="H28" s="26"/>
      <c r="I28" s="26"/>
    </row>
    <row r="29" spans="5:9" ht="12.75">
      <c r="E29" s="26"/>
      <c r="F29" s="26"/>
      <c r="G29" s="26"/>
      <c r="H29" s="26"/>
      <c r="I29" s="26"/>
    </row>
    <row r="30" spans="5:9" ht="12.75">
      <c r="E30" s="26"/>
      <c r="F30" s="26"/>
      <c r="G30" s="26"/>
      <c r="H30" s="26"/>
      <c r="I30" s="26"/>
    </row>
    <row r="31" spans="5:9" ht="12.75">
      <c r="E31" s="26"/>
      <c r="F31" s="26"/>
      <c r="G31" s="26"/>
      <c r="H31" s="26"/>
      <c r="I31" s="26"/>
    </row>
    <row r="32" spans="5:9" ht="12.75">
      <c r="E32" s="26"/>
      <c r="F32" s="26"/>
      <c r="G32" s="26"/>
      <c r="H32" s="26"/>
      <c r="I32" s="26"/>
    </row>
    <row r="33" spans="5:9" ht="12.75">
      <c r="E33" s="26"/>
      <c r="F33" s="26"/>
      <c r="G33" s="26"/>
      <c r="H33" s="26"/>
      <c r="I33" s="26"/>
    </row>
    <row r="34" spans="5:9" ht="12.75">
      <c r="E34" s="26"/>
      <c r="F34" s="26"/>
      <c r="G34" s="26"/>
      <c r="H34" s="26"/>
      <c r="I34" s="26"/>
    </row>
    <row r="35" spans="5:9" ht="12.75">
      <c r="E35" s="26"/>
      <c r="F35" s="26"/>
      <c r="G35" s="26"/>
      <c r="H35" s="26"/>
      <c r="I35" s="26"/>
    </row>
    <row r="36" spans="5:9" ht="12.75">
      <c r="E36" s="26"/>
      <c r="F36" s="26"/>
      <c r="G36" s="26"/>
      <c r="H36" s="26"/>
      <c r="I36" s="26"/>
    </row>
    <row r="37" spans="5:9" ht="12.75">
      <c r="E37" s="26"/>
      <c r="F37" s="26"/>
      <c r="G37" s="26"/>
      <c r="H37" s="26"/>
      <c r="I37" s="26"/>
    </row>
    <row r="38" spans="5:9" ht="12.75">
      <c r="E38" s="26"/>
      <c r="F38" s="26"/>
      <c r="G38" s="26"/>
      <c r="H38" s="26"/>
      <c r="I38" s="26"/>
    </row>
    <row r="39" spans="5:9" ht="12.75">
      <c r="E39" s="26"/>
      <c r="F39" s="26"/>
      <c r="G39" s="26"/>
      <c r="H39" s="26"/>
      <c r="I39" s="26"/>
    </row>
    <row r="40" spans="5:9" ht="12.75">
      <c r="E40" s="26"/>
      <c r="F40" s="26"/>
      <c r="G40" s="26"/>
      <c r="H40" s="26"/>
      <c r="I40" s="26"/>
    </row>
    <row r="41" spans="5:9" ht="12.75">
      <c r="E41" s="26"/>
      <c r="F41" s="26"/>
      <c r="G41" s="26"/>
      <c r="H41" s="26"/>
      <c r="I41" s="26"/>
    </row>
    <row r="42" spans="5:9" ht="12.75">
      <c r="E42" s="26"/>
      <c r="F42" s="26"/>
      <c r="G42" s="26"/>
      <c r="H42" s="26"/>
      <c r="I42" s="26"/>
    </row>
    <row r="43" spans="5:9" ht="12.75">
      <c r="E43" s="26"/>
      <c r="F43" s="26"/>
      <c r="G43" s="26"/>
      <c r="H43" s="26"/>
      <c r="I43" s="26"/>
    </row>
    <row r="44" spans="5:9" ht="12.75">
      <c r="E44" s="26"/>
      <c r="F44" s="26"/>
      <c r="G44" s="26"/>
      <c r="H44" s="26"/>
      <c r="I44" s="26"/>
    </row>
    <row r="45" spans="5:9" ht="12.75">
      <c r="E45" s="26"/>
      <c r="F45" s="26"/>
      <c r="G45" s="26"/>
      <c r="H45" s="26"/>
      <c r="I45" s="26"/>
    </row>
    <row r="46" spans="5:9" ht="12.75">
      <c r="E46" s="26"/>
      <c r="F46" s="26"/>
      <c r="G46" s="26"/>
      <c r="H46" s="26"/>
      <c r="I46" s="26"/>
    </row>
    <row r="47" spans="5:9" ht="12.75">
      <c r="E47" s="26"/>
      <c r="F47" s="26"/>
      <c r="G47" s="26"/>
      <c r="H47" s="26"/>
      <c r="I47" s="26"/>
    </row>
    <row r="48" spans="5:9" ht="12.75">
      <c r="E48" s="26"/>
      <c r="F48" s="26"/>
      <c r="G48" s="26"/>
      <c r="H48" s="26"/>
      <c r="I48" s="26"/>
    </row>
    <row r="49" spans="5:9" ht="12.75">
      <c r="E49" s="26"/>
      <c r="F49" s="26"/>
      <c r="G49" s="26"/>
      <c r="H49" s="26"/>
      <c r="I49" s="26"/>
    </row>
    <row r="50" spans="5:9" ht="12.75">
      <c r="E50" s="26"/>
      <c r="F50" s="26"/>
      <c r="G50" s="26"/>
      <c r="H50" s="26"/>
      <c r="I50" s="26"/>
    </row>
    <row r="51" spans="5:9" ht="12.75">
      <c r="E51" s="26"/>
      <c r="F51" s="26"/>
      <c r="G51" s="26"/>
      <c r="H51" s="26"/>
      <c r="I51" s="26"/>
    </row>
  </sheetData>
  <sheetProtection/>
  <mergeCells count="7">
    <mergeCell ref="A8:E8"/>
    <mergeCell ref="A5:I5"/>
    <mergeCell ref="A6:D6"/>
    <mergeCell ref="E1:I1"/>
    <mergeCell ref="E2:I2"/>
    <mergeCell ref="E3:I3"/>
    <mergeCell ref="E4:I4"/>
  </mergeCells>
  <printOptions/>
  <pageMargins left="0" right="0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91"/>
  <sheetViews>
    <sheetView zoomScale="75" zoomScaleNormal="75" workbookViewId="0" topLeftCell="A1">
      <selection activeCell="L1" sqref="L1:N16384"/>
    </sheetView>
  </sheetViews>
  <sheetFormatPr defaultColWidth="9.00390625" defaultRowHeight="12.75"/>
  <cols>
    <col min="1" max="1" width="5.375" style="27" customWidth="1"/>
    <col min="2" max="2" width="7.00390625" style="27" customWidth="1"/>
    <col min="3" max="3" width="6.00390625" style="27" customWidth="1"/>
    <col min="4" max="4" width="3.375" style="27" customWidth="1"/>
    <col min="5" max="5" width="73.00390625" style="4" customWidth="1"/>
    <col min="6" max="6" width="13.125" style="4" customWidth="1"/>
    <col min="7" max="8" width="11.875" style="4" customWidth="1"/>
    <col min="9" max="9" width="13.00390625" style="26" customWidth="1"/>
    <col min="10" max="11" width="2.75390625" style="4" customWidth="1"/>
    <col min="12" max="12" width="9.25390625" style="2" bestFit="1" customWidth="1"/>
    <col min="13" max="13" width="9.875" style="2" bestFit="1" customWidth="1"/>
    <col min="14" max="14" width="8.25390625" style="2" customWidth="1"/>
    <col min="15" max="16384" width="9.125" style="2" customWidth="1"/>
  </cols>
  <sheetData>
    <row r="1" spans="5:14" ht="12.75">
      <c r="E1" s="98" t="s">
        <v>5</v>
      </c>
      <c r="F1" s="126"/>
      <c r="G1" s="126"/>
      <c r="H1" s="126"/>
      <c r="I1" s="126"/>
      <c r="M1" s="74"/>
      <c r="N1" s="74"/>
    </row>
    <row r="2" spans="5:14" ht="12.75">
      <c r="E2" s="100" t="str">
        <f>Dane!B1</f>
        <v>do Uchwały Nr XXVIII/200/2005</v>
      </c>
      <c r="F2" s="126"/>
      <c r="G2" s="126"/>
      <c r="H2" s="126"/>
      <c r="I2" s="126"/>
      <c r="L2" s="29"/>
      <c r="M2" s="29"/>
      <c r="N2" s="29"/>
    </row>
    <row r="3" spans="5:14" ht="15">
      <c r="E3" s="122" t="s">
        <v>14</v>
      </c>
      <c r="F3" s="94"/>
      <c r="G3" s="94"/>
      <c r="H3" s="94"/>
      <c r="I3" s="94"/>
      <c r="M3" s="29"/>
      <c r="N3" s="29"/>
    </row>
    <row r="4" spans="5:14" ht="12.75">
      <c r="E4" s="100" t="str">
        <f>Dane!B2</f>
        <v>z dnia 31 sierpnia 2005 roku</v>
      </c>
      <c r="F4" s="126"/>
      <c r="G4" s="126"/>
      <c r="H4" s="126"/>
      <c r="I4" s="126"/>
      <c r="M4" s="29"/>
      <c r="N4" s="29"/>
    </row>
    <row r="5" spans="1:14" ht="15">
      <c r="A5" s="117" t="s">
        <v>75</v>
      </c>
      <c r="B5" s="123"/>
      <c r="C5" s="123"/>
      <c r="D5" s="123"/>
      <c r="E5" s="123"/>
      <c r="F5" s="123"/>
      <c r="G5" s="123"/>
      <c r="H5" s="123"/>
      <c r="I5" s="93"/>
      <c r="M5" s="29"/>
      <c r="N5" s="29"/>
    </row>
    <row r="6" spans="1:12" ht="25.5">
      <c r="A6" s="124" t="s">
        <v>1</v>
      </c>
      <c r="B6" s="119"/>
      <c r="C6" s="119"/>
      <c r="D6" s="125"/>
      <c r="E6" s="47" t="s">
        <v>2</v>
      </c>
      <c r="F6" s="45" t="s">
        <v>76</v>
      </c>
      <c r="G6" s="39" t="s">
        <v>9</v>
      </c>
      <c r="H6" s="39" t="s">
        <v>10</v>
      </c>
      <c r="I6" s="46" t="s">
        <v>34</v>
      </c>
      <c r="L6" s="29"/>
    </row>
    <row r="7" spans="1:13" ht="15.75" thickBot="1">
      <c r="A7" s="7" t="s">
        <v>3</v>
      </c>
      <c r="B7" s="7" t="s">
        <v>8</v>
      </c>
      <c r="C7" s="7" t="s">
        <v>7</v>
      </c>
      <c r="D7" s="7" t="s">
        <v>11</v>
      </c>
      <c r="E7" s="48" t="s">
        <v>6</v>
      </c>
      <c r="F7" s="49">
        <v>23714167</v>
      </c>
      <c r="G7" s="49">
        <f>SUM(G9:G85)</f>
        <v>28000</v>
      </c>
      <c r="H7" s="49">
        <f>SUM(H9:H85)</f>
        <v>141063</v>
      </c>
      <c r="I7" s="50">
        <f>SUM(F7-G7+H7)</f>
        <v>23827230</v>
      </c>
      <c r="L7" s="29"/>
      <c r="M7" s="29"/>
    </row>
    <row r="8" spans="1:13" ht="15.75" thickTop="1">
      <c r="A8" s="115" t="s">
        <v>16</v>
      </c>
      <c r="B8" s="116"/>
      <c r="C8" s="116"/>
      <c r="D8" s="116"/>
      <c r="E8" s="116"/>
      <c r="F8" s="40"/>
      <c r="G8" s="40"/>
      <c r="H8" s="51"/>
      <c r="I8" s="52"/>
      <c r="M8" s="29"/>
    </row>
    <row r="9" spans="1:9" ht="24">
      <c r="A9" s="11" t="s">
        <v>98</v>
      </c>
      <c r="B9" s="11" t="s">
        <v>99</v>
      </c>
      <c r="C9" s="65">
        <v>6050</v>
      </c>
      <c r="D9" s="12"/>
      <c r="E9" s="33" t="s">
        <v>158</v>
      </c>
      <c r="F9" s="14">
        <v>16000</v>
      </c>
      <c r="G9" s="14"/>
      <c r="H9" s="14">
        <v>12000</v>
      </c>
      <c r="I9" s="15">
        <f aca="true" t="shared" si="0" ref="I9:I36">SUM(F9-G9+H9)</f>
        <v>28000</v>
      </c>
    </row>
    <row r="10" spans="1:13" ht="24">
      <c r="A10" s="16">
        <v>600</v>
      </c>
      <c r="B10" s="16">
        <v>60016</v>
      </c>
      <c r="C10" s="65">
        <v>6050</v>
      </c>
      <c r="D10" s="12"/>
      <c r="E10" s="33" t="s">
        <v>159</v>
      </c>
      <c r="F10" s="14">
        <v>3395300</v>
      </c>
      <c r="G10" s="14">
        <v>12000</v>
      </c>
      <c r="H10" s="14"/>
      <c r="I10" s="15">
        <f t="shared" si="0"/>
        <v>3383300</v>
      </c>
      <c r="M10" s="29"/>
    </row>
    <row r="11" spans="1:9" ht="15">
      <c r="A11" s="11">
        <v>630</v>
      </c>
      <c r="B11" s="11">
        <v>63095</v>
      </c>
      <c r="C11" s="16">
        <v>4210</v>
      </c>
      <c r="D11" s="12"/>
      <c r="E11" s="13" t="s">
        <v>111</v>
      </c>
      <c r="F11" s="14">
        <v>0</v>
      </c>
      <c r="G11" s="14"/>
      <c r="H11" s="14">
        <v>2000</v>
      </c>
      <c r="I11" s="15">
        <f t="shared" si="0"/>
        <v>2000</v>
      </c>
    </row>
    <row r="12" spans="1:9" ht="15">
      <c r="A12" s="11">
        <v>630</v>
      </c>
      <c r="B12" s="11">
        <v>63095</v>
      </c>
      <c r="C12" s="34">
        <v>4300</v>
      </c>
      <c r="D12" s="12"/>
      <c r="E12" s="13" t="s">
        <v>112</v>
      </c>
      <c r="F12" s="14">
        <v>51000</v>
      </c>
      <c r="G12" s="14"/>
      <c r="H12" s="14">
        <v>6000</v>
      </c>
      <c r="I12" s="15">
        <f t="shared" si="0"/>
        <v>57000</v>
      </c>
    </row>
    <row r="13" spans="1:14" ht="15">
      <c r="A13" s="11">
        <v>750</v>
      </c>
      <c r="B13" s="11">
        <v>75022</v>
      </c>
      <c r="C13" s="16">
        <v>4210</v>
      </c>
      <c r="D13" s="12"/>
      <c r="E13" s="13" t="s">
        <v>144</v>
      </c>
      <c r="F13" s="14">
        <v>3000</v>
      </c>
      <c r="G13" s="14"/>
      <c r="H13" s="14">
        <v>1000</v>
      </c>
      <c r="I13" s="15">
        <f t="shared" si="0"/>
        <v>4000</v>
      </c>
      <c r="N13" s="29"/>
    </row>
    <row r="14" spans="1:14" ht="15">
      <c r="A14" s="16">
        <v>750</v>
      </c>
      <c r="B14" s="16">
        <v>75022</v>
      </c>
      <c r="C14" s="16">
        <v>4300</v>
      </c>
      <c r="D14" s="12"/>
      <c r="E14" s="13" t="s">
        <v>124</v>
      </c>
      <c r="F14" s="14">
        <v>13000</v>
      </c>
      <c r="G14" s="14"/>
      <c r="H14" s="14">
        <v>2000</v>
      </c>
      <c r="I14" s="15">
        <f t="shared" si="0"/>
        <v>15000</v>
      </c>
      <c r="N14" s="29"/>
    </row>
    <row r="15" spans="1:9" ht="15">
      <c r="A15" s="11">
        <v>750</v>
      </c>
      <c r="B15" s="11">
        <v>75023</v>
      </c>
      <c r="C15" s="34">
        <v>4210</v>
      </c>
      <c r="D15" s="12"/>
      <c r="E15" s="13" t="s">
        <v>145</v>
      </c>
      <c r="F15" s="14">
        <v>72800</v>
      </c>
      <c r="G15" s="14"/>
      <c r="H15" s="14">
        <v>15000</v>
      </c>
      <c r="I15" s="15">
        <f t="shared" si="0"/>
        <v>87800</v>
      </c>
    </row>
    <row r="16" spans="1:9" ht="24">
      <c r="A16" s="11">
        <v>750</v>
      </c>
      <c r="B16" s="11">
        <v>75075</v>
      </c>
      <c r="C16" s="16">
        <v>4300</v>
      </c>
      <c r="D16" s="12"/>
      <c r="E16" s="13" t="s">
        <v>131</v>
      </c>
      <c r="F16" s="14">
        <v>11500</v>
      </c>
      <c r="G16" s="14"/>
      <c r="H16" s="14">
        <v>2000</v>
      </c>
      <c r="I16" s="15">
        <f t="shared" si="0"/>
        <v>13500</v>
      </c>
    </row>
    <row r="17" spans="1:9" ht="15">
      <c r="A17" s="16">
        <v>750</v>
      </c>
      <c r="B17" s="16">
        <v>75095</v>
      </c>
      <c r="C17" s="16">
        <v>4580</v>
      </c>
      <c r="D17" s="12"/>
      <c r="E17" s="13" t="s">
        <v>146</v>
      </c>
      <c r="F17" s="14">
        <v>200</v>
      </c>
      <c r="G17" s="14"/>
      <c r="H17" s="14">
        <v>110</v>
      </c>
      <c r="I17" s="15">
        <f t="shared" si="0"/>
        <v>310</v>
      </c>
    </row>
    <row r="18" spans="1:13" ht="24">
      <c r="A18" s="35">
        <v>750</v>
      </c>
      <c r="B18" s="35">
        <v>75095</v>
      </c>
      <c r="C18" s="16">
        <v>4590</v>
      </c>
      <c r="D18" s="12"/>
      <c r="E18" s="13" t="s">
        <v>147</v>
      </c>
      <c r="F18" s="14">
        <v>1600</v>
      </c>
      <c r="G18" s="14"/>
      <c r="H18" s="14">
        <v>2500</v>
      </c>
      <c r="I18" s="15">
        <f t="shared" si="0"/>
        <v>4100</v>
      </c>
      <c r="M18" s="29"/>
    </row>
    <row r="19" spans="1:13" ht="24">
      <c r="A19" s="16">
        <v>751</v>
      </c>
      <c r="B19" s="16">
        <v>75108</v>
      </c>
      <c r="C19" s="65">
        <v>4110</v>
      </c>
      <c r="D19" s="12" t="s">
        <v>40</v>
      </c>
      <c r="E19" s="33" t="s">
        <v>160</v>
      </c>
      <c r="F19" s="14">
        <v>0</v>
      </c>
      <c r="G19" s="14"/>
      <c r="H19" s="14">
        <v>569</v>
      </c>
      <c r="I19" s="15">
        <f t="shared" si="0"/>
        <v>569</v>
      </c>
      <c r="M19" s="29"/>
    </row>
    <row r="20" spans="1:13" ht="24">
      <c r="A20" s="16">
        <v>751</v>
      </c>
      <c r="B20" s="16">
        <v>75108</v>
      </c>
      <c r="C20" s="65">
        <v>4120</v>
      </c>
      <c r="D20" s="12" t="s">
        <v>40</v>
      </c>
      <c r="E20" s="33" t="s">
        <v>161</v>
      </c>
      <c r="F20" s="14">
        <v>0</v>
      </c>
      <c r="G20" s="14"/>
      <c r="H20" s="14">
        <v>81</v>
      </c>
      <c r="I20" s="15">
        <f>SUM(F20-G20+H20)</f>
        <v>81</v>
      </c>
      <c r="M20" s="29"/>
    </row>
    <row r="21" spans="1:13" ht="24">
      <c r="A21" s="16">
        <v>751</v>
      </c>
      <c r="B21" s="16">
        <v>75108</v>
      </c>
      <c r="C21" s="65">
        <v>4170</v>
      </c>
      <c r="D21" s="12" t="s">
        <v>40</v>
      </c>
      <c r="E21" s="33" t="s">
        <v>153</v>
      </c>
      <c r="F21" s="14">
        <v>0</v>
      </c>
      <c r="G21" s="14"/>
      <c r="H21" s="14">
        <v>4430</v>
      </c>
      <c r="I21" s="15">
        <f>SUM(F21-G21+H21)</f>
        <v>4430</v>
      </c>
      <c r="M21" s="29"/>
    </row>
    <row r="22" spans="1:13" ht="24">
      <c r="A22" s="16">
        <v>751</v>
      </c>
      <c r="B22" s="16">
        <v>75108</v>
      </c>
      <c r="C22" s="65">
        <v>4210</v>
      </c>
      <c r="D22" s="12" t="s">
        <v>40</v>
      </c>
      <c r="E22" s="33" t="s">
        <v>155</v>
      </c>
      <c r="F22" s="14">
        <v>0</v>
      </c>
      <c r="G22" s="14"/>
      <c r="H22" s="14">
        <v>4510</v>
      </c>
      <c r="I22" s="15">
        <f>SUM(F22-G22+H22)</f>
        <v>4510</v>
      </c>
      <c r="M22" s="29"/>
    </row>
    <row r="23" spans="1:13" ht="24">
      <c r="A23" s="16">
        <v>751</v>
      </c>
      <c r="B23" s="16">
        <v>75108</v>
      </c>
      <c r="C23" s="65">
        <v>4300</v>
      </c>
      <c r="D23" s="12" t="s">
        <v>40</v>
      </c>
      <c r="E23" s="33" t="s">
        <v>162</v>
      </c>
      <c r="F23" s="14">
        <v>0</v>
      </c>
      <c r="G23" s="14"/>
      <c r="H23" s="14">
        <v>933</v>
      </c>
      <c r="I23" s="15">
        <f>SUM(F23-G23+H23)</f>
        <v>933</v>
      </c>
      <c r="M23" s="29"/>
    </row>
    <row r="24" spans="1:13" ht="24">
      <c r="A24" s="16">
        <v>751</v>
      </c>
      <c r="B24" s="16">
        <v>75108</v>
      </c>
      <c r="C24" s="65">
        <v>4410</v>
      </c>
      <c r="D24" s="12" t="s">
        <v>40</v>
      </c>
      <c r="E24" s="33" t="s">
        <v>163</v>
      </c>
      <c r="F24" s="14">
        <v>0</v>
      </c>
      <c r="G24" s="14"/>
      <c r="H24" s="14">
        <v>500</v>
      </c>
      <c r="I24" s="15">
        <f>SUM(F24-G24+H24)</f>
        <v>500</v>
      </c>
      <c r="M24" s="29"/>
    </row>
    <row r="25" spans="1:14" ht="36">
      <c r="A25" s="11">
        <v>754</v>
      </c>
      <c r="B25" s="11">
        <v>75411</v>
      </c>
      <c r="C25" s="16">
        <v>6300</v>
      </c>
      <c r="D25" s="12"/>
      <c r="E25" s="13" t="s">
        <v>130</v>
      </c>
      <c r="F25" s="14">
        <v>0</v>
      </c>
      <c r="G25" s="14"/>
      <c r="H25" s="14">
        <v>5000</v>
      </c>
      <c r="I25" s="15">
        <f t="shared" si="0"/>
        <v>5000</v>
      </c>
      <c r="N25" s="29"/>
    </row>
    <row r="26" spans="1:14" ht="15">
      <c r="A26" s="16">
        <v>801</v>
      </c>
      <c r="B26" s="16">
        <v>80101</v>
      </c>
      <c r="C26" s="16">
        <v>4210</v>
      </c>
      <c r="D26" s="12"/>
      <c r="E26" s="13" t="s">
        <v>116</v>
      </c>
      <c r="F26" s="14">
        <v>212593</v>
      </c>
      <c r="G26" s="14"/>
      <c r="H26" s="14">
        <v>7759</v>
      </c>
      <c r="I26" s="15">
        <f t="shared" si="0"/>
        <v>220352</v>
      </c>
      <c r="N26" s="29"/>
    </row>
    <row r="27" spans="1:9" ht="24">
      <c r="A27" s="16">
        <v>801</v>
      </c>
      <c r="B27" s="16">
        <v>80101</v>
      </c>
      <c r="C27" s="65">
        <v>4240</v>
      </c>
      <c r="D27" s="12"/>
      <c r="E27" s="33" t="s">
        <v>154</v>
      </c>
      <c r="F27" s="14">
        <v>20805</v>
      </c>
      <c r="G27" s="14"/>
      <c r="H27" s="14">
        <v>1680</v>
      </c>
      <c r="I27" s="15">
        <f t="shared" si="0"/>
        <v>22485</v>
      </c>
    </row>
    <row r="28" spans="1:9" ht="15">
      <c r="A28" s="11">
        <v>801</v>
      </c>
      <c r="B28" s="11">
        <v>80195</v>
      </c>
      <c r="C28" s="16">
        <v>4170</v>
      </c>
      <c r="D28" s="12"/>
      <c r="E28" s="13" t="s">
        <v>110</v>
      </c>
      <c r="F28" s="14">
        <v>0</v>
      </c>
      <c r="G28" s="14"/>
      <c r="H28" s="14">
        <v>1200</v>
      </c>
      <c r="I28" s="15">
        <f t="shared" si="0"/>
        <v>1200</v>
      </c>
    </row>
    <row r="29" spans="1:9" ht="24">
      <c r="A29" s="11">
        <v>852</v>
      </c>
      <c r="B29" s="11">
        <v>85214</v>
      </c>
      <c r="C29" s="16">
        <v>3110</v>
      </c>
      <c r="D29" s="12"/>
      <c r="E29" s="13" t="s">
        <v>150</v>
      </c>
      <c r="F29" s="14">
        <v>205724</v>
      </c>
      <c r="G29" s="14">
        <v>16000</v>
      </c>
      <c r="H29" s="14"/>
      <c r="I29" s="15">
        <f t="shared" si="0"/>
        <v>189724</v>
      </c>
    </row>
    <row r="30" spans="1:9" ht="15">
      <c r="A30" s="11">
        <v>852</v>
      </c>
      <c r="B30" s="11">
        <v>85295</v>
      </c>
      <c r="C30" s="16">
        <v>3110</v>
      </c>
      <c r="D30" s="12"/>
      <c r="E30" s="13" t="s">
        <v>164</v>
      </c>
      <c r="F30" s="14">
        <v>135146</v>
      </c>
      <c r="G30" s="14"/>
      <c r="H30" s="14">
        <v>23491</v>
      </c>
      <c r="I30" s="15">
        <f t="shared" si="0"/>
        <v>158637</v>
      </c>
    </row>
    <row r="31" spans="1:9" ht="24">
      <c r="A31" s="11">
        <v>900</v>
      </c>
      <c r="B31" s="11">
        <v>90003</v>
      </c>
      <c r="C31" s="16">
        <v>4300</v>
      </c>
      <c r="D31" s="36"/>
      <c r="E31" s="13" t="s">
        <v>133</v>
      </c>
      <c r="F31" s="14">
        <v>114000</v>
      </c>
      <c r="G31" s="14"/>
      <c r="H31" s="14">
        <v>14400</v>
      </c>
      <c r="I31" s="15">
        <f t="shared" si="0"/>
        <v>128400</v>
      </c>
    </row>
    <row r="32" spans="1:9" ht="24">
      <c r="A32" s="11">
        <v>900</v>
      </c>
      <c r="B32" s="11">
        <v>90003</v>
      </c>
      <c r="C32" s="16">
        <v>4410</v>
      </c>
      <c r="D32" s="36"/>
      <c r="E32" s="13" t="s">
        <v>134</v>
      </c>
      <c r="F32" s="14">
        <v>0</v>
      </c>
      <c r="G32" s="14"/>
      <c r="H32" s="14">
        <v>500</v>
      </c>
      <c r="I32" s="15">
        <f t="shared" si="0"/>
        <v>500</v>
      </c>
    </row>
    <row r="33" spans="1:9" ht="24">
      <c r="A33" s="11">
        <v>900</v>
      </c>
      <c r="B33" s="11">
        <v>90095</v>
      </c>
      <c r="C33" s="34">
        <v>4300</v>
      </c>
      <c r="D33" s="12"/>
      <c r="E33" s="13" t="s">
        <v>132</v>
      </c>
      <c r="F33" s="14">
        <v>5000</v>
      </c>
      <c r="G33" s="14"/>
      <c r="H33" s="14">
        <v>2000</v>
      </c>
      <c r="I33" s="15">
        <f t="shared" si="0"/>
        <v>7000</v>
      </c>
    </row>
    <row r="34" spans="1:9" ht="24">
      <c r="A34" s="16">
        <v>921</v>
      </c>
      <c r="B34" s="16">
        <v>92109</v>
      </c>
      <c r="C34" s="16">
        <v>4170</v>
      </c>
      <c r="D34" s="12"/>
      <c r="E34" s="13" t="s">
        <v>125</v>
      </c>
      <c r="F34" s="14">
        <v>24900</v>
      </c>
      <c r="G34" s="14"/>
      <c r="H34" s="14">
        <v>3900</v>
      </c>
      <c r="I34" s="15">
        <f t="shared" si="0"/>
        <v>28800</v>
      </c>
    </row>
    <row r="35" spans="1:13" ht="24">
      <c r="A35" s="35">
        <v>921</v>
      </c>
      <c r="B35" s="35">
        <v>92109</v>
      </c>
      <c r="C35" s="16">
        <v>4300</v>
      </c>
      <c r="D35" s="12"/>
      <c r="E35" s="13" t="s">
        <v>126</v>
      </c>
      <c r="F35" s="14">
        <v>50100</v>
      </c>
      <c r="G35" s="14"/>
      <c r="H35" s="14">
        <v>7500</v>
      </c>
      <c r="I35" s="15">
        <f t="shared" si="0"/>
        <v>57600</v>
      </c>
      <c r="M35" s="29"/>
    </row>
    <row r="36" spans="1:9" ht="48">
      <c r="A36" s="16">
        <v>921</v>
      </c>
      <c r="B36" s="16">
        <v>92195</v>
      </c>
      <c r="C36" s="16">
        <v>2720</v>
      </c>
      <c r="D36" s="12"/>
      <c r="E36" s="13" t="s">
        <v>143</v>
      </c>
      <c r="F36" s="14">
        <v>0</v>
      </c>
      <c r="G36" s="14"/>
      <c r="H36" s="14">
        <v>20000</v>
      </c>
      <c r="I36" s="15">
        <f t="shared" si="0"/>
        <v>20000</v>
      </c>
    </row>
    <row r="37" spans="1:9" ht="15">
      <c r="A37" s="16"/>
      <c r="B37" s="16"/>
      <c r="C37" s="65"/>
      <c r="D37" s="12"/>
      <c r="E37" s="33"/>
      <c r="F37" s="14"/>
      <c r="G37" s="14"/>
      <c r="H37" s="14"/>
      <c r="I37" s="15">
        <f aca="true" t="shared" si="1" ref="I37:I45">SUM(F37-G37+H37)</f>
        <v>0</v>
      </c>
    </row>
    <row r="38" spans="1:9" ht="15">
      <c r="A38" s="16"/>
      <c r="B38" s="16"/>
      <c r="C38" s="65"/>
      <c r="D38" s="12"/>
      <c r="E38" s="33"/>
      <c r="F38" s="14"/>
      <c r="G38" s="14"/>
      <c r="H38" s="14"/>
      <c r="I38" s="15">
        <f t="shared" si="1"/>
        <v>0</v>
      </c>
    </row>
    <row r="39" spans="1:9" ht="15">
      <c r="A39" s="16"/>
      <c r="B39" s="16"/>
      <c r="C39" s="65"/>
      <c r="D39" s="36"/>
      <c r="E39" s="33"/>
      <c r="F39" s="14"/>
      <c r="G39" s="14"/>
      <c r="H39" s="14"/>
      <c r="I39" s="15">
        <f t="shared" si="1"/>
        <v>0</v>
      </c>
    </row>
    <row r="40" spans="1:9" ht="15">
      <c r="A40" s="16"/>
      <c r="B40" s="16"/>
      <c r="C40" s="65"/>
      <c r="D40" s="12"/>
      <c r="E40" s="33"/>
      <c r="F40" s="64"/>
      <c r="G40" s="14"/>
      <c r="H40" s="14"/>
      <c r="I40" s="15">
        <f t="shared" si="1"/>
        <v>0</v>
      </c>
    </row>
    <row r="41" spans="1:9" ht="15">
      <c r="A41" s="16"/>
      <c r="B41" s="16"/>
      <c r="C41" s="16"/>
      <c r="D41" s="12"/>
      <c r="E41" s="13"/>
      <c r="F41" s="14"/>
      <c r="G41" s="14"/>
      <c r="H41" s="14"/>
      <c r="I41" s="15">
        <f t="shared" si="1"/>
        <v>0</v>
      </c>
    </row>
    <row r="42" spans="1:9" ht="15">
      <c r="A42" s="16"/>
      <c r="B42" s="16"/>
      <c r="C42" s="65"/>
      <c r="D42" s="12"/>
      <c r="E42" s="33"/>
      <c r="F42" s="64"/>
      <c r="G42" s="14"/>
      <c r="H42" s="14"/>
      <c r="I42" s="15">
        <f t="shared" si="1"/>
        <v>0</v>
      </c>
    </row>
    <row r="43" spans="1:9" ht="15">
      <c r="A43" s="16"/>
      <c r="B43" s="16"/>
      <c r="C43" s="65"/>
      <c r="D43" s="12"/>
      <c r="E43" s="33"/>
      <c r="F43" s="64"/>
      <c r="G43" s="14"/>
      <c r="H43" s="14"/>
      <c r="I43" s="15">
        <f t="shared" si="1"/>
        <v>0</v>
      </c>
    </row>
    <row r="44" spans="1:9" ht="15">
      <c r="A44" s="16"/>
      <c r="B44" s="16"/>
      <c r="C44" s="65"/>
      <c r="D44" s="12"/>
      <c r="E44" s="33"/>
      <c r="F44" s="64"/>
      <c r="G44" s="14"/>
      <c r="H44" s="14"/>
      <c r="I44" s="15">
        <f t="shared" si="1"/>
        <v>0</v>
      </c>
    </row>
    <row r="45" spans="1:9" ht="15">
      <c r="A45" s="16"/>
      <c r="B45" s="16"/>
      <c r="C45" s="65"/>
      <c r="D45" s="12"/>
      <c r="E45" s="33"/>
      <c r="F45" s="64"/>
      <c r="G45" s="14"/>
      <c r="H45" s="14"/>
      <c r="I45" s="15">
        <f t="shared" si="1"/>
        <v>0</v>
      </c>
    </row>
    <row r="46" spans="1:9" ht="15">
      <c r="A46" s="16"/>
      <c r="B46" s="16"/>
      <c r="C46" s="16"/>
      <c r="D46" s="12"/>
      <c r="E46" s="13"/>
      <c r="F46" s="14"/>
      <c r="G46" s="14"/>
      <c r="H46" s="14"/>
      <c r="I46" s="15">
        <f aca="true" t="shared" si="2" ref="I46:I72">SUM(F46-G46+H46)</f>
        <v>0</v>
      </c>
    </row>
    <row r="47" spans="1:9" ht="15">
      <c r="A47" s="16"/>
      <c r="B47" s="16"/>
      <c r="C47" s="65"/>
      <c r="D47" s="12"/>
      <c r="E47" s="33"/>
      <c r="F47" s="64"/>
      <c r="G47" s="14"/>
      <c r="H47" s="14"/>
      <c r="I47" s="15">
        <f t="shared" si="2"/>
        <v>0</v>
      </c>
    </row>
    <row r="48" spans="1:9" ht="15">
      <c r="A48" s="16"/>
      <c r="B48" s="16"/>
      <c r="C48" s="16"/>
      <c r="D48" s="12"/>
      <c r="E48" s="13"/>
      <c r="F48" s="14"/>
      <c r="G48" s="14"/>
      <c r="H48" s="14"/>
      <c r="I48" s="15">
        <f t="shared" si="2"/>
        <v>0</v>
      </c>
    </row>
    <row r="49" spans="1:9" ht="15">
      <c r="A49" s="11"/>
      <c r="B49" s="11"/>
      <c r="C49" s="16"/>
      <c r="D49" s="12"/>
      <c r="E49" s="13"/>
      <c r="F49" s="14"/>
      <c r="G49" s="14"/>
      <c r="H49" s="14"/>
      <c r="I49" s="15">
        <f t="shared" si="2"/>
        <v>0</v>
      </c>
    </row>
    <row r="50" spans="1:14" ht="15">
      <c r="A50" s="16"/>
      <c r="B50" s="16"/>
      <c r="C50" s="16"/>
      <c r="D50" s="12"/>
      <c r="E50" s="13"/>
      <c r="F50" s="14"/>
      <c r="G50" s="14"/>
      <c r="H50" s="14"/>
      <c r="I50" s="15">
        <f t="shared" si="2"/>
        <v>0</v>
      </c>
      <c r="N50" s="29"/>
    </row>
    <row r="51" spans="1:9" ht="15">
      <c r="A51" s="11"/>
      <c r="B51" s="11"/>
      <c r="C51" s="16"/>
      <c r="D51" s="12"/>
      <c r="E51" s="13"/>
      <c r="F51" s="14"/>
      <c r="G51" s="14"/>
      <c r="H51" s="14"/>
      <c r="I51" s="15">
        <f t="shared" si="2"/>
        <v>0</v>
      </c>
    </row>
    <row r="52" spans="1:9" ht="15">
      <c r="A52" s="16"/>
      <c r="B52" s="16"/>
      <c r="C52" s="16"/>
      <c r="D52" s="12"/>
      <c r="E52" s="13"/>
      <c r="F52" s="14"/>
      <c r="G52" s="14"/>
      <c r="H52" s="14"/>
      <c r="I52" s="15">
        <f t="shared" si="2"/>
        <v>0</v>
      </c>
    </row>
    <row r="53" spans="1:9" ht="15">
      <c r="A53" s="35"/>
      <c r="B53" s="16"/>
      <c r="C53" s="34"/>
      <c r="D53" s="12"/>
      <c r="E53" s="13"/>
      <c r="F53" s="14"/>
      <c r="G53" s="14"/>
      <c r="H53" s="14"/>
      <c r="I53" s="15">
        <f t="shared" si="2"/>
        <v>0</v>
      </c>
    </row>
    <row r="54" spans="1:9" ht="15">
      <c r="A54" s="35"/>
      <c r="B54" s="16"/>
      <c r="C54" s="16"/>
      <c r="D54" s="12"/>
      <c r="E54" s="13"/>
      <c r="F54" s="14"/>
      <c r="G54" s="14"/>
      <c r="H54" s="14"/>
      <c r="I54" s="15">
        <f t="shared" si="2"/>
        <v>0</v>
      </c>
    </row>
    <row r="55" spans="1:9" ht="15">
      <c r="A55" s="35"/>
      <c r="B55" s="16"/>
      <c r="C55" s="16"/>
      <c r="D55" s="12"/>
      <c r="E55" s="13"/>
      <c r="F55" s="14"/>
      <c r="G55" s="14"/>
      <c r="H55" s="14"/>
      <c r="I55" s="15">
        <f t="shared" si="2"/>
        <v>0</v>
      </c>
    </row>
    <row r="56" spans="1:13" ht="15">
      <c r="A56" s="16"/>
      <c r="B56" s="16"/>
      <c r="C56" s="16"/>
      <c r="D56" s="12"/>
      <c r="E56" s="13"/>
      <c r="F56" s="14"/>
      <c r="G56" s="14"/>
      <c r="H56" s="14"/>
      <c r="I56" s="15">
        <f t="shared" si="2"/>
        <v>0</v>
      </c>
      <c r="M56" s="29"/>
    </row>
    <row r="57" spans="1:12" s="5" customFormat="1" ht="15">
      <c r="A57" s="11"/>
      <c r="B57" s="11"/>
      <c r="C57" s="16"/>
      <c r="D57" s="12"/>
      <c r="E57" s="13"/>
      <c r="F57" s="14"/>
      <c r="G57" s="14"/>
      <c r="H57" s="14"/>
      <c r="I57" s="15">
        <f t="shared" si="2"/>
        <v>0</v>
      </c>
      <c r="J57" s="6"/>
      <c r="K57" s="6"/>
      <c r="L57" s="61"/>
    </row>
    <row r="58" spans="1:15" ht="15">
      <c r="A58" s="11"/>
      <c r="B58" s="11"/>
      <c r="C58" s="16"/>
      <c r="D58" s="12"/>
      <c r="E58" s="13"/>
      <c r="F58" s="14"/>
      <c r="G58" s="14"/>
      <c r="H58" s="14"/>
      <c r="I58" s="15">
        <f t="shared" si="2"/>
        <v>0</v>
      </c>
      <c r="L58" s="5"/>
      <c r="M58" s="30"/>
      <c r="N58" s="61"/>
      <c r="O58" s="30"/>
    </row>
    <row r="59" spans="1:15" ht="15">
      <c r="A59" s="11"/>
      <c r="B59" s="11"/>
      <c r="C59" s="16"/>
      <c r="D59" s="12"/>
      <c r="E59" s="13"/>
      <c r="F59" s="14"/>
      <c r="G59" s="14"/>
      <c r="H59" s="14"/>
      <c r="I59" s="15">
        <f t="shared" si="2"/>
        <v>0</v>
      </c>
      <c r="L59" s="5"/>
      <c r="M59" s="30"/>
      <c r="N59" s="61"/>
      <c r="O59" s="30"/>
    </row>
    <row r="60" spans="1:15" ht="15">
      <c r="A60" s="11"/>
      <c r="B60" s="11"/>
      <c r="C60" s="16"/>
      <c r="D60" s="12"/>
      <c r="E60" s="13"/>
      <c r="F60" s="14"/>
      <c r="G60" s="14"/>
      <c r="H60" s="14"/>
      <c r="I60" s="15">
        <f t="shared" si="2"/>
        <v>0</v>
      </c>
      <c r="L60" s="5"/>
      <c r="M60" s="30"/>
      <c r="N60" s="61"/>
      <c r="O60" s="30"/>
    </row>
    <row r="61" spans="1:15" ht="15">
      <c r="A61" s="11"/>
      <c r="B61" s="35"/>
      <c r="C61" s="16"/>
      <c r="D61" s="12"/>
      <c r="E61" s="13"/>
      <c r="F61" s="14"/>
      <c r="G61" s="14"/>
      <c r="H61" s="14"/>
      <c r="I61" s="15">
        <f t="shared" si="2"/>
        <v>0</v>
      </c>
      <c r="L61" s="5"/>
      <c r="M61" s="30"/>
      <c r="N61" s="61"/>
      <c r="O61" s="30"/>
    </row>
    <row r="62" spans="1:15" ht="15">
      <c r="A62" s="11"/>
      <c r="B62" s="35"/>
      <c r="C62" s="16"/>
      <c r="D62" s="12"/>
      <c r="E62" s="13"/>
      <c r="F62" s="14"/>
      <c r="G62" s="14"/>
      <c r="H62" s="14"/>
      <c r="I62" s="15">
        <f t="shared" si="2"/>
        <v>0</v>
      </c>
      <c r="L62" s="5"/>
      <c r="M62" s="30"/>
      <c r="N62" s="61"/>
      <c r="O62" s="30"/>
    </row>
    <row r="63" spans="1:15" ht="15">
      <c r="A63" s="11"/>
      <c r="B63" s="11"/>
      <c r="C63" s="34"/>
      <c r="D63" s="12"/>
      <c r="E63" s="13"/>
      <c r="F63" s="14"/>
      <c r="G63" s="14"/>
      <c r="H63" s="14"/>
      <c r="I63" s="15">
        <f t="shared" si="2"/>
        <v>0</v>
      </c>
      <c r="L63" s="5"/>
      <c r="M63" s="30"/>
      <c r="N63" s="61"/>
      <c r="O63" s="30"/>
    </row>
    <row r="64" spans="1:15" ht="15">
      <c r="A64" s="11"/>
      <c r="B64" s="11"/>
      <c r="C64" s="34"/>
      <c r="D64" s="12"/>
      <c r="E64" s="13"/>
      <c r="F64" s="14"/>
      <c r="G64" s="14"/>
      <c r="H64" s="14"/>
      <c r="I64" s="15">
        <f t="shared" si="2"/>
        <v>0</v>
      </c>
      <c r="L64" s="5"/>
      <c r="M64" s="30"/>
      <c r="N64" s="61"/>
      <c r="O64" s="30"/>
    </row>
    <row r="65" spans="1:15" ht="15">
      <c r="A65" s="35"/>
      <c r="B65" s="35"/>
      <c r="C65" s="34"/>
      <c r="D65" s="12"/>
      <c r="E65" s="13"/>
      <c r="F65" s="14"/>
      <c r="G65" s="14"/>
      <c r="H65" s="14"/>
      <c r="I65" s="15">
        <f t="shared" si="2"/>
        <v>0</v>
      </c>
      <c r="L65" s="5"/>
      <c r="M65" s="30"/>
      <c r="N65" s="61"/>
      <c r="O65" s="30"/>
    </row>
    <row r="66" spans="1:15" ht="15">
      <c r="A66" s="16"/>
      <c r="B66" s="16"/>
      <c r="C66" s="16"/>
      <c r="D66" s="12"/>
      <c r="E66" s="13"/>
      <c r="F66" s="14"/>
      <c r="G66" s="14"/>
      <c r="H66" s="14"/>
      <c r="I66" s="15">
        <f t="shared" si="2"/>
        <v>0</v>
      </c>
      <c r="L66" s="5"/>
      <c r="M66" s="30"/>
      <c r="N66" s="61"/>
      <c r="O66" s="30"/>
    </row>
    <row r="67" spans="1:15" ht="15">
      <c r="A67" s="16"/>
      <c r="B67" s="16"/>
      <c r="C67" s="16"/>
      <c r="D67" s="12"/>
      <c r="E67" s="13"/>
      <c r="F67" s="14"/>
      <c r="G67" s="14"/>
      <c r="H67" s="14"/>
      <c r="I67" s="15">
        <f t="shared" si="2"/>
        <v>0</v>
      </c>
      <c r="L67" s="5"/>
      <c r="M67" s="30"/>
      <c r="N67" s="61"/>
      <c r="O67" s="30"/>
    </row>
    <row r="68" spans="1:15" ht="15">
      <c r="A68" s="11"/>
      <c r="B68" s="11"/>
      <c r="C68" s="16"/>
      <c r="D68" s="12"/>
      <c r="E68" s="13"/>
      <c r="F68" s="14"/>
      <c r="G68" s="14"/>
      <c r="H68" s="14"/>
      <c r="I68" s="15">
        <f t="shared" si="2"/>
        <v>0</v>
      </c>
      <c r="L68" s="5"/>
      <c r="M68" s="30"/>
      <c r="N68" s="61"/>
      <c r="O68" s="30"/>
    </row>
    <row r="69" spans="1:15" ht="15">
      <c r="A69" s="16"/>
      <c r="B69" s="16"/>
      <c r="C69" s="16"/>
      <c r="D69" s="12"/>
      <c r="E69" s="13"/>
      <c r="F69" s="14"/>
      <c r="G69" s="14"/>
      <c r="H69" s="14"/>
      <c r="I69" s="15">
        <f t="shared" si="2"/>
        <v>0</v>
      </c>
      <c r="L69" s="5"/>
      <c r="M69" s="30"/>
      <c r="N69" s="61"/>
      <c r="O69" s="30"/>
    </row>
    <row r="70" spans="1:9" ht="15">
      <c r="A70" s="35"/>
      <c r="B70" s="35"/>
      <c r="C70" s="34"/>
      <c r="D70" s="12"/>
      <c r="E70" s="13"/>
      <c r="F70" s="14"/>
      <c r="G70" s="14"/>
      <c r="H70" s="14"/>
      <c r="I70" s="15">
        <f t="shared" si="2"/>
        <v>0</v>
      </c>
    </row>
    <row r="71" spans="1:9" ht="15">
      <c r="A71" s="11"/>
      <c r="B71" s="11"/>
      <c r="C71" s="16"/>
      <c r="D71" s="12"/>
      <c r="E71" s="13"/>
      <c r="F71" s="14"/>
      <c r="G71" s="14"/>
      <c r="H71" s="14"/>
      <c r="I71" s="15">
        <f t="shared" si="2"/>
        <v>0</v>
      </c>
    </row>
    <row r="72" spans="1:9" ht="15">
      <c r="A72" s="11"/>
      <c r="B72" s="11"/>
      <c r="C72" s="16"/>
      <c r="D72" s="12"/>
      <c r="E72" s="13"/>
      <c r="F72" s="14"/>
      <c r="G72" s="14"/>
      <c r="H72" s="14"/>
      <c r="I72" s="15">
        <f t="shared" si="2"/>
        <v>0</v>
      </c>
    </row>
    <row r="73" spans="1:9" ht="15">
      <c r="A73" s="16"/>
      <c r="B73" s="16"/>
      <c r="C73" s="16"/>
      <c r="D73" s="12"/>
      <c r="E73" s="13"/>
      <c r="F73" s="14"/>
      <c r="G73" s="14"/>
      <c r="H73" s="14"/>
      <c r="I73" s="15">
        <f aca="true" t="shared" si="3" ref="I73:I78">SUM(F73-G73+H73)</f>
        <v>0</v>
      </c>
    </row>
    <row r="74" spans="1:9" ht="15">
      <c r="A74" s="16"/>
      <c r="B74" s="16"/>
      <c r="C74" s="16"/>
      <c r="D74" s="12"/>
      <c r="E74" s="13"/>
      <c r="F74" s="14"/>
      <c r="G74" s="14"/>
      <c r="H74" s="14"/>
      <c r="I74" s="15">
        <f t="shared" si="3"/>
        <v>0</v>
      </c>
    </row>
    <row r="75" spans="1:9" ht="15">
      <c r="A75" s="16"/>
      <c r="B75" s="16"/>
      <c r="C75" s="16"/>
      <c r="D75" s="12"/>
      <c r="E75" s="13"/>
      <c r="F75" s="14"/>
      <c r="G75" s="14"/>
      <c r="H75" s="14"/>
      <c r="I75" s="15">
        <f t="shared" si="3"/>
        <v>0</v>
      </c>
    </row>
    <row r="76" spans="1:9" ht="15">
      <c r="A76" s="16"/>
      <c r="B76" s="16"/>
      <c r="C76" s="16"/>
      <c r="D76" s="12"/>
      <c r="E76" s="13"/>
      <c r="F76" s="14"/>
      <c r="G76" s="14"/>
      <c r="H76" s="14"/>
      <c r="I76" s="15">
        <f t="shared" si="3"/>
        <v>0</v>
      </c>
    </row>
    <row r="77" spans="1:9" ht="15">
      <c r="A77" s="16"/>
      <c r="B77" s="16"/>
      <c r="C77" s="16"/>
      <c r="D77" s="12"/>
      <c r="E77" s="13"/>
      <c r="F77" s="14"/>
      <c r="G77" s="14"/>
      <c r="H77" s="14"/>
      <c r="I77" s="15">
        <f t="shared" si="3"/>
        <v>0</v>
      </c>
    </row>
    <row r="78" spans="1:9" ht="15">
      <c r="A78" s="16"/>
      <c r="B78" s="16"/>
      <c r="C78" s="16"/>
      <c r="D78" s="12"/>
      <c r="E78" s="13"/>
      <c r="F78" s="14"/>
      <c r="G78" s="14"/>
      <c r="H78" s="14"/>
      <c r="I78" s="15">
        <f t="shared" si="3"/>
        <v>0</v>
      </c>
    </row>
    <row r="79" spans="1:9" ht="15">
      <c r="A79" s="16"/>
      <c r="B79" s="16"/>
      <c r="C79" s="16"/>
      <c r="D79" s="12"/>
      <c r="E79" s="13"/>
      <c r="F79" s="14"/>
      <c r="G79" s="14"/>
      <c r="H79" s="14"/>
      <c r="I79" s="15">
        <f aca="true" t="shared" si="4" ref="I79:I86">SUM(F79-G79+H79)</f>
        <v>0</v>
      </c>
    </row>
    <row r="80" spans="1:9" ht="15">
      <c r="A80" s="16"/>
      <c r="B80" s="16"/>
      <c r="C80" s="16"/>
      <c r="D80" s="12"/>
      <c r="E80" s="13"/>
      <c r="F80" s="14"/>
      <c r="G80" s="14"/>
      <c r="H80" s="14"/>
      <c r="I80" s="15">
        <f t="shared" si="4"/>
        <v>0</v>
      </c>
    </row>
    <row r="81" spans="1:9" ht="15">
      <c r="A81" s="16"/>
      <c r="B81" s="16"/>
      <c r="C81" s="16"/>
      <c r="D81" s="12"/>
      <c r="E81" s="13"/>
      <c r="F81" s="14"/>
      <c r="G81" s="14"/>
      <c r="H81" s="14"/>
      <c r="I81" s="15">
        <f t="shared" si="4"/>
        <v>0</v>
      </c>
    </row>
    <row r="82" spans="1:9" ht="15">
      <c r="A82" s="16"/>
      <c r="B82" s="16"/>
      <c r="C82" s="16"/>
      <c r="D82" s="12"/>
      <c r="E82" s="13"/>
      <c r="F82" s="14"/>
      <c r="G82" s="14"/>
      <c r="H82" s="14"/>
      <c r="I82" s="15">
        <f t="shared" si="4"/>
        <v>0</v>
      </c>
    </row>
    <row r="83" spans="1:9" ht="15">
      <c r="A83" s="16"/>
      <c r="B83" s="16"/>
      <c r="C83" s="16"/>
      <c r="D83" s="12"/>
      <c r="E83" s="13"/>
      <c r="F83" s="14"/>
      <c r="G83" s="14"/>
      <c r="H83" s="14"/>
      <c r="I83" s="15">
        <f t="shared" si="4"/>
        <v>0</v>
      </c>
    </row>
    <row r="84" spans="1:9" ht="15">
      <c r="A84" s="16"/>
      <c r="B84" s="16"/>
      <c r="C84" s="16"/>
      <c r="D84" s="12"/>
      <c r="E84" s="13"/>
      <c r="F84" s="14"/>
      <c r="G84" s="14"/>
      <c r="H84" s="14"/>
      <c r="I84" s="15">
        <f t="shared" si="4"/>
        <v>0</v>
      </c>
    </row>
    <row r="85" spans="1:9" ht="15">
      <c r="A85" s="16"/>
      <c r="B85" s="16"/>
      <c r="C85" s="16"/>
      <c r="D85" s="12"/>
      <c r="E85" s="13"/>
      <c r="F85" s="14"/>
      <c r="G85" s="14"/>
      <c r="H85" s="14"/>
      <c r="I85" s="15">
        <f t="shared" si="4"/>
        <v>0</v>
      </c>
    </row>
    <row r="86" spans="1:9" ht="15">
      <c r="A86" s="17"/>
      <c r="B86" s="17"/>
      <c r="C86" s="17"/>
      <c r="D86" s="18"/>
      <c r="E86" s="19"/>
      <c r="F86" s="20"/>
      <c r="G86" s="20"/>
      <c r="H86" s="20"/>
      <c r="I86" s="15">
        <f t="shared" si="4"/>
        <v>0</v>
      </c>
    </row>
    <row r="87" spans="6:9" ht="18">
      <c r="F87" s="28"/>
      <c r="G87" s="22"/>
      <c r="H87" s="22"/>
      <c r="I87" s="23"/>
    </row>
    <row r="88" spans="7:8" ht="12.75">
      <c r="G88" s="26"/>
      <c r="H88" s="26"/>
    </row>
    <row r="89" spans="7:8" ht="12.75">
      <c r="G89" s="26"/>
      <c r="H89" s="26"/>
    </row>
    <row r="90" spans="7:8" ht="12.75">
      <c r="G90" s="26"/>
      <c r="H90" s="26"/>
    </row>
    <row r="91" spans="7:8" ht="12.75">
      <c r="G91" s="26"/>
      <c r="H91" s="26"/>
    </row>
  </sheetData>
  <mergeCells count="7">
    <mergeCell ref="A8:E8"/>
    <mergeCell ref="A5:I5"/>
    <mergeCell ref="A6:D6"/>
    <mergeCell ref="E1:I1"/>
    <mergeCell ref="E2:I2"/>
    <mergeCell ref="E3:I3"/>
    <mergeCell ref="E4:I4"/>
  </mergeCells>
  <printOptions/>
  <pageMargins left="0" right="0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83"/>
  <sheetViews>
    <sheetView zoomScale="75" zoomScaleNormal="75" workbookViewId="0" topLeftCell="A1">
      <selection activeCell="L1" sqref="L1:L16384"/>
    </sheetView>
  </sheetViews>
  <sheetFormatPr defaultColWidth="9.00390625" defaultRowHeight="12.75"/>
  <cols>
    <col min="1" max="1" width="4.75390625" style="3" customWidth="1"/>
    <col min="2" max="2" width="7.625" style="3" customWidth="1"/>
    <col min="3" max="3" width="6.25390625" style="3" customWidth="1"/>
    <col min="4" max="4" width="3.75390625" style="3" customWidth="1"/>
    <col min="5" max="5" width="72.25390625" style="4" customWidth="1"/>
    <col min="6" max="6" width="13.625" style="4" customWidth="1"/>
    <col min="7" max="8" width="11.75390625" style="4" customWidth="1"/>
    <col min="9" max="9" width="13.625" style="4" customWidth="1"/>
    <col min="10" max="11" width="2.75390625" style="4" customWidth="1"/>
    <col min="12" max="12" width="8.875" style="4" customWidth="1"/>
    <col min="13" max="13" width="9.625" style="4" customWidth="1"/>
    <col min="14" max="14" width="9.00390625" style="4" customWidth="1"/>
    <col min="15" max="15" width="9.125" style="4" customWidth="1"/>
    <col min="16" max="16" width="8.75390625" style="4" customWidth="1"/>
    <col min="17" max="16384" width="9.125" style="4" customWidth="1"/>
  </cols>
  <sheetData>
    <row r="1" spans="5:9" ht="12.75">
      <c r="E1" s="98" t="s">
        <v>13</v>
      </c>
      <c r="F1" s="98"/>
      <c r="G1" s="98"/>
      <c r="H1" s="98"/>
      <c r="I1" s="121"/>
    </row>
    <row r="2" spans="5:9" ht="12.75">
      <c r="E2" s="100" t="str">
        <f>Dane!B1</f>
        <v>do Uchwały Nr XXVIII/200/2005</v>
      </c>
      <c r="F2" s="100"/>
      <c r="G2" s="100"/>
      <c r="H2" s="100"/>
      <c r="I2" s="121"/>
    </row>
    <row r="3" spans="5:9" ht="15">
      <c r="E3" s="101" t="s">
        <v>14</v>
      </c>
      <c r="F3" s="102"/>
      <c r="G3" s="102"/>
      <c r="H3" s="102"/>
      <c r="I3" s="102"/>
    </row>
    <row r="4" spans="5:9" ht="12.75">
      <c r="E4" s="100" t="str">
        <f>Dane!B2</f>
        <v>z dnia 31 sierpnia 2005 roku</v>
      </c>
      <c r="F4" s="100"/>
      <c r="G4" s="100"/>
      <c r="H4" s="100"/>
      <c r="I4" s="121"/>
    </row>
    <row r="5" spans="1:9" ht="15">
      <c r="A5" s="130" t="s">
        <v>75</v>
      </c>
      <c r="B5" s="131"/>
      <c r="C5" s="131"/>
      <c r="D5" s="131"/>
      <c r="E5" s="131"/>
      <c r="F5" s="131"/>
      <c r="G5" s="131"/>
      <c r="H5" s="131"/>
      <c r="I5" s="131"/>
    </row>
    <row r="6" spans="1:9" s="6" customFormat="1" ht="25.5">
      <c r="A6" s="118" t="s">
        <v>1</v>
      </c>
      <c r="B6" s="128"/>
      <c r="C6" s="128"/>
      <c r="D6" s="129"/>
      <c r="E6" s="47" t="s">
        <v>2</v>
      </c>
      <c r="F6" s="45" t="s">
        <v>76</v>
      </c>
      <c r="G6" s="39" t="s">
        <v>9</v>
      </c>
      <c r="H6" s="39" t="s">
        <v>10</v>
      </c>
      <c r="I6" s="46" t="s">
        <v>34</v>
      </c>
    </row>
    <row r="7" spans="1:13" s="6" customFormat="1" ht="15.75" thickBot="1">
      <c r="A7" s="7" t="s">
        <v>3</v>
      </c>
      <c r="B7" s="7" t="s">
        <v>8</v>
      </c>
      <c r="C7" s="7" t="s">
        <v>7</v>
      </c>
      <c r="D7" s="7" t="s">
        <v>11</v>
      </c>
      <c r="E7" s="48" t="s">
        <v>6</v>
      </c>
      <c r="F7" s="49">
        <f>'Załacznik Nr 2'!I7</f>
        <v>23827230</v>
      </c>
      <c r="G7" s="49">
        <f>SUM(G9:G57)</f>
        <v>5284</v>
      </c>
      <c r="H7" s="49">
        <f>SUM(H9:H57)</f>
        <v>5284</v>
      </c>
      <c r="I7" s="50">
        <f>SUM(F7-G7+H7)</f>
        <v>23827230</v>
      </c>
      <c r="L7" s="44"/>
      <c r="M7" s="44"/>
    </row>
    <row r="8" spans="1:9" s="6" customFormat="1" ht="15.75" thickTop="1">
      <c r="A8" s="115" t="s">
        <v>16</v>
      </c>
      <c r="B8" s="127"/>
      <c r="C8" s="127"/>
      <c r="D8" s="127"/>
      <c r="E8" s="127"/>
      <c r="F8" s="40"/>
      <c r="G8" s="40"/>
      <c r="H8" s="51"/>
      <c r="I8" s="52"/>
    </row>
    <row r="9" spans="1:12" s="6" customFormat="1" ht="15">
      <c r="A9" s="16">
        <v>851</v>
      </c>
      <c r="B9" s="16">
        <v>85154</v>
      </c>
      <c r="C9" s="16">
        <v>4300</v>
      </c>
      <c r="D9" s="12"/>
      <c r="E9" s="13" t="s">
        <v>127</v>
      </c>
      <c r="F9" s="14">
        <v>126000</v>
      </c>
      <c r="G9" s="14">
        <v>100</v>
      </c>
      <c r="H9" s="14"/>
      <c r="I9" s="15">
        <f aca="true" t="shared" si="0" ref="I9:I22">SUM(F9-G9+H9)</f>
        <v>125900</v>
      </c>
      <c r="L9" s="44"/>
    </row>
    <row r="10" spans="1:12" s="6" customFormat="1" ht="15">
      <c r="A10" s="16">
        <v>851</v>
      </c>
      <c r="B10" s="16">
        <v>85154</v>
      </c>
      <c r="C10" s="16">
        <v>4430</v>
      </c>
      <c r="D10" s="12"/>
      <c r="E10" s="13" t="s">
        <v>128</v>
      </c>
      <c r="F10" s="14">
        <v>0</v>
      </c>
      <c r="G10" s="14"/>
      <c r="H10" s="14">
        <v>100</v>
      </c>
      <c r="I10" s="15">
        <f t="shared" si="0"/>
        <v>100</v>
      </c>
      <c r="L10" s="44"/>
    </row>
    <row r="11" spans="1:15" s="6" customFormat="1" ht="24">
      <c r="A11" s="16">
        <v>852</v>
      </c>
      <c r="B11" s="16">
        <v>85228</v>
      </c>
      <c r="C11" s="58">
        <v>4210</v>
      </c>
      <c r="D11" s="60"/>
      <c r="E11" s="33" t="s">
        <v>148</v>
      </c>
      <c r="F11" s="64">
        <v>2500</v>
      </c>
      <c r="G11" s="14">
        <v>400</v>
      </c>
      <c r="H11" s="14"/>
      <c r="I11" s="15">
        <f t="shared" si="0"/>
        <v>2100</v>
      </c>
      <c r="L11" s="71"/>
      <c r="M11" s="72"/>
      <c r="N11" s="73"/>
      <c r="O11" s="71"/>
    </row>
    <row r="12" spans="1:15" s="6" customFormat="1" ht="24">
      <c r="A12" s="16">
        <v>852</v>
      </c>
      <c r="B12" s="16">
        <v>85228</v>
      </c>
      <c r="C12" s="58">
        <v>4300</v>
      </c>
      <c r="D12" s="60"/>
      <c r="E12" s="33" t="s">
        <v>149</v>
      </c>
      <c r="F12" s="64">
        <v>1000</v>
      </c>
      <c r="G12" s="14"/>
      <c r="H12" s="14">
        <v>400</v>
      </c>
      <c r="I12" s="15">
        <f t="shared" si="0"/>
        <v>1400</v>
      </c>
      <c r="L12" s="71"/>
      <c r="M12" s="71"/>
      <c r="N12" s="71"/>
      <c r="O12" s="71"/>
    </row>
    <row r="13" spans="1:12" s="6" customFormat="1" ht="24">
      <c r="A13" s="16">
        <v>900</v>
      </c>
      <c r="B13" s="16">
        <v>90003</v>
      </c>
      <c r="C13" s="16">
        <v>4010</v>
      </c>
      <c r="D13" s="12"/>
      <c r="E13" s="13" t="s">
        <v>137</v>
      </c>
      <c r="F13" s="14">
        <v>99000</v>
      </c>
      <c r="G13" s="14">
        <v>4000</v>
      </c>
      <c r="H13" s="14"/>
      <c r="I13" s="15">
        <f t="shared" si="0"/>
        <v>95000</v>
      </c>
      <c r="L13" s="44"/>
    </row>
    <row r="14" spans="1:12" s="6" customFormat="1" ht="24">
      <c r="A14" s="16">
        <v>900</v>
      </c>
      <c r="B14" s="16">
        <v>90003</v>
      </c>
      <c r="C14" s="16">
        <v>4110</v>
      </c>
      <c r="D14" s="12"/>
      <c r="E14" s="13" t="s">
        <v>138</v>
      </c>
      <c r="F14" s="14">
        <v>17058</v>
      </c>
      <c r="G14" s="14">
        <v>688</v>
      </c>
      <c r="H14" s="14"/>
      <c r="I14" s="15">
        <f t="shared" si="0"/>
        <v>16370</v>
      </c>
      <c r="L14" s="44"/>
    </row>
    <row r="15" spans="1:9" s="6" customFormat="1" ht="24">
      <c r="A15" s="16">
        <v>900</v>
      </c>
      <c r="B15" s="16">
        <v>90003</v>
      </c>
      <c r="C15" s="16">
        <v>4120</v>
      </c>
      <c r="D15" s="12"/>
      <c r="E15" s="13" t="s">
        <v>139</v>
      </c>
      <c r="F15" s="14">
        <v>2426</v>
      </c>
      <c r="G15" s="14">
        <v>96</v>
      </c>
      <c r="H15" s="14"/>
      <c r="I15" s="15">
        <f t="shared" si="0"/>
        <v>2330</v>
      </c>
    </row>
    <row r="16" spans="1:9" s="6" customFormat="1" ht="24">
      <c r="A16" s="16">
        <v>921</v>
      </c>
      <c r="B16" s="16">
        <v>92109</v>
      </c>
      <c r="C16" s="16">
        <v>4010</v>
      </c>
      <c r="D16" s="12"/>
      <c r="E16" s="13" t="s">
        <v>140</v>
      </c>
      <c r="F16" s="14">
        <v>39237</v>
      </c>
      <c r="G16" s="14"/>
      <c r="H16" s="14">
        <v>4000</v>
      </c>
      <c r="I16" s="15">
        <f t="shared" si="0"/>
        <v>43237</v>
      </c>
    </row>
    <row r="17" spans="1:9" s="6" customFormat="1" ht="24">
      <c r="A17" s="16">
        <v>921</v>
      </c>
      <c r="B17" s="16">
        <v>92109</v>
      </c>
      <c r="C17" s="16">
        <v>4110</v>
      </c>
      <c r="D17" s="12"/>
      <c r="E17" s="13" t="s">
        <v>141</v>
      </c>
      <c r="F17" s="14">
        <v>7162</v>
      </c>
      <c r="G17" s="14"/>
      <c r="H17" s="14">
        <v>688</v>
      </c>
      <c r="I17" s="15">
        <f t="shared" si="0"/>
        <v>7850</v>
      </c>
    </row>
    <row r="18" spans="1:12" s="6" customFormat="1" ht="24">
      <c r="A18" s="16">
        <v>921</v>
      </c>
      <c r="B18" s="16">
        <v>92109</v>
      </c>
      <c r="C18" s="16">
        <v>4120</v>
      </c>
      <c r="D18" s="60"/>
      <c r="E18" s="13" t="s">
        <v>142</v>
      </c>
      <c r="F18" s="64">
        <v>1018</v>
      </c>
      <c r="G18" s="14"/>
      <c r="H18" s="14">
        <v>96</v>
      </c>
      <c r="I18" s="15">
        <f t="shared" si="0"/>
        <v>1114</v>
      </c>
      <c r="L18" s="44"/>
    </row>
    <row r="19" spans="1:15" s="6" customFormat="1" ht="15">
      <c r="A19" s="16"/>
      <c r="B19" s="16"/>
      <c r="C19" s="58"/>
      <c r="D19" s="60"/>
      <c r="E19" s="37"/>
      <c r="F19" s="64"/>
      <c r="G19" s="14"/>
      <c r="H19" s="14"/>
      <c r="I19" s="15">
        <f t="shared" si="0"/>
        <v>0</v>
      </c>
      <c r="L19" s="71"/>
      <c r="M19" s="71"/>
      <c r="N19" s="71"/>
      <c r="O19" s="71"/>
    </row>
    <row r="20" spans="1:15" s="6" customFormat="1" ht="15">
      <c r="A20" s="16"/>
      <c r="B20" s="16"/>
      <c r="C20" s="58"/>
      <c r="D20" s="60"/>
      <c r="E20" s="33"/>
      <c r="F20" s="64"/>
      <c r="G20" s="14"/>
      <c r="H20" s="14"/>
      <c r="I20" s="15">
        <f t="shared" si="0"/>
        <v>0</v>
      </c>
      <c r="L20" s="71"/>
      <c r="M20" s="71"/>
      <c r="N20" s="71"/>
      <c r="O20" s="71"/>
    </row>
    <row r="21" spans="1:9" s="6" customFormat="1" ht="15">
      <c r="A21" s="11"/>
      <c r="B21" s="16"/>
      <c r="C21" s="16"/>
      <c r="D21" s="12"/>
      <c r="E21" s="13"/>
      <c r="F21" s="14"/>
      <c r="G21" s="14"/>
      <c r="H21" s="14"/>
      <c r="I21" s="15">
        <f t="shared" si="0"/>
        <v>0</v>
      </c>
    </row>
    <row r="22" spans="1:9" s="6" customFormat="1" ht="15">
      <c r="A22" s="11"/>
      <c r="B22" s="16"/>
      <c r="C22" s="16"/>
      <c r="D22" s="12"/>
      <c r="E22" s="13"/>
      <c r="F22" s="14"/>
      <c r="G22" s="14"/>
      <c r="H22" s="14"/>
      <c r="I22" s="15">
        <f t="shared" si="0"/>
        <v>0</v>
      </c>
    </row>
    <row r="23" spans="1:12" s="6" customFormat="1" ht="15">
      <c r="A23" s="16"/>
      <c r="B23" s="11"/>
      <c r="C23" s="34"/>
      <c r="D23" s="12"/>
      <c r="E23" s="13"/>
      <c r="F23" s="14"/>
      <c r="G23" s="14"/>
      <c r="H23" s="14"/>
      <c r="I23" s="15">
        <f aca="true" t="shared" si="1" ref="I23:I57">SUM(F23-G23+H23)</f>
        <v>0</v>
      </c>
      <c r="L23" s="44"/>
    </row>
    <row r="24" spans="1:12" s="6" customFormat="1" ht="15">
      <c r="A24" s="16"/>
      <c r="B24" s="11"/>
      <c r="C24" s="16"/>
      <c r="D24" s="36"/>
      <c r="E24" s="13"/>
      <c r="F24" s="14"/>
      <c r="G24" s="14"/>
      <c r="H24" s="14"/>
      <c r="I24" s="15">
        <f t="shared" si="1"/>
        <v>0</v>
      </c>
      <c r="L24" s="44"/>
    </row>
    <row r="25" spans="1:12" s="6" customFormat="1" ht="15">
      <c r="A25" s="16"/>
      <c r="B25" s="16"/>
      <c r="C25" s="58"/>
      <c r="D25" s="12"/>
      <c r="E25" s="33"/>
      <c r="F25" s="14"/>
      <c r="G25" s="14"/>
      <c r="H25" s="14"/>
      <c r="I25" s="15">
        <f t="shared" si="1"/>
        <v>0</v>
      </c>
      <c r="L25" s="44"/>
    </row>
    <row r="26" spans="1:12" s="6" customFormat="1" ht="15">
      <c r="A26" s="16"/>
      <c r="B26" s="16"/>
      <c r="C26" s="58"/>
      <c r="D26" s="12"/>
      <c r="E26" s="33"/>
      <c r="F26" s="14"/>
      <c r="G26" s="14"/>
      <c r="H26" s="14"/>
      <c r="I26" s="15">
        <f t="shared" si="1"/>
        <v>0</v>
      </c>
      <c r="L26" s="44"/>
    </row>
    <row r="27" spans="1:9" s="6" customFormat="1" ht="15">
      <c r="A27" s="16"/>
      <c r="B27" s="16"/>
      <c r="C27" s="58"/>
      <c r="D27" s="12"/>
      <c r="E27" s="33"/>
      <c r="F27" s="14"/>
      <c r="G27" s="14"/>
      <c r="H27" s="14"/>
      <c r="I27" s="15">
        <f t="shared" si="1"/>
        <v>0</v>
      </c>
    </row>
    <row r="28" spans="1:9" s="6" customFormat="1" ht="15">
      <c r="A28" s="16"/>
      <c r="B28" s="16"/>
      <c r="C28" s="58"/>
      <c r="D28" s="12"/>
      <c r="E28" s="33"/>
      <c r="F28" s="14"/>
      <c r="G28" s="14"/>
      <c r="H28" s="14"/>
      <c r="I28" s="15">
        <f t="shared" si="1"/>
        <v>0</v>
      </c>
    </row>
    <row r="29" spans="1:13" s="6" customFormat="1" ht="15">
      <c r="A29" s="16"/>
      <c r="B29" s="16"/>
      <c r="C29" s="58"/>
      <c r="D29" s="12"/>
      <c r="E29" s="33"/>
      <c r="F29" s="14"/>
      <c r="G29" s="14"/>
      <c r="H29" s="14"/>
      <c r="I29" s="15">
        <f t="shared" si="1"/>
        <v>0</v>
      </c>
      <c r="M29" s="44"/>
    </row>
    <row r="30" spans="1:9" s="6" customFormat="1" ht="15">
      <c r="A30" s="16"/>
      <c r="B30" s="16"/>
      <c r="C30" s="58"/>
      <c r="D30" s="12"/>
      <c r="E30" s="33"/>
      <c r="F30" s="14"/>
      <c r="G30" s="14"/>
      <c r="H30" s="14"/>
      <c r="I30" s="15">
        <f t="shared" si="1"/>
        <v>0</v>
      </c>
    </row>
    <row r="31" spans="1:9" s="6" customFormat="1" ht="15">
      <c r="A31" s="16"/>
      <c r="B31" s="16"/>
      <c r="C31" s="58"/>
      <c r="D31" s="36"/>
      <c r="E31" s="33"/>
      <c r="F31" s="14"/>
      <c r="G31" s="14"/>
      <c r="H31" s="14"/>
      <c r="I31" s="15">
        <f t="shared" si="1"/>
        <v>0</v>
      </c>
    </row>
    <row r="32" spans="1:9" s="6" customFormat="1" ht="15">
      <c r="A32" s="16"/>
      <c r="B32" s="16"/>
      <c r="C32" s="58"/>
      <c r="D32" s="12"/>
      <c r="E32" s="33"/>
      <c r="F32" s="64"/>
      <c r="G32" s="14"/>
      <c r="H32" s="14"/>
      <c r="I32" s="15">
        <f t="shared" si="1"/>
        <v>0</v>
      </c>
    </row>
    <row r="33" spans="1:9" s="6" customFormat="1" ht="15">
      <c r="A33" s="16"/>
      <c r="B33" s="16"/>
      <c r="C33" s="58"/>
      <c r="D33" s="12"/>
      <c r="E33" s="33"/>
      <c r="F33" s="64"/>
      <c r="G33" s="14"/>
      <c r="H33" s="14"/>
      <c r="I33" s="15">
        <f t="shared" si="1"/>
        <v>0</v>
      </c>
    </row>
    <row r="34" spans="1:9" s="6" customFormat="1" ht="15">
      <c r="A34" s="16"/>
      <c r="B34" s="16"/>
      <c r="C34" s="58"/>
      <c r="D34" s="12"/>
      <c r="E34" s="33"/>
      <c r="F34" s="64"/>
      <c r="G34" s="14"/>
      <c r="H34" s="14"/>
      <c r="I34" s="15">
        <f t="shared" si="1"/>
        <v>0</v>
      </c>
    </row>
    <row r="35" spans="1:12" s="6" customFormat="1" ht="15">
      <c r="A35" s="16"/>
      <c r="B35" s="16"/>
      <c r="C35" s="58"/>
      <c r="D35" s="12"/>
      <c r="E35" s="33"/>
      <c r="F35" s="64"/>
      <c r="G35" s="14"/>
      <c r="H35" s="14"/>
      <c r="I35" s="15">
        <f t="shared" si="1"/>
        <v>0</v>
      </c>
      <c r="L35" s="44"/>
    </row>
    <row r="36" spans="1:12" s="6" customFormat="1" ht="15">
      <c r="A36" s="16"/>
      <c r="B36" s="16"/>
      <c r="C36" s="58"/>
      <c r="D36" s="12"/>
      <c r="E36" s="33"/>
      <c r="F36" s="64"/>
      <c r="G36" s="14"/>
      <c r="H36" s="14"/>
      <c r="I36" s="15">
        <f t="shared" si="1"/>
        <v>0</v>
      </c>
      <c r="L36" s="44"/>
    </row>
    <row r="37" spans="1:12" s="6" customFormat="1" ht="15">
      <c r="A37" s="16"/>
      <c r="B37" s="16"/>
      <c r="C37" s="58"/>
      <c r="D37" s="12"/>
      <c r="E37" s="33"/>
      <c r="F37" s="64"/>
      <c r="G37" s="14"/>
      <c r="H37" s="14"/>
      <c r="I37" s="15">
        <f t="shared" si="1"/>
        <v>0</v>
      </c>
      <c r="L37" s="44"/>
    </row>
    <row r="38" spans="1:12" s="6" customFormat="1" ht="15">
      <c r="A38" s="11"/>
      <c r="B38" s="16"/>
      <c r="C38" s="58"/>
      <c r="D38" s="12"/>
      <c r="E38" s="33"/>
      <c r="F38" s="64"/>
      <c r="G38" s="14"/>
      <c r="H38" s="14"/>
      <c r="I38" s="15">
        <f t="shared" si="1"/>
        <v>0</v>
      </c>
      <c r="L38" s="44"/>
    </row>
    <row r="39" spans="1:12" s="6" customFormat="1" ht="15">
      <c r="A39" s="11"/>
      <c r="B39" s="16"/>
      <c r="C39" s="16"/>
      <c r="D39" s="12"/>
      <c r="E39" s="13"/>
      <c r="F39" s="14"/>
      <c r="G39" s="14"/>
      <c r="H39" s="14"/>
      <c r="I39" s="15">
        <f t="shared" si="1"/>
        <v>0</v>
      </c>
      <c r="L39" s="44"/>
    </row>
    <row r="40" spans="1:16" s="6" customFormat="1" ht="15">
      <c r="A40" s="16"/>
      <c r="B40" s="11"/>
      <c r="C40" s="16"/>
      <c r="D40" s="12"/>
      <c r="E40" s="13"/>
      <c r="F40" s="14"/>
      <c r="G40" s="14"/>
      <c r="H40" s="14"/>
      <c r="I40" s="15">
        <f t="shared" si="1"/>
        <v>0</v>
      </c>
      <c r="L40" s="71"/>
      <c r="N40" s="71"/>
      <c r="O40" s="71"/>
      <c r="P40" s="44"/>
    </row>
    <row r="41" spans="1:15" s="6" customFormat="1" ht="15">
      <c r="A41" s="16"/>
      <c r="B41" s="11"/>
      <c r="C41" s="16"/>
      <c r="D41" s="12"/>
      <c r="E41" s="13"/>
      <c r="F41" s="14"/>
      <c r="G41" s="14"/>
      <c r="H41" s="14"/>
      <c r="I41" s="15">
        <f t="shared" si="1"/>
        <v>0</v>
      </c>
      <c r="L41" s="71"/>
      <c r="N41" s="71"/>
      <c r="O41" s="71"/>
    </row>
    <row r="42" spans="1:12" s="6" customFormat="1" ht="15">
      <c r="A42" s="16"/>
      <c r="B42" s="16"/>
      <c r="C42" s="16"/>
      <c r="D42" s="12"/>
      <c r="E42" s="13"/>
      <c r="F42" s="14"/>
      <c r="G42" s="14"/>
      <c r="H42" s="14"/>
      <c r="I42" s="15">
        <f t="shared" si="1"/>
        <v>0</v>
      </c>
      <c r="L42" s="44"/>
    </row>
    <row r="43" spans="1:12" s="6" customFormat="1" ht="15">
      <c r="A43" s="16"/>
      <c r="B43" s="16"/>
      <c r="C43" s="16"/>
      <c r="D43" s="12"/>
      <c r="E43" s="13"/>
      <c r="F43" s="14"/>
      <c r="G43" s="14"/>
      <c r="H43" s="14"/>
      <c r="I43" s="15">
        <f t="shared" si="1"/>
        <v>0</v>
      </c>
      <c r="L43" s="44"/>
    </row>
    <row r="44" spans="1:12" s="6" customFormat="1" ht="15">
      <c r="A44" s="16"/>
      <c r="B44" s="16"/>
      <c r="C44" s="16"/>
      <c r="D44" s="12"/>
      <c r="E44" s="13"/>
      <c r="F44" s="14"/>
      <c r="G44" s="14"/>
      <c r="H44" s="14"/>
      <c r="I44" s="15">
        <f t="shared" si="1"/>
        <v>0</v>
      </c>
      <c r="L44" s="44"/>
    </row>
    <row r="45" spans="1:12" s="6" customFormat="1" ht="15">
      <c r="A45" s="16"/>
      <c r="B45" s="16"/>
      <c r="C45" s="16"/>
      <c r="D45" s="12"/>
      <c r="E45" s="13"/>
      <c r="F45" s="14"/>
      <c r="G45" s="14"/>
      <c r="H45" s="14"/>
      <c r="I45" s="15">
        <f t="shared" si="1"/>
        <v>0</v>
      </c>
      <c r="L45" s="44"/>
    </row>
    <row r="46" spans="1:12" s="6" customFormat="1" ht="15">
      <c r="A46" s="16"/>
      <c r="B46" s="16"/>
      <c r="C46" s="16"/>
      <c r="D46" s="12"/>
      <c r="E46" s="13"/>
      <c r="F46" s="14"/>
      <c r="G46" s="14"/>
      <c r="H46" s="14"/>
      <c r="I46" s="15">
        <f t="shared" si="1"/>
        <v>0</v>
      </c>
      <c r="L46" s="44"/>
    </row>
    <row r="47" spans="1:12" s="6" customFormat="1" ht="15">
      <c r="A47" s="16"/>
      <c r="B47" s="16"/>
      <c r="C47" s="16"/>
      <c r="D47" s="12"/>
      <c r="E47" s="13"/>
      <c r="F47" s="14"/>
      <c r="G47" s="14"/>
      <c r="H47" s="14"/>
      <c r="I47" s="15">
        <f t="shared" si="1"/>
        <v>0</v>
      </c>
      <c r="L47" s="44"/>
    </row>
    <row r="48" spans="1:12" s="6" customFormat="1" ht="15">
      <c r="A48" s="16"/>
      <c r="B48" s="16"/>
      <c r="C48" s="16"/>
      <c r="D48" s="12"/>
      <c r="E48" s="13"/>
      <c r="F48" s="14"/>
      <c r="G48" s="14"/>
      <c r="H48" s="14"/>
      <c r="I48" s="15">
        <f t="shared" si="1"/>
        <v>0</v>
      </c>
      <c r="L48" s="44"/>
    </row>
    <row r="49" spans="1:12" s="6" customFormat="1" ht="15">
      <c r="A49" s="16"/>
      <c r="B49" s="16"/>
      <c r="C49" s="16"/>
      <c r="D49" s="12"/>
      <c r="E49" s="13"/>
      <c r="F49" s="14"/>
      <c r="G49" s="14"/>
      <c r="H49" s="14"/>
      <c r="I49" s="15">
        <f t="shared" si="1"/>
        <v>0</v>
      </c>
      <c r="L49" s="44"/>
    </row>
    <row r="50" spans="1:12" s="6" customFormat="1" ht="15">
      <c r="A50" s="16"/>
      <c r="B50" s="16"/>
      <c r="C50" s="16"/>
      <c r="D50" s="12"/>
      <c r="E50" s="13"/>
      <c r="F50" s="14"/>
      <c r="G50" s="14"/>
      <c r="H50" s="14"/>
      <c r="I50" s="15">
        <f t="shared" si="1"/>
        <v>0</v>
      </c>
      <c r="L50" s="44"/>
    </row>
    <row r="51" spans="1:12" s="6" customFormat="1" ht="15">
      <c r="A51" s="16"/>
      <c r="B51" s="16"/>
      <c r="C51" s="16"/>
      <c r="D51" s="12"/>
      <c r="E51" s="13"/>
      <c r="F51" s="14"/>
      <c r="G51" s="14"/>
      <c r="H51" s="14"/>
      <c r="I51" s="15">
        <f t="shared" si="1"/>
        <v>0</v>
      </c>
      <c r="L51" s="44"/>
    </row>
    <row r="52" spans="1:12" s="6" customFormat="1" ht="15">
      <c r="A52" s="16"/>
      <c r="B52" s="16"/>
      <c r="C52" s="16"/>
      <c r="D52" s="12"/>
      <c r="E52" s="13"/>
      <c r="F52" s="14"/>
      <c r="G52" s="14"/>
      <c r="H52" s="14"/>
      <c r="I52" s="15">
        <f t="shared" si="1"/>
        <v>0</v>
      </c>
      <c r="L52" s="44"/>
    </row>
    <row r="53" spans="1:12" s="6" customFormat="1" ht="15">
      <c r="A53" s="16"/>
      <c r="B53" s="16"/>
      <c r="C53" s="16"/>
      <c r="D53" s="12"/>
      <c r="E53" s="13"/>
      <c r="F53" s="14"/>
      <c r="G53" s="14"/>
      <c r="H53" s="14"/>
      <c r="I53" s="15">
        <f t="shared" si="1"/>
        <v>0</v>
      </c>
      <c r="L53" s="44"/>
    </row>
    <row r="54" spans="1:12" s="6" customFormat="1" ht="15">
      <c r="A54" s="16"/>
      <c r="B54" s="16"/>
      <c r="C54" s="16"/>
      <c r="D54" s="12"/>
      <c r="E54" s="13"/>
      <c r="F54" s="14"/>
      <c r="G54" s="14"/>
      <c r="H54" s="14"/>
      <c r="I54" s="15">
        <f t="shared" si="1"/>
        <v>0</v>
      </c>
      <c r="L54" s="44"/>
    </row>
    <row r="55" spans="1:12" s="6" customFormat="1" ht="15">
      <c r="A55" s="16"/>
      <c r="B55" s="16"/>
      <c r="C55" s="16"/>
      <c r="D55" s="12"/>
      <c r="E55" s="13"/>
      <c r="F55" s="14"/>
      <c r="G55" s="14"/>
      <c r="H55" s="14"/>
      <c r="I55" s="15">
        <f t="shared" si="1"/>
        <v>0</v>
      </c>
      <c r="L55" s="44"/>
    </row>
    <row r="56" spans="1:12" s="6" customFormat="1" ht="15">
      <c r="A56" s="3"/>
      <c r="B56" s="16"/>
      <c r="C56" s="16"/>
      <c r="D56" s="12"/>
      <c r="E56" s="13"/>
      <c r="F56" s="14"/>
      <c r="G56" s="14"/>
      <c r="H56" s="14"/>
      <c r="I56" s="15">
        <f t="shared" si="1"/>
        <v>0</v>
      </c>
      <c r="L56" s="44"/>
    </row>
    <row r="57" spans="1:9" s="6" customFormat="1" ht="15">
      <c r="A57" s="3"/>
      <c r="B57" s="16"/>
      <c r="C57" s="16"/>
      <c r="D57" s="12"/>
      <c r="E57" s="13"/>
      <c r="F57" s="14"/>
      <c r="G57" s="14"/>
      <c r="H57" s="14"/>
      <c r="I57" s="15">
        <f t="shared" si="1"/>
        <v>0</v>
      </c>
    </row>
    <row r="58" spans="5:9" ht="18">
      <c r="E58" s="21"/>
      <c r="F58" s="22"/>
      <c r="G58" s="22"/>
      <c r="H58" s="22"/>
      <c r="I58" s="23"/>
    </row>
    <row r="59" spans="5:9" ht="12.75">
      <c r="E59" s="26"/>
      <c r="F59" s="26"/>
      <c r="G59" s="26"/>
      <c r="H59" s="26"/>
      <c r="I59" s="26"/>
    </row>
    <row r="60" spans="5:9" ht="12.75">
      <c r="E60" s="26"/>
      <c r="F60" s="26"/>
      <c r="G60" s="26"/>
      <c r="H60" s="26"/>
      <c r="I60" s="26"/>
    </row>
    <row r="61" spans="5:9" ht="12.75">
      <c r="E61" s="26"/>
      <c r="F61" s="26"/>
      <c r="G61" s="26"/>
      <c r="H61" s="26"/>
      <c r="I61" s="26"/>
    </row>
    <row r="62" spans="5:9" ht="12.75">
      <c r="E62" s="26"/>
      <c r="F62" s="26"/>
      <c r="G62" s="26"/>
      <c r="H62" s="26"/>
      <c r="I62" s="26"/>
    </row>
    <row r="63" spans="5:9" ht="12.75">
      <c r="E63" s="26"/>
      <c r="F63" s="26"/>
      <c r="G63" s="26"/>
      <c r="H63" s="26"/>
      <c r="I63" s="26"/>
    </row>
    <row r="64" spans="5:9" ht="12.75">
      <c r="E64" s="26"/>
      <c r="F64" s="26"/>
      <c r="G64" s="26"/>
      <c r="H64" s="26"/>
      <c r="I64" s="26"/>
    </row>
    <row r="65" spans="5:9" ht="12.75">
      <c r="E65" s="26"/>
      <c r="F65" s="26"/>
      <c r="G65" s="26"/>
      <c r="H65" s="26"/>
      <c r="I65" s="26"/>
    </row>
    <row r="66" spans="5:9" ht="12.75">
      <c r="E66" s="26"/>
      <c r="F66" s="26"/>
      <c r="G66" s="26"/>
      <c r="H66" s="26"/>
      <c r="I66" s="26"/>
    </row>
    <row r="67" spans="5:9" ht="12.75">
      <c r="E67" s="26"/>
      <c r="F67" s="26"/>
      <c r="G67" s="26"/>
      <c r="H67" s="26"/>
      <c r="I67" s="26"/>
    </row>
    <row r="68" spans="5:9" ht="12.75">
      <c r="E68" s="26"/>
      <c r="F68" s="26"/>
      <c r="G68" s="26"/>
      <c r="H68" s="26"/>
      <c r="I68" s="26"/>
    </row>
    <row r="69" spans="5:9" ht="12.75">
      <c r="E69" s="26"/>
      <c r="F69" s="26"/>
      <c r="G69" s="26"/>
      <c r="H69" s="26"/>
      <c r="I69" s="26"/>
    </row>
    <row r="70" spans="5:9" ht="12.75">
      <c r="E70" s="26"/>
      <c r="F70" s="26"/>
      <c r="G70" s="26"/>
      <c r="H70" s="26"/>
      <c r="I70" s="26"/>
    </row>
    <row r="71" spans="5:9" ht="12.75">
      <c r="E71" s="26"/>
      <c r="F71" s="26"/>
      <c r="G71" s="26"/>
      <c r="H71" s="26"/>
      <c r="I71" s="26"/>
    </row>
    <row r="72" spans="5:9" ht="12.75">
      <c r="E72" s="26"/>
      <c r="F72" s="26"/>
      <c r="G72" s="26"/>
      <c r="H72" s="26"/>
      <c r="I72" s="26"/>
    </row>
    <row r="73" spans="5:9" ht="12.75">
      <c r="E73" s="26"/>
      <c r="F73" s="26"/>
      <c r="G73" s="26"/>
      <c r="H73" s="26"/>
      <c r="I73" s="26"/>
    </row>
    <row r="74" spans="5:9" ht="12.75">
      <c r="E74" s="26"/>
      <c r="F74" s="26"/>
      <c r="G74" s="26"/>
      <c r="H74" s="26"/>
      <c r="I74" s="26"/>
    </row>
    <row r="75" spans="5:9" ht="12.75">
      <c r="E75" s="26"/>
      <c r="F75" s="26"/>
      <c r="G75" s="26"/>
      <c r="H75" s="26"/>
      <c r="I75" s="26"/>
    </row>
    <row r="76" spans="5:9" ht="12.75">
      <c r="E76" s="26"/>
      <c r="F76" s="26"/>
      <c r="G76" s="26"/>
      <c r="H76" s="26"/>
      <c r="I76" s="26"/>
    </row>
    <row r="77" spans="5:9" ht="12.75">
      <c r="E77" s="26"/>
      <c r="F77" s="26"/>
      <c r="G77" s="26"/>
      <c r="H77" s="26"/>
      <c r="I77" s="26"/>
    </row>
    <row r="78" spans="5:9" ht="12.75">
      <c r="E78" s="26"/>
      <c r="F78" s="26"/>
      <c r="G78" s="26"/>
      <c r="H78" s="26"/>
      <c r="I78" s="26"/>
    </row>
    <row r="79" spans="5:9" ht="12.75">
      <c r="E79" s="26"/>
      <c r="F79" s="26"/>
      <c r="G79" s="26"/>
      <c r="H79" s="26"/>
      <c r="I79" s="26"/>
    </row>
    <row r="80" spans="5:9" ht="12.75">
      <c r="E80" s="26"/>
      <c r="F80" s="26"/>
      <c r="G80" s="26"/>
      <c r="H80" s="26"/>
      <c r="I80" s="26"/>
    </row>
    <row r="81" spans="5:9" ht="12.75">
      <c r="E81" s="26"/>
      <c r="F81" s="26"/>
      <c r="G81" s="26"/>
      <c r="H81" s="26"/>
      <c r="I81" s="26"/>
    </row>
    <row r="82" spans="5:9" ht="12.75">
      <c r="E82" s="26"/>
      <c r="F82" s="26"/>
      <c r="G82" s="26"/>
      <c r="H82" s="26"/>
      <c r="I82" s="26"/>
    </row>
    <row r="83" spans="5:9" ht="12.75">
      <c r="E83" s="26"/>
      <c r="F83" s="26"/>
      <c r="G83" s="26"/>
      <c r="H83" s="26"/>
      <c r="I83" s="26"/>
    </row>
  </sheetData>
  <mergeCells count="7">
    <mergeCell ref="A8:E8"/>
    <mergeCell ref="E1:I1"/>
    <mergeCell ref="E2:I2"/>
    <mergeCell ref="E4:I4"/>
    <mergeCell ref="E3:I3"/>
    <mergeCell ref="A6:D6"/>
    <mergeCell ref="A5:I5"/>
  </mergeCells>
  <printOptions/>
  <pageMargins left="0" right="0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Sulejowie</dc:creator>
  <cp:keywords/>
  <dc:description/>
  <cp:lastModifiedBy>skarbnik</cp:lastModifiedBy>
  <cp:lastPrinted>2005-09-01T06:02:47Z</cp:lastPrinted>
  <dcterms:created xsi:type="dcterms:W3CDTF">2003-04-04T08:39:30Z</dcterms:created>
  <dcterms:modified xsi:type="dcterms:W3CDTF">2005-09-01T08:31:35Z</dcterms:modified>
  <cp:category/>
  <cp:version/>
  <cp:contentType/>
  <cp:contentStatus/>
</cp:coreProperties>
</file>