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2" activeTab="1"/>
  </bookViews>
  <sheets>
    <sheet name="Dane" sheetId="1" r:id="rId1"/>
    <sheet name="Zalacznik Nr 6" sheetId="2" r:id="rId2"/>
    <sheet name="Załacznik Nr5" sheetId="3" r:id="rId3"/>
    <sheet name="Zalacznik Nr 4" sheetId="4" r:id="rId4"/>
    <sheet name="Załącznik Nr 1" sheetId="5" r:id="rId5"/>
    <sheet name="Załacznik Nr 2" sheetId="6" r:id="rId6"/>
    <sheet name="Załącznik Nr3 " sheetId="7" r:id="rId7"/>
  </sheets>
  <definedNames/>
  <calcPr fullCalcOnLoad="1"/>
</workbook>
</file>

<file path=xl/sharedStrings.xml><?xml version="1.0" encoding="utf-8"?>
<sst xmlns="http://schemas.openxmlformats.org/spreadsheetml/2006/main" count="260" uniqueCount="161">
  <si>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</si>
  <si>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</si>
  <si>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</si>
  <si>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</si>
  <si>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</si>
  <si>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</si>
  <si>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</si>
  <si>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</si>
  <si>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</si>
  <si>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</si>
  <si>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</si>
  <si>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</si>
  <si>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</si>
  <si>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010</t>
  </si>
  <si>
    <t>Załącznik Nr 3</t>
  </si>
  <si>
    <t>Rady Miejskiej w Sulejowie</t>
  </si>
  <si>
    <t>L.p.</t>
  </si>
  <si>
    <t>Kwota</t>
  </si>
  <si>
    <t>Dochody budżetowe (załącznik Nr 1)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</si>
  <si>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</si>
  <si>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</si>
  <si>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</si>
  <si>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</si>
  <si>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</si>
  <si>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</si>
  <si>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</si>
  <si>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Załącznik Nr 5</t>
  </si>
  <si>
    <t>Nazwa zadania</t>
  </si>
  <si>
    <t>Rok rozpoczęcia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</si>
  <si>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</si>
  <si>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</si>
  <si>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</si>
  <si>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</si>
  <si>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</si>
  <si>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</si>
  <si>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</si>
  <si>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2003 - 2004</t>
  </si>
  <si>
    <t>2002 - 2004</t>
  </si>
  <si>
    <t>Firma ARBUD Piotrków Tryb.</t>
  </si>
  <si>
    <t>Spłaty rat pożyczek</t>
  </si>
  <si>
    <t>Aktualny plan na 2004 rok</t>
  </si>
  <si>
    <t>Plan nakładów na inwestycje w 2004 roku</t>
  </si>
  <si>
    <t>Wielkość nakładów zrealizowanych do 2003 roku</t>
  </si>
  <si>
    <t>Nakłady planowane na lata 2004-2008</t>
  </si>
  <si>
    <t>Dotacje z budżetu gminy w 2004 roku</t>
  </si>
  <si>
    <t>Limit dotacji na lata 2005-2008</t>
  </si>
  <si>
    <t>MZK Sulejów</t>
  </si>
  <si>
    <t>Budowa wodociągu we wsi Łazy Dąbrowa</t>
  </si>
  <si>
    <t>Budowa wodociągu we wsi Włodzimierzów ulica Polanka</t>
  </si>
  <si>
    <t>Budowa wodociągu we wsi Zalesice Kolonia</t>
  </si>
  <si>
    <t>Ostatni etap modernizacji ulicy Rolniczej w Przygłowie</t>
  </si>
  <si>
    <t>RDP Piotrków Trybunalski</t>
  </si>
  <si>
    <t>Przebudowa ulicy Krawieckiej w Uszczynie</t>
  </si>
  <si>
    <t>Przebudowa drogi gminnej we wsi Podlubień</t>
  </si>
  <si>
    <t>Współfinansowanie budowy kanalizacji deszczowej ulic Koneckiej, Taraszczyńskiej i Rynku w Sulejowie</t>
  </si>
  <si>
    <t>Uzupełnienie stanowisk komputerowych w Urzędzie Miejskim w Sulejowie</t>
  </si>
  <si>
    <t>Rozbudowa Szkoły Podstawowej i Gimnazjum w Przygłowie</t>
  </si>
  <si>
    <t>Budowa kanalizacji sanitarnej w ulicy Grunwaldzkiej na osiedlu Podklasztorze w Sulejowie</t>
  </si>
  <si>
    <t>Modernizacja targowiska miejskiego w Sulejowie</t>
  </si>
  <si>
    <t>Budowa sieci wodociągowej w Sulejowie w ulicy Podkurnędz</t>
  </si>
  <si>
    <t>Budowa sieci wodociągowej w Sulejowie w ulicy Polnej</t>
  </si>
  <si>
    <t xml:space="preserve">Modernizacja oczyszczalni i przepompowni </t>
  </si>
  <si>
    <t xml:space="preserve">Przebudowa drogi Witów - Kałek - położenie nawierzchni bitumicznej </t>
  </si>
  <si>
    <t>2004 - 2005</t>
  </si>
  <si>
    <t>Przebudowa części ulic Świętej  Barbary i Rudnickiego w Sulejowie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</si>
  <si>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</si>
  <si>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</si>
  <si>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</si>
  <si>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</si>
  <si>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</si>
  <si>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</si>
  <si>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</si>
  <si>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</si>
  <si>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</si>
  <si>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Budowa Centrum Sportowo - Rekreacyjnego w Sulejowie ul. Szkolna 2</t>
  </si>
  <si>
    <t>Zakup kserokopiarki dla Szkoły Podstawowej w Witowie</t>
  </si>
  <si>
    <t>Załącznik Nr 6</t>
  </si>
  <si>
    <t xml:space="preserve">Plan przychodów i wydatków </t>
  </si>
  <si>
    <t>zakładu budżetowego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</si>
  <si>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</si>
  <si>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</si>
  <si>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</si>
  <si>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</si>
  <si>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</si>
  <si>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</si>
  <si>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</si>
  <si>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</si>
  <si>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Plan finansowy</t>
  </si>
  <si>
    <t>Miejskiego Zakładu Komunalnego w Sulejowie</t>
  </si>
  <si>
    <t>0830</t>
  </si>
  <si>
    <t>wpływy z usług</t>
  </si>
  <si>
    <t>wpływy ze sprzedaży wyrobów i składników majątkowych</t>
  </si>
  <si>
    <t>0920</t>
  </si>
  <si>
    <t>pozostałe odsetki</t>
  </si>
  <si>
    <t>inne zwiększenia</t>
  </si>
  <si>
    <t>stan środków pieniężnych na początek okresu.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</si>
  <si>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</si>
  <si>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</si>
  <si>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</si>
  <si>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</si>
  <si>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</si>
  <si>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</si>
  <si>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</si>
  <si>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</si>
  <si>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</si>
  <si>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</si>
  <si>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</si>
  <si>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</si>
  <si>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</si>
  <si>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</si>
  <si>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wydatki na zakupy inwestycyjne zakładów budżetowych</t>
  </si>
  <si>
    <t>dotacja przedmiotowa z budżetu</t>
  </si>
  <si>
    <t>Zrównoważenie budżetu gminy na 2004 rok</t>
  </si>
  <si>
    <t>Dochody budżetu gminy na 2004 rok</t>
  </si>
  <si>
    <t>Wydatki budżetu gminy na 2004 rok</t>
  </si>
  <si>
    <t>Budowa wodociągu we wsi Barkowice w ulicach Jaśminowa, Cyprysowa i Malinowa</t>
  </si>
  <si>
    <t>PRII Kaźmierczak Moszczenica</t>
  </si>
  <si>
    <t>Przebudowa części ulicy Przedszkolnej od ulicy Lipowej do włączenia w ulicę  Kasztanową w Poniatowie</t>
  </si>
  <si>
    <t>Budowa przystanku krańcowego dla Minibusów na osiedlu Podklasztorze w Sulejowie</t>
  </si>
  <si>
    <t>Przebudowa ulicy Jagiellończyka i Romańskiej w Sulejowie</t>
  </si>
  <si>
    <t>Nakładka asfaltowa na drodze gminnej Witów - Kłudzice</t>
  </si>
  <si>
    <t xml:space="preserve">Zakup oprogramowania do zasiłków rodzinnych i komputerów dla MOPS-u </t>
  </si>
  <si>
    <t>Nakładka asfaltowa na drodze gminnej Przygłów - Barkowice Mokre</t>
  </si>
  <si>
    <t>E</t>
  </si>
  <si>
    <t>Środki na dofinansowanie włąsnych zadań bieżących gmin pozyskane z innych źródeł - dotacja z WFOŚiGW w Łodzi</t>
  </si>
  <si>
    <t xml:space="preserve">Gospodarka komunalna i ochrona środowiska - pozostała działalność - zakup materiałów i wyposażenia </t>
  </si>
  <si>
    <t>Dochody z majątku gminy - wpływy ze sprzedaży wyrobów i składników majątkowych</t>
  </si>
  <si>
    <t>Turystyka - pozostała działalność - zakup pozostałych usług</t>
  </si>
  <si>
    <t>Turystyka - pozostała działalność - zakup energii</t>
  </si>
  <si>
    <t>Gospodarka mieszkaniowa - gospodarka gruntami i nieruchomościami - zakup pozostałych usług</t>
  </si>
  <si>
    <t>Gospodarka mieszkaniowa - gospodarka gruntami i nieruchomościami - różne opłaty i składki</t>
  </si>
  <si>
    <t>Oświata i wychowanie - szkoły podstawowe - dodatkowe wynagrodzenia roczne</t>
  </si>
  <si>
    <t>Oświata i wychowanie - przedszkola - dodatkowe wynagrodzenia roczne</t>
  </si>
  <si>
    <t>Oświata i wychowanie - gimnazja - dodatkowe wynagrodzenia roczne</t>
  </si>
  <si>
    <t>Edukacyjna opieka wychowawcza - świetlice szkolne - dodatkowe wynagrodzenia roczne</t>
  </si>
  <si>
    <t>Oświata i wychowanie - pozostała działalność - odpisy na zakładowy fundusz świadczeń socjalnych</t>
  </si>
  <si>
    <t>środkami od ludności</t>
  </si>
  <si>
    <t>pożyczką z WFOŚiGW</t>
  </si>
  <si>
    <t>dotacje z budżetu gminy w 2004 roku pokryte są:</t>
  </si>
  <si>
    <t>innymi środkami</t>
  </si>
  <si>
    <t>Pożyczki z WFOŚiGW w Łodzi</t>
  </si>
  <si>
    <t>Nadwyżka z ubiegłego roku</t>
  </si>
  <si>
    <t>Wolne środki</t>
  </si>
  <si>
    <t>Karosacja samochodu bojowego dla OSP w Przygłowie</t>
  </si>
  <si>
    <t>Bezpieczeństwo publiczne i ochrona przeciwpożarowa - ochotnicze straże pożarne - wydatki na zakupy inwestycyjne jednostek budżetowych</t>
  </si>
  <si>
    <t xml:space="preserve">dochodami własnymi </t>
  </si>
  <si>
    <t>Budowa zasilania energetycznego działek inwestycyjnych w Sulejowie przy ulicy Grunwadzkiej</t>
  </si>
  <si>
    <t>Gospodarka komunalna i ochrona środowiska - pozostała działalność - wydatki inwestycyjne jednostek budżetowych</t>
  </si>
  <si>
    <t>Oświata i wychowanie - gimnazja - wydatki na zakupy inwestycyjne jednostek budżetowych</t>
  </si>
  <si>
    <t xml:space="preserve">Kredyty </t>
  </si>
  <si>
    <t>kolumna  10=8-11-12-13</t>
  </si>
  <si>
    <t>podatek VAT</t>
  </si>
  <si>
    <t>Urzędy naczelnych organów władzy państwowej, kontroli i ochrony prawa oraz sądownictwa - bezpieczeństwo publiczne i ochrona przeciwpożarowa - dotacje celowe z budżetu na dofinansowanie zakupów inwestycyjnych innych jednostek sektora finansów publicznych</t>
  </si>
  <si>
    <t xml:space="preserve">Urzędy naczelnych organów władzy państwowej, kontroli i ochrony prawa oraz sądownictwa - bezpieczeństwo publiczne i ochrona przeciwpożarowa - zakup materiałów i wyposażenia </t>
  </si>
  <si>
    <t>Gospodarka komunalna i ochrona środowiska - oczyszczanie miast i wsi - wydatki na zakupy inwestycyjne jednostek budżetowych</t>
  </si>
  <si>
    <t>Zakup kosiarki spalinowej dla Gimnazjum w Sulejowie</t>
  </si>
  <si>
    <t xml:space="preserve">Zakup kosiarki spalinowej do oczyszczania miasta i gminy </t>
  </si>
  <si>
    <t>W</t>
  </si>
  <si>
    <t>Subwencja ogólna z budżetu państwa - część wyrównawcza dla gminy - kwota uzupełniająca (rekompensująca)</t>
  </si>
  <si>
    <t>do Uchwały Nr XVII/108/2004</t>
  </si>
  <si>
    <t>z dnia 21 czerwca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</si>
</sst>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22"/>
      <name val="Arial"/>
      <family val="2"/>
    </font>
    <font>
      <sz val="5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 quotePrefix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11" fillId="0" borderId="15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0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quotePrefix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9" fillId="0" borderId="15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1" fillId="0" borderId="22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3" fontId="11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workbookViewId="0" topLeftCell="A1">
      <selection activeCell="B3" sqref="B3"/>
    </sheetView>
  </sheetViews>
  <sheetFormatPr defaultColWidth="9.00390625" defaultRowHeight="12.75"/>
  <sheetData>
    <row r="1" ht="12.75">
      <c r="B1" t="s">
        <v>159</v>
      </c>
    </row>
    <row r="2" ht="12.75">
      <c r="B2" t="s">
        <v>160</v>
      </c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2"/>
  <sheetViews>
    <sheetView tabSelected="1" zoomScale="75" zoomScaleNormal="75" workbookViewId="0" topLeftCell="A1">
      <selection activeCell="E1" sqref="E1:I1"/>
    </sheetView>
  </sheetViews>
  <sheetFormatPr defaultColWidth="9.00390625" defaultRowHeight="12.75"/>
  <cols>
    <col min="1" max="1" width="3.625" style="2" customWidth="1"/>
    <col min="2" max="2" width="6.00390625" style="97" customWidth="1"/>
    <col min="3" max="3" width="7.625" style="98" customWidth="1"/>
    <col min="4" max="4" width="6.875" style="98" customWidth="1"/>
    <col min="5" max="5" width="53.00390625" style="103" customWidth="1"/>
    <col min="6" max="8" width="16.625" style="103" customWidth="1"/>
    <col min="9" max="9" width="16.625" style="2" customWidth="1"/>
    <col min="10" max="11" width="2.625" style="2" customWidth="1"/>
    <col min="12" max="16384" width="9.125" style="2" customWidth="1"/>
  </cols>
  <sheetData>
    <row r="1" spans="2:9" ht="12.75">
      <c r="B1" s="70"/>
      <c r="C1" s="71"/>
      <c r="D1" s="71"/>
      <c r="E1" s="136" t="s">
        <v>76</v>
      </c>
      <c r="F1" s="136"/>
      <c r="G1" s="136"/>
      <c r="H1" s="136"/>
      <c r="I1" s="137"/>
    </row>
    <row r="2" spans="2:9" ht="12.75">
      <c r="B2" s="70"/>
      <c r="C2" s="71"/>
      <c r="D2" s="71"/>
      <c r="E2" s="136" t="str">
        <f>Dane!B1</f>
        <v>do Uchwały Nr XVII/108/2004</v>
      </c>
      <c r="F2" s="136"/>
      <c r="G2" s="136"/>
      <c r="H2" s="136"/>
      <c r="I2" s="137"/>
    </row>
    <row r="3" spans="2:9" ht="12.75">
      <c r="B3" s="70"/>
      <c r="C3" s="71"/>
      <c r="D3" s="71"/>
      <c r="E3" s="136" t="s">
        <v>15</v>
      </c>
      <c r="F3" s="136"/>
      <c r="G3" s="136"/>
      <c r="H3" s="136"/>
      <c r="I3" s="137"/>
    </row>
    <row r="4" spans="2:9" ht="12.75">
      <c r="B4" s="70"/>
      <c r="C4" s="71"/>
      <c r="D4" s="71"/>
      <c r="E4" s="138" t="str">
        <f>Dane!B2</f>
        <v>z dnia 21 czerwca 2004 roku</v>
      </c>
      <c r="F4" s="138"/>
      <c r="G4" s="138"/>
      <c r="H4" s="138"/>
      <c r="I4" s="137"/>
    </row>
    <row r="5" spans="2:9" ht="23.25">
      <c r="B5" s="70"/>
      <c r="C5" s="71"/>
      <c r="D5" s="139" t="s">
        <v>77</v>
      </c>
      <c r="E5" s="140"/>
      <c r="F5" s="140"/>
      <c r="G5" s="140"/>
      <c r="H5" s="69"/>
      <c r="I5" s="37"/>
    </row>
    <row r="6" spans="2:8" ht="18.75">
      <c r="B6" s="72"/>
      <c r="C6" s="73"/>
      <c r="D6" s="127" t="s">
        <v>78</v>
      </c>
      <c r="E6" s="141"/>
      <c r="F6" s="141"/>
      <c r="G6" s="141"/>
      <c r="H6" s="74"/>
    </row>
    <row r="7" spans="2:9" ht="12.75" customHeight="1">
      <c r="B7" s="129" t="s">
        <v>1</v>
      </c>
      <c r="C7" s="125"/>
      <c r="D7" s="133"/>
      <c r="E7" s="134" t="s">
        <v>79</v>
      </c>
      <c r="F7" s="130" t="s">
        <v>40</v>
      </c>
      <c r="G7" s="130" t="s">
        <v>9</v>
      </c>
      <c r="H7" s="130" t="s">
        <v>10</v>
      </c>
      <c r="I7" s="130" t="s">
        <v>73</v>
      </c>
    </row>
    <row r="8" spans="2:9" ht="12.75" customHeight="1">
      <c r="B8" s="75" t="s">
        <v>3</v>
      </c>
      <c r="C8" s="76" t="s">
        <v>30</v>
      </c>
      <c r="D8" s="76" t="s">
        <v>7</v>
      </c>
      <c r="E8" s="135"/>
      <c r="F8" s="131"/>
      <c r="G8" s="131"/>
      <c r="H8" s="131"/>
      <c r="I8" s="131"/>
    </row>
    <row r="9" spans="2:9" ht="15">
      <c r="B9" s="77">
        <v>900</v>
      </c>
      <c r="C9" s="78"/>
      <c r="D9" s="79"/>
      <c r="E9" s="80" t="s">
        <v>80</v>
      </c>
      <c r="F9" s="81">
        <f>SUM(F10)</f>
        <v>3701570</v>
      </c>
      <c r="G9" s="81">
        <f>SUM(G10)</f>
        <v>0</v>
      </c>
      <c r="H9" s="81">
        <f>SUM(H10)</f>
        <v>0</v>
      </c>
      <c r="I9" s="81">
        <f>SUM(I10)</f>
        <v>3701570</v>
      </c>
    </row>
    <row r="10" spans="2:9" ht="15">
      <c r="B10" s="82"/>
      <c r="C10" s="83">
        <v>90017</v>
      </c>
      <c r="D10" s="79"/>
      <c r="E10" s="84" t="s">
        <v>81</v>
      </c>
      <c r="F10" s="85">
        <v>3701570</v>
      </c>
      <c r="G10" s="85">
        <f>G43</f>
        <v>0</v>
      </c>
      <c r="H10" s="85">
        <f>H43</f>
        <v>0</v>
      </c>
      <c r="I10" s="85">
        <f>F10-G10+H10</f>
        <v>3701570</v>
      </c>
    </row>
    <row r="11" spans="2:9" ht="15">
      <c r="B11" s="82"/>
      <c r="C11" s="86"/>
      <c r="D11" s="86"/>
      <c r="E11" s="87" t="s">
        <v>82</v>
      </c>
      <c r="F11" s="88">
        <v>200000</v>
      </c>
      <c r="G11" s="88"/>
      <c r="H11" s="88"/>
      <c r="I11" s="85">
        <f>F11-G11+H11</f>
        <v>200000</v>
      </c>
    </row>
    <row r="12" spans="2:9" ht="15">
      <c r="B12" s="89"/>
      <c r="C12" s="90"/>
      <c r="D12" s="90"/>
      <c r="E12" s="80" t="s">
        <v>83</v>
      </c>
      <c r="F12" s="91">
        <f>SUM(F9+F11)</f>
        <v>3901570</v>
      </c>
      <c r="G12" s="91">
        <f>SUM(G9+G11)</f>
        <v>0</v>
      </c>
      <c r="H12" s="91">
        <f>SUM(H9+H11)</f>
        <v>0</v>
      </c>
      <c r="I12" s="91">
        <f>SUM(I9+I11)</f>
        <v>3901570</v>
      </c>
    </row>
    <row r="13" spans="2:9" ht="12.75" customHeight="1">
      <c r="B13" s="129" t="s">
        <v>1</v>
      </c>
      <c r="C13" s="125"/>
      <c r="D13" s="133"/>
      <c r="E13" s="134" t="s">
        <v>84</v>
      </c>
      <c r="F13" s="130" t="s">
        <v>40</v>
      </c>
      <c r="G13" s="130" t="s">
        <v>9</v>
      </c>
      <c r="H13" s="130" t="s">
        <v>10</v>
      </c>
      <c r="I13" s="130" t="s">
        <v>73</v>
      </c>
    </row>
    <row r="14" spans="2:9" ht="12.75" customHeight="1">
      <c r="B14" s="75" t="s">
        <v>3</v>
      </c>
      <c r="C14" s="76" t="s">
        <v>30</v>
      </c>
      <c r="D14" s="76" t="s">
        <v>7</v>
      </c>
      <c r="E14" s="135"/>
      <c r="F14" s="131"/>
      <c r="G14" s="131"/>
      <c r="H14" s="131"/>
      <c r="I14" s="131"/>
    </row>
    <row r="15" spans="2:9" ht="15">
      <c r="B15" s="77">
        <v>900</v>
      </c>
      <c r="C15" s="78"/>
      <c r="D15" s="79"/>
      <c r="E15" s="80" t="s">
        <v>80</v>
      </c>
      <c r="F15" s="81">
        <f>SUM(F16)</f>
        <v>3701570</v>
      </c>
      <c r="G15" s="81">
        <f>SUM(G16)</f>
        <v>25000</v>
      </c>
      <c r="H15" s="81">
        <f>SUM(H16)</f>
        <v>25000</v>
      </c>
      <c r="I15" s="81">
        <f>SUM(I16)</f>
        <v>3701570</v>
      </c>
    </row>
    <row r="16" spans="2:9" ht="15">
      <c r="B16" s="82"/>
      <c r="C16" s="83">
        <v>90017</v>
      </c>
      <c r="D16" s="79"/>
      <c r="E16" s="84" t="s">
        <v>81</v>
      </c>
      <c r="F16" s="85">
        <v>3701570</v>
      </c>
      <c r="G16" s="85">
        <f>G54</f>
        <v>25000</v>
      </c>
      <c r="H16" s="85">
        <f>H54</f>
        <v>25000</v>
      </c>
      <c r="I16" s="85">
        <f>F16-G16+H16</f>
        <v>3701570</v>
      </c>
    </row>
    <row r="17" spans="2:9" ht="15">
      <c r="B17" s="82"/>
      <c r="C17" s="86"/>
      <c r="D17" s="86"/>
      <c r="E17" s="87" t="s">
        <v>85</v>
      </c>
      <c r="F17" s="88">
        <v>200000</v>
      </c>
      <c r="G17" s="88"/>
      <c r="H17" s="88"/>
      <c r="I17" s="85">
        <f>F17-G17+H17</f>
        <v>200000</v>
      </c>
    </row>
    <row r="18" spans="2:9" ht="15">
      <c r="B18" s="92"/>
      <c r="C18" s="93"/>
      <c r="D18" s="93"/>
      <c r="E18" s="80" t="s">
        <v>86</v>
      </c>
      <c r="F18" s="91">
        <f>SUM(F15+F17)</f>
        <v>3901570</v>
      </c>
      <c r="G18" s="91">
        <f>SUM(G15+G17)</f>
        <v>25000</v>
      </c>
      <c r="H18" s="91">
        <f>SUM(H15+H17)</f>
        <v>25000</v>
      </c>
      <c r="I18" s="91">
        <f>SUM(I15+I17)</f>
        <v>3901570</v>
      </c>
    </row>
    <row r="19" spans="2:9" ht="15">
      <c r="B19" s="94"/>
      <c r="C19" s="90"/>
      <c r="D19" s="90"/>
      <c r="E19" s="95"/>
      <c r="F19" s="95"/>
      <c r="G19" s="95"/>
      <c r="H19" s="95"/>
      <c r="I19" s="96"/>
    </row>
    <row r="20" spans="2:9" ht="15">
      <c r="B20" s="94"/>
      <c r="C20" s="90"/>
      <c r="D20" s="90"/>
      <c r="E20" s="95"/>
      <c r="F20" s="95"/>
      <c r="G20" s="95"/>
      <c r="H20" s="95"/>
      <c r="I20" s="96"/>
    </row>
    <row r="21" spans="5:8" ht="15">
      <c r="E21" s="99"/>
      <c r="F21" s="99"/>
      <c r="G21" s="99"/>
      <c r="H21" s="99"/>
    </row>
    <row r="23" spans="2:8" ht="12.75">
      <c r="B23" s="70"/>
      <c r="C23" s="71"/>
      <c r="E23" s="100"/>
      <c r="F23" s="100"/>
      <c r="G23" s="100"/>
      <c r="H23" s="100"/>
    </row>
    <row r="24" spans="2:8" ht="20.25">
      <c r="B24" s="70"/>
      <c r="C24" s="71"/>
      <c r="D24" s="71"/>
      <c r="E24" s="101"/>
      <c r="F24" s="101"/>
      <c r="G24" s="101"/>
      <c r="H24" s="101"/>
    </row>
    <row r="25" spans="4:8" ht="12.75">
      <c r="D25" s="102"/>
      <c r="E25" s="68"/>
      <c r="F25" s="68"/>
      <c r="G25" s="68"/>
      <c r="H25" s="68"/>
    </row>
    <row r="26" ht="12.75">
      <c r="D26" s="102"/>
    </row>
    <row r="27" ht="12.75">
      <c r="D27" s="102"/>
    </row>
    <row r="37" spans="5:8" ht="12.75">
      <c r="E37" s="104"/>
      <c r="F37" s="104"/>
      <c r="G37" s="104"/>
      <c r="H37" s="104"/>
    </row>
    <row r="38" spans="2:9" ht="23.25">
      <c r="B38" s="132" t="s">
        <v>87</v>
      </c>
      <c r="C38" s="126"/>
      <c r="D38" s="126"/>
      <c r="E38" s="126"/>
      <c r="F38" s="126"/>
      <c r="G38" s="126"/>
      <c r="H38" s="126"/>
      <c r="I38" s="126"/>
    </row>
    <row r="39" spans="2:9" ht="18.75">
      <c r="B39" s="127" t="s">
        <v>88</v>
      </c>
      <c r="C39" s="128"/>
      <c r="D39" s="128"/>
      <c r="E39" s="128"/>
      <c r="F39" s="128"/>
      <c r="G39" s="128"/>
      <c r="H39" s="128"/>
      <c r="I39" s="128"/>
    </row>
    <row r="40" spans="2:9" ht="12.75" customHeight="1">
      <c r="B40" s="129" t="s">
        <v>1</v>
      </c>
      <c r="C40" s="125"/>
      <c r="D40" s="133"/>
      <c r="E40" s="134" t="s">
        <v>79</v>
      </c>
      <c r="F40" s="130" t="s">
        <v>40</v>
      </c>
      <c r="G40" s="130" t="s">
        <v>9</v>
      </c>
      <c r="H40" s="130" t="s">
        <v>10</v>
      </c>
      <c r="I40" s="130" t="s">
        <v>73</v>
      </c>
    </row>
    <row r="41" spans="2:9" ht="12.75" customHeight="1">
      <c r="B41" s="75" t="s">
        <v>3</v>
      </c>
      <c r="C41" s="76" t="s">
        <v>30</v>
      </c>
      <c r="D41" s="76" t="s">
        <v>7</v>
      </c>
      <c r="E41" s="135"/>
      <c r="F41" s="131"/>
      <c r="G41" s="131"/>
      <c r="H41" s="131"/>
      <c r="I41" s="131"/>
    </row>
    <row r="42" spans="2:9" ht="15">
      <c r="B42" s="77">
        <v>900</v>
      </c>
      <c r="C42" s="78"/>
      <c r="D42" s="79"/>
      <c r="E42" s="80" t="s">
        <v>80</v>
      </c>
      <c r="F42" s="81">
        <f>SUM(F43)</f>
        <v>3701570</v>
      </c>
      <c r="G42" s="81">
        <f>SUM(G43)</f>
        <v>0</v>
      </c>
      <c r="H42" s="81">
        <f>SUM(H43)</f>
        <v>0</v>
      </c>
      <c r="I42" s="81">
        <f>SUM(I43)</f>
        <v>3701570</v>
      </c>
    </row>
    <row r="43" spans="2:9" ht="15">
      <c r="B43" s="82"/>
      <c r="C43" s="83">
        <v>90017</v>
      </c>
      <c r="D43" s="79"/>
      <c r="E43" s="84" t="s">
        <v>81</v>
      </c>
      <c r="F43" s="85">
        <f>SUM(F44:F47)</f>
        <v>3701570</v>
      </c>
      <c r="G43" s="85">
        <f>SUM(G44:G47)</f>
        <v>0</v>
      </c>
      <c r="H43" s="85">
        <f>SUM(H44:H47)</f>
        <v>0</v>
      </c>
      <c r="I43" s="85">
        <f>SUM(I44:I47)</f>
        <v>3701570</v>
      </c>
    </row>
    <row r="44" spans="2:9" ht="15">
      <c r="B44" s="82"/>
      <c r="C44" s="86"/>
      <c r="D44" s="105" t="s">
        <v>89</v>
      </c>
      <c r="E44" s="106" t="s">
        <v>90</v>
      </c>
      <c r="F44" s="85">
        <v>3091000</v>
      </c>
      <c r="G44" s="85"/>
      <c r="H44" s="85"/>
      <c r="I44" s="85">
        <f aca="true" t="shared" si="0" ref="I44:I49">F44-G44+H44</f>
        <v>3091000</v>
      </c>
    </row>
    <row r="45" spans="2:9" ht="15">
      <c r="B45" s="82"/>
      <c r="C45" s="86"/>
      <c r="D45" s="105" t="s">
        <v>71</v>
      </c>
      <c r="E45" s="106" t="s">
        <v>91</v>
      </c>
      <c r="F45" s="85">
        <v>10000</v>
      </c>
      <c r="G45" s="85"/>
      <c r="H45" s="85"/>
      <c r="I45" s="85">
        <f t="shared" si="0"/>
        <v>10000</v>
      </c>
    </row>
    <row r="46" spans="2:9" ht="15">
      <c r="B46" s="82"/>
      <c r="C46" s="86"/>
      <c r="D46" s="105" t="s">
        <v>92</v>
      </c>
      <c r="E46" s="106" t="s">
        <v>93</v>
      </c>
      <c r="F46" s="85">
        <v>5000</v>
      </c>
      <c r="G46" s="85"/>
      <c r="H46" s="85"/>
      <c r="I46" s="85">
        <f t="shared" si="0"/>
        <v>5000</v>
      </c>
    </row>
    <row r="47" spans="2:9" ht="15">
      <c r="B47" s="82"/>
      <c r="C47" s="86"/>
      <c r="D47" s="105">
        <v>2650</v>
      </c>
      <c r="E47" s="106" t="s">
        <v>111</v>
      </c>
      <c r="F47" s="85">
        <v>595570</v>
      </c>
      <c r="G47" s="85"/>
      <c r="H47" s="85"/>
      <c r="I47" s="85">
        <f t="shared" si="0"/>
        <v>595570</v>
      </c>
    </row>
    <row r="48" spans="2:9" ht="15">
      <c r="B48" s="82"/>
      <c r="C48" s="86"/>
      <c r="D48" s="107"/>
      <c r="E48" s="106" t="s">
        <v>94</v>
      </c>
      <c r="F48" s="85">
        <v>0</v>
      </c>
      <c r="G48" s="85"/>
      <c r="H48" s="85"/>
      <c r="I48" s="85">
        <f t="shared" si="0"/>
        <v>0</v>
      </c>
    </row>
    <row r="49" spans="2:9" ht="15">
      <c r="B49" s="82"/>
      <c r="C49" s="86"/>
      <c r="D49" s="86"/>
      <c r="E49" s="108" t="s">
        <v>95</v>
      </c>
      <c r="F49" s="88">
        <v>200000</v>
      </c>
      <c r="G49" s="88"/>
      <c r="H49" s="88"/>
      <c r="I49" s="85">
        <f t="shared" si="0"/>
        <v>200000</v>
      </c>
    </row>
    <row r="50" spans="2:9" ht="15">
      <c r="B50" s="82"/>
      <c r="C50" s="86"/>
      <c r="D50" s="86"/>
      <c r="E50" s="80" t="s">
        <v>83</v>
      </c>
      <c r="F50" s="91">
        <f>SUM(F42+F49)</f>
        <v>3901570</v>
      </c>
      <c r="G50" s="91">
        <f>SUM(G42+G49)</f>
        <v>0</v>
      </c>
      <c r="H50" s="91">
        <f>SUM(H42+H49)</f>
        <v>0</v>
      </c>
      <c r="I50" s="91">
        <f>SUM(I42+I49)</f>
        <v>3901570</v>
      </c>
    </row>
    <row r="51" spans="2:9" ht="12.75" customHeight="1">
      <c r="B51" s="129" t="s">
        <v>1</v>
      </c>
      <c r="C51" s="125"/>
      <c r="D51" s="133"/>
      <c r="E51" s="134" t="s">
        <v>84</v>
      </c>
      <c r="F51" s="130" t="s">
        <v>40</v>
      </c>
      <c r="G51" s="130" t="s">
        <v>9</v>
      </c>
      <c r="H51" s="130" t="s">
        <v>10</v>
      </c>
      <c r="I51" s="130" t="s">
        <v>73</v>
      </c>
    </row>
    <row r="52" spans="2:9" ht="12.75" customHeight="1">
      <c r="B52" s="75" t="s">
        <v>3</v>
      </c>
      <c r="C52" s="76" t="s">
        <v>30</v>
      </c>
      <c r="D52" s="76" t="s">
        <v>7</v>
      </c>
      <c r="E52" s="135"/>
      <c r="F52" s="131"/>
      <c r="G52" s="131"/>
      <c r="H52" s="131"/>
      <c r="I52" s="131"/>
    </row>
    <row r="53" spans="2:9" ht="15">
      <c r="B53" s="77">
        <v>900</v>
      </c>
      <c r="C53" s="78"/>
      <c r="D53" s="79"/>
      <c r="E53" s="80" t="s">
        <v>80</v>
      </c>
      <c r="F53" s="81">
        <f>SUM(F54)</f>
        <v>3701570</v>
      </c>
      <c r="G53" s="81">
        <f>SUM(G54)</f>
        <v>25000</v>
      </c>
      <c r="H53" s="81">
        <f>SUM(H54)</f>
        <v>25000</v>
      </c>
      <c r="I53" s="81">
        <f>SUM(I54)</f>
        <v>3701570</v>
      </c>
    </row>
    <row r="54" spans="2:9" ht="15">
      <c r="B54" s="82"/>
      <c r="C54" s="83">
        <v>90017</v>
      </c>
      <c r="D54" s="79"/>
      <c r="E54" s="84" t="s">
        <v>81</v>
      </c>
      <c r="F54" s="85">
        <f>SUM(F55:F70)</f>
        <v>3701570</v>
      </c>
      <c r="G54" s="85">
        <f>SUM(G55:G70)</f>
        <v>25000</v>
      </c>
      <c r="H54" s="85">
        <f>SUM(H55:H70)</f>
        <v>25000</v>
      </c>
      <c r="I54" s="85">
        <f>SUM(I55:I70)</f>
        <v>3701570</v>
      </c>
    </row>
    <row r="55" spans="2:9" ht="15">
      <c r="B55" s="82"/>
      <c r="C55" s="86"/>
      <c r="D55" s="105">
        <v>3020</v>
      </c>
      <c r="E55" s="109" t="s">
        <v>96</v>
      </c>
      <c r="F55" s="85">
        <v>14000</v>
      </c>
      <c r="G55" s="85"/>
      <c r="H55" s="85"/>
      <c r="I55" s="85">
        <f aca="true" t="shared" si="1" ref="I55:I71">F55-G55+H55</f>
        <v>14000</v>
      </c>
    </row>
    <row r="56" spans="2:9" ht="15">
      <c r="B56" s="82"/>
      <c r="C56" s="86"/>
      <c r="D56" s="83">
        <v>4010</v>
      </c>
      <c r="E56" s="109" t="s">
        <v>97</v>
      </c>
      <c r="F56" s="85">
        <v>1600000</v>
      </c>
      <c r="G56" s="85"/>
      <c r="H56" s="85"/>
      <c r="I56" s="85">
        <f t="shared" si="1"/>
        <v>1600000</v>
      </c>
    </row>
    <row r="57" spans="2:9" ht="15">
      <c r="B57" s="82"/>
      <c r="C57" s="86"/>
      <c r="D57" s="83">
        <v>4040</v>
      </c>
      <c r="E57" s="109" t="s">
        <v>98</v>
      </c>
      <c r="F57" s="85">
        <v>130000</v>
      </c>
      <c r="G57" s="85"/>
      <c r="H57" s="85"/>
      <c r="I57" s="85">
        <f t="shared" si="1"/>
        <v>130000</v>
      </c>
    </row>
    <row r="58" spans="2:9" ht="15">
      <c r="B58" s="82"/>
      <c r="C58" s="86"/>
      <c r="D58" s="83">
        <v>4110</v>
      </c>
      <c r="E58" s="109" t="s">
        <v>99</v>
      </c>
      <c r="F58" s="85">
        <v>320000</v>
      </c>
      <c r="G58" s="85"/>
      <c r="H58" s="85"/>
      <c r="I58" s="85">
        <f t="shared" si="1"/>
        <v>320000</v>
      </c>
    </row>
    <row r="59" spans="2:9" ht="15">
      <c r="B59" s="82"/>
      <c r="C59" s="86"/>
      <c r="D59" s="83">
        <v>4120</v>
      </c>
      <c r="E59" s="109" t="s">
        <v>100</v>
      </c>
      <c r="F59" s="85">
        <v>42000</v>
      </c>
      <c r="G59" s="85"/>
      <c r="H59" s="85"/>
      <c r="I59" s="85">
        <f t="shared" si="1"/>
        <v>42000</v>
      </c>
    </row>
    <row r="60" spans="2:9" ht="15">
      <c r="B60" s="82"/>
      <c r="C60" s="86"/>
      <c r="D60" s="83">
        <v>4210</v>
      </c>
      <c r="E60" s="109" t="s">
        <v>101</v>
      </c>
      <c r="F60" s="85">
        <v>650000</v>
      </c>
      <c r="G60" s="85">
        <v>25000</v>
      </c>
      <c r="H60" s="85"/>
      <c r="I60" s="85">
        <f t="shared" si="1"/>
        <v>625000</v>
      </c>
    </row>
    <row r="61" spans="2:9" ht="15">
      <c r="B61" s="82"/>
      <c r="C61" s="86"/>
      <c r="D61" s="83">
        <v>4260</v>
      </c>
      <c r="E61" s="109" t="s">
        <v>102</v>
      </c>
      <c r="F61" s="85">
        <v>300000</v>
      </c>
      <c r="G61" s="85"/>
      <c r="H61" s="85"/>
      <c r="I61" s="85">
        <f t="shared" si="1"/>
        <v>300000</v>
      </c>
    </row>
    <row r="62" spans="2:9" ht="15">
      <c r="B62" s="82"/>
      <c r="C62" s="86"/>
      <c r="D62" s="83">
        <v>4270</v>
      </c>
      <c r="E62" s="109" t="s">
        <v>103</v>
      </c>
      <c r="F62" s="85">
        <v>195570</v>
      </c>
      <c r="G62" s="85"/>
      <c r="H62" s="85"/>
      <c r="I62" s="85">
        <f t="shared" si="1"/>
        <v>195570</v>
      </c>
    </row>
    <row r="63" spans="2:9" ht="15">
      <c r="B63" s="82"/>
      <c r="C63" s="86"/>
      <c r="D63" s="83">
        <v>4300</v>
      </c>
      <c r="E63" s="109" t="s">
        <v>104</v>
      </c>
      <c r="F63" s="85">
        <v>210000</v>
      </c>
      <c r="G63" s="85"/>
      <c r="H63" s="85"/>
      <c r="I63" s="85">
        <f t="shared" si="1"/>
        <v>210000</v>
      </c>
    </row>
    <row r="64" spans="2:9" ht="15">
      <c r="B64" s="82"/>
      <c r="C64" s="86"/>
      <c r="D64" s="83">
        <v>4410</v>
      </c>
      <c r="E64" s="109" t="s">
        <v>105</v>
      </c>
      <c r="F64" s="60">
        <v>20000</v>
      </c>
      <c r="G64" s="60"/>
      <c r="H64" s="60"/>
      <c r="I64" s="85">
        <f t="shared" si="1"/>
        <v>20000</v>
      </c>
    </row>
    <row r="65" spans="2:9" ht="15">
      <c r="B65" s="82"/>
      <c r="C65" s="86"/>
      <c r="D65" s="83">
        <v>4430</v>
      </c>
      <c r="E65" s="109" t="s">
        <v>106</v>
      </c>
      <c r="F65" s="85">
        <v>130000</v>
      </c>
      <c r="G65" s="85"/>
      <c r="H65" s="85"/>
      <c r="I65" s="85">
        <f t="shared" si="1"/>
        <v>130000</v>
      </c>
    </row>
    <row r="66" spans="2:9" ht="15">
      <c r="B66" s="82"/>
      <c r="C66" s="86"/>
      <c r="D66" s="83">
        <v>4440</v>
      </c>
      <c r="E66" s="109" t="s">
        <v>107</v>
      </c>
      <c r="F66" s="85">
        <v>60000</v>
      </c>
      <c r="G66" s="85"/>
      <c r="H66" s="85"/>
      <c r="I66" s="85">
        <f t="shared" si="1"/>
        <v>60000</v>
      </c>
    </row>
    <row r="67" spans="2:9" ht="15">
      <c r="B67" s="82"/>
      <c r="C67" s="86"/>
      <c r="D67" s="83">
        <v>4480</v>
      </c>
      <c r="E67" s="106" t="s">
        <v>108</v>
      </c>
      <c r="F67" s="85">
        <v>7000</v>
      </c>
      <c r="G67" s="85"/>
      <c r="H67" s="85"/>
      <c r="I67" s="85">
        <f t="shared" si="1"/>
        <v>7000</v>
      </c>
    </row>
    <row r="68" spans="2:9" ht="15">
      <c r="B68" s="82"/>
      <c r="C68" s="86"/>
      <c r="D68" s="83">
        <v>4500</v>
      </c>
      <c r="E68" s="106" t="s">
        <v>109</v>
      </c>
      <c r="F68" s="85">
        <v>3000</v>
      </c>
      <c r="G68" s="85"/>
      <c r="H68" s="85"/>
      <c r="I68" s="85">
        <f t="shared" si="1"/>
        <v>3000</v>
      </c>
    </row>
    <row r="69" spans="2:9" ht="15">
      <c r="B69" s="82"/>
      <c r="C69" s="86"/>
      <c r="D69" s="83">
        <v>4530</v>
      </c>
      <c r="E69" s="106" t="s">
        <v>151</v>
      </c>
      <c r="F69" s="85">
        <v>0</v>
      </c>
      <c r="G69" s="85"/>
      <c r="H69" s="85">
        <v>25000</v>
      </c>
      <c r="I69" s="85">
        <f t="shared" si="1"/>
        <v>25000</v>
      </c>
    </row>
    <row r="70" spans="2:9" ht="15">
      <c r="B70" s="82"/>
      <c r="C70" s="86"/>
      <c r="D70" s="83">
        <v>6080</v>
      </c>
      <c r="E70" s="106" t="s">
        <v>110</v>
      </c>
      <c r="F70" s="85">
        <v>20000</v>
      </c>
      <c r="G70" s="85"/>
      <c r="H70" s="85"/>
      <c r="I70" s="85">
        <f t="shared" si="1"/>
        <v>20000</v>
      </c>
    </row>
    <row r="71" spans="2:9" ht="15">
      <c r="B71" s="82"/>
      <c r="C71" s="86"/>
      <c r="D71" s="86"/>
      <c r="E71" s="108" t="s">
        <v>85</v>
      </c>
      <c r="F71" s="88">
        <v>200000</v>
      </c>
      <c r="G71" s="88"/>
      <c r="H71" s="88"/>
      <c r="I71" s="85">
        <f t="shared" si="1"/>
        <v>200000</v>
      </c>
    </row>
    <row r="72" spans="2:9" ht="15">
      <c r="B72" s="92"/>
      <c r="C72" s="93"/>
      <c r="D72" s="93"/>
      <c r="E72" s="80" t="s">
        <v>86</v>
      </c>
      <c r="F72" s="91">
        <f>SUM(F53+F71)</f>
        <v>3901570</v>
      </c>
      <c r="G72" s="91">
        <f>SUM(G53+G71)</f>
        <v>25000</v>
      </c>
      <c r="H72" s="91">
        <f>SUM(H53+H71)</f>
        <v>25000</v>
      </c>
      <c r="I72" s="91">
        <f>SUM(I53+I71)</f>
        <v>3901570</v>
      </c>
    </row>
  </sheetData>
  <mergeCells count="32">
    <mergeCell ref="B51:D51"/>
    <mergeCell ref="E51:E52"/>
    <mergeCell ref="H7:H8"/>
    <mergeCell ref="H13:H14"/>
    <mergeCell ref="H40:H41"/>
    <mergeCell ref="H51:H52"/>
    <mergeCell ref="D5:G5"/>
    <mergeCell ref="D6:G6"/>
    <mergeCell ref="B7:D7"/>
    <mergeCell ref="E7:E8"/>
    <mergeCell ref="E1:I1"/>
    <mergeCell ref="E2:I2"/>
    <mergeCell ref="E3:I3"/>
    <mergeCell ref="E4:I4"/>
    <mergeCell ref="I7:I8"/>
    <mergeCell ref="B13:D13"/>
    <mergeCell ref="E13:E14"/>
    <mergeCell ref="I13:I14"/>
    <mergeCell ref="F7:F8"/>
    <mergeCell ref="G7:G8"/>
    <mergeCell ref="F13:F14"/>
    <mergeCell ref="G13:G14"/>
    <mergeCell ref="I51:I52"/>
    <mergeCell ref="B38:I38"/>
    <mergeCell ref="B39:I39"/>
    <mergeCell ref="B40:D40"/>
    <mergeCell ref="E40:E41"/>
    <mergeCell ref="I40:I41"/>
    <mergeCell ref="F40:F41"/>
    <mergeCell ref="F51:F52"/>
    <mergeCell ref="G40:G41"/>
    <mergeCell ref="G51:G52"/>
  </mergeCells>
  <printOptions/>
  <pageMargins left="0" right="0" top="0.3937007874015748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G1">
      <selection activeCell="S1" sqref="S1"/>
    </sheetView>
  </sheetViews>
  <sheetFormatPr defaultColWidth="9.00390625" defaultRowHeight="12.75"/>
  <cols>
    <col min="1" max="1" width="4.375" style="2" customWidth="1"/>
    <col min="2" max="2" width="6.625" style="2" customWidth="1"/>
    <col min="3" max="3" width="5.75390625" style="2" customWidth="1"/>
    <col min="4" max="4" width="36.625" style="2" customWidth="1"/>
    <col min="5" max="5" width="7.875" style="7" customWidth="1"/>
    <col min="6" max="6" width="13.00390625" style="2" customWidth="1"/>
    <col min="7" max="7" width="13.875" style="2" bestFit="1" customWidth="1"/>
    <col min="8" max="8" width="12.75390625" style="2" customWidth="1"/>
    <col min="9" max="9" width="12.125" style="2" customWidth="1"/>
    <col min="10" max="10" width="12.00390625" style="2" customWidth="1"/>
    <col min="11" max="12" width="10.00390625" style="2" customWidth="1"/>
    <col min="13" max="13" width="10.25390625" style="2" customWidth="1"/>
    <col min="14" max="14" width="12.75390625" style="2" customWidth="1"/>
    <col min="15" max="16" width="1.75390625" style="2" customWidth="1"/>
    <col min="17" max="16384" width="9.125" style="2" customWidth="1"/>
  </cols>
  <sheetData>
    <row r="1" spans="9:14" ht="15">
      <c r="I1" s="155" t="s">
        <v>26</v>
      </c>
      <c r="J1" s="156"/>
      <c r="K1" s="156"/>
      <c r="L1" s="156"/>
      <c r="M1" s="156"/>
      <c r="N1" s="156"/>
    </row>
    <row r="2" spans="9:14" ht="12.75">
      <c r="I2" s="157" t="str">
        <f>Dane!B1</f>
        <v>do Uchwały Nr XVII/108/2004</v>
      </c>
      <c r="J2" s="156"/>
      <c r="K2" s="156"/>
      <c r="L2" s="156"/>
      <c r="M2" s="156"/>
      <c r="N2" s="156"/>
    </row>
    <row r="3" spans="9:14" ht="14.25">
      <c r="I3" s="158" t="s">
        <v>15</v>
      </c>
      <c r="J3" s="156"/>
      <c r="K3" s="156"/>
      <c r="L3" s="156"/>
      <c r="M3" s="156"/>
      <c r="N3" s="156"/>
    </row>
    <row r="4" spans="9:14" ht="12.75">
      <c r="I4" s="157" t="str">
        <f>Dane!B2</f>
        <v>z dnia 21 czerwca 2004 roku</v>
      </c>
      <c r="J4" s="156"/>
      <c r="K4" s="156"/>
      <c r="L4" s="156"/>
      <c r="M4" s="156"/>
      <c r="N4" s="156"/>
    </row>
    <row r="5" spans="2:13" ht="27.75">
      <c r="B5" s="165" t="s">
        <v>41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="51" customFormat="1" ht="8.25">
      <c r="E6" s="52"/>
    </row>
    <row r="7" spans="1:14" ht="22.5" customHeight="1">
      <c r="A7" s="159" t="s">
        <v>1</v>
      </c>
      <c r="B7" s="160"/>
      <c r="C7" s="161"/>
      <c r="D7" s="167" t="s">
        <v>27</v>
      </c>
      <c r="E7" s="171" t="s">
        <v>28</v>
      </c>
      <c r="F7" s="152" t="s">
        <v>42</v>
      </c>
      <c r="G7" s="152" t="s">
        <v>43</v>
      </c>
      <c r="H7" s="152" t="s">
        <v>44</v>
      </c>
      <c r="I7" s="166" t="s">
        <v>45</v>
      </c>
      <c r="J7" s="168" t="s">
        <v>138</v>
      </c>
      <c r="K7" s="169"/>
      <c r="L7" s="169"/>
      <c r="M7" s="170"/>
      <c r="N7" s="152" t="s">
        <v>29</v>
      </c>
    </row>
    <row r="8" spans="1:14" ht="22.5" customHeight="1">
      <c r="A8" s="162"/>
      <c r="B8" s="163"/>
      <c r="C8" s="164"/>
      <c r="D8" s="167"/>
      <c r="E8" s="172"/>
      <c r="F8" s="152"/>
      <c r="G8" s="152"/>
      <c r="H8" s="152"/>
      <c r="I8" s="166"/>
      <c r="J8" s="116" t="s">
        <v>145</v>
      </c>
      <c r="K8" s="153" t="s">
        <v>136</v>
      </c>
      <c r="L8" s="153" t="s">
        <v>137</v>
      </c>
      <c r="M8" s="142" t="s">
        <v>139</v>
      </c>
      <c r="N8" s="152"/>
    </row>
    <row r="9" spans="1:14" ht="23.25" customHeight="1">
      <c r="A9" s="53" t="s">
        <v>3</v>
      </c>
      <c r="B9" s="53" t="s">
        <v>30</v>
      </c>
      <c r="C9" s="53" t="s">
        <v>7</v>
      </c>
      <c r="D9" s="167"/>
      <c r="E9" s="55" t="s">
        <v>31</v>
      </c>
      <c r="F9" s="152"/>
      <c r="G9" s="152"/>
      <c r="H9" s="152"/>
      <c r="I9" s="166"/>
      <c r="J9" s="54" t="s">
        <v>150</v>
      </c>
      <c r="K9" s="154"/>
      <c r="L9" s="154"/>
      <c r="M9" s="143"/>
      <c r="N9" s="152"/>
    </row>
    <row r="10" spans="1:14" s="7" customFormat="1" ht="12.7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</row>
    <row r="11" spans="1:14" ht="18">
      <c r="A11" s="57"/>
      <c r="B11" s="144" t="s">
        <v>32</v>
      </c>
      <c r="C11" s="145"/>
      <c r="D11" s="145"/>
      <c r="E11" s="58"/>
      <c r="F11" s="118">
        <f aca="true" t="shared" si="0" ref="F11:M11">SUM(F12+F38)</f>
        <v>2001153</v>
      </c>
      <c r="G11" s="118">
        <f t="shared" si="0"/>
        <v>12037760</v>
      </c>
      <c r="H11" s="118">
        <f t="shared" si="0"/>
        <v>2806463</v>
      </c>
      <c r="I11" s="118">
        <f t="shared" si="0"/>
        <v>9231297</v>
      </c>
      <c r="J11" s="118">
        <f t="shared" si="0"/>
        <v>1542260</v>
      </c>
      <c r="K11" s="118">
        <f t="shared" si="0"/>
        <v>54703</v>
      </c>
      <c r="L11" s="118">
        <f t="shared" si="0"/>
        <v>84500</v>
      </c>
      <c r="M11" s="118">
        <f t="shared" si="0"/>
        <v>1125000</v>
      </c>
      <c r="N11" s="59"/>
    </row>
    <row r="12" spans="1:14" s="124" customFormat="1" ht="18" customHeight="1">
      <c r="A12" s="122" t="s">
        <v>33</v>
      </c>
      <c r="B12" s="146" t="s">
        <v>34</v>
      </c>
      <c r="C12" s="147"/>
      <c r="D12" s="147"/>
      <c r="E12" s="148"/>
      <c r="F12" s="119">
        <f aca="true" t="shared" si="1" ref="F12:M12">SUM(F13:F37)</f>
        <v>2001153</v>
      </c>
      <c r="G12" s="119">
        <f t="shared" si="1"/>
        <v>2097760</v>
      </c>
      <c r="H12" s="119">
        <f t="shared" si="1"/>
        <v>2097760</v>
      </c>
      <c r="I12" s="119">
        <f t="shared" si="1"/>
        <v>0</v>
      </c>
      <c r="J12" s="119">
        <f t="shared" si="1"/>
        <v>1458260</v>
      </c>
      <c r="K12" s="119">
        <f>SUM(K13:K37)</f>
        <v>40000</v>
      </c>
      <c r="L12" s="119">
        <f>SUM(L13:L37)</f>
        <v>84500</v>
      </c>
      <c r="M12" s="119">
        <f t="shared" si="1"/>
        <v>515000</v>
      </c>
      <c r="N12" s="123"/>
    </row>
    <row r="13" spans="1:14" ht="22.5">
      <c r="A13" s="62" t="s">
        <v>13</v>
      </c>
      <c r="B13" s="62" t="s">
        <v>25</v>
      </c>
      <c r="C13" s="61">
        <v>6050</v>
      </c>
      <c r="D13" s="63" t="s">
        <v>115</v>
      </c>
      <c r="E13" s="54" t="s">
        <v>36</v>
      </c>
      <c r="F13" s="117">
        <v>74000</v>
      </c>
      <c r="G13" s="117">
        <v>31500</v>
      </c>
      <c r="H13" s="117">
        <v>31500</v>
      </c>
      <c r="I13" s="117">
        <v>0</v>
      </c>
      <c r="J13" s="117">
        <f>H13-K13-L13-M13</f>
        <v>31500</v>
      </c>
      <c r="K13" s="117">
        <v>0</v>
      </c>
      <c r="L13" s="117">
        <v>0</v>
      </c>
      <c r="M13" s="117">
        <v>0</v>
      </c>
      <c r="N13" s="54" t="s">
        <v>46</v>
      </c>
    </row>
    <row r="14" spans="1:14" ht="22.5">
      <c r="A14" s="62" t="s">
        <v>13</v>
      </c>
      <c r="B14" s="62" t="s">
        <v>25</v>
      </c>
      <c r="C14" s="61">
        <v>6050</v>
      </c>
      <c r="D14" s="63" t="s">
        <v>47</v>
      </c>
      <c r="E14" s="54" t="s">
        <v>36</v>
      </c>
      <c r="F14" s="117">
        <v>62000</v>
      </c>
      <c r="G14" s="117">
        <v>210000</v>
      </c>
      <c r="H14" s="117">
        <v>210000</v>
      </c>
      <c r="I14" s="117">
        <v>0</v>
      </c>
      <c r="J14" s="117">
        <f aca="true" t="shared" si="2" ref="J14:J36">H14-K14-L14-M14</f>
        <v>210000</v>
      </c>
      <c r="K14" s="117">
        <v>0</v>
      </c>
      <c r="L14" s="117">
        <v>0</v>
      </c>
      <c r="M14" s="117">
        <v>0</v>
      </c>
      <c r="N14" s="54" t="s">
        <v>46</v>
      </c>
    </row>
    <row r="15" spans="1:14" ht="22.5">
      <c r="A15" s="62" t="s">
        <v>13</v>
      </c>
      <c r="B15" s="62" t="s">
        <v>25</v>
      </c>
      <c r="C15" s="61">
        <v>6050</v>
      </c>
      <c r="D15" s="63" t="s">
        <v>48</v>
      </c>
      <c r="E15" s="54" t="s">
        <v>36</v>
      </c>
      <c r="F15" s="117">
        <v>50000</v>
      </c>
      <c r="G15" s="117">
        <v>70000</v>
      </c>
      <c r="H15" s="117">
        <v>70000</v>
      </c>
      <c r="I15" s="117">
        <v>0</v>
      </c>
      <c r="J15" s="117">
        <f t="shared" si="2"/>
        <v>70000</v>
      </c>
      <c r="K15" s="117">
        <v>0</v>
      </c>
      <c r="L15" s="117">
        <v>0</v>
      </c>
      <c r="M15" s="117">
        <v>0</v>
      </c>
      <c r="N15" s="54" t="s">
        <v>46</v>
      </c>
    </row>
    <row r="16" spans="1:14" ht="22.5">
      <c r="A16" s="62" t="s">
        <v>13</v>
      </c>
      <c r="B16" s="62" t="s">
        <v>25</v>
      </c>
      <c r="C16" s="61">
        <v>6050</v>
      </c>
      <c r="D16" s="63" t="s">
        <v>49</v>
      </c>
      <c r="E16" s="54" t="s">
        <v>37</v>
      </c>
      <c r="F16" s="117">
        <v>152376</v>
      </c>
      <c r="G16" s="117">
        <v>15000</v>
      </c>
      <c r="H16" s="117">
        <v>15000</v>
      </c>
      <c r="I16" s="117">
        <v>0</v>
      </c>
      <c r="J16" s="117">
        <f t="shared" si="2"/>
        <v>15000</v>
      </c>
      <c r="K16" s="117">
        <v>0</v>
      </c>
      <c r="L16" s="117">
        <v>0</v>
      </c>
      <c r="M16" s="117">
        <v>0</v>
      </c>
      <c r="N16" s="54" t="s">
        <v>116</v>
      </c>
    </row>
    <row r="17" spans="1:14" ht="22.5">
      <c r="A17" s="62">
        <v>600</v>
      </c>
      <c r="B17" s="62">
        <v>60016</v>
      </c>
      <c r="C17" s="61">
        <v>6050</v>
      </c>
      <c r="D17" s="63" t="s">
        <v>50</v>
      </c>
      <c r="E17" s="54" t="s">
        <v>36</v>
      </c>
      <c r="F17" s="117">
        <v>40000</v>
      </c>
      <c r="G17" s="117">
        <v>120000</v>
      </c>
      <c r="H17" s="117">
        <v>120000</v>
      </c>
      <c r="I17" s="117">
        <v>0</v>
      </c>
      <c r="J17" s="117">
        <f t="shared" si="2"/>
        <v>120000</v>
      </c>
      <c r="K17" s="117">
        <v>0</v>
      </c>
      <c r="L17" s="117">
        <v>0</v>
      </c>
      <c r="M17" s="117">
        <v>0</v>
      </c>
      <c r="N17" s="54" t="s">
        <v>51</v>
      </c>
    </row>
    <row r="18" spans="1:14" ht="12.75">
      <c r="A18" s="62">
        <v>600</v>
      </c>
      <c r="B18" s="62">
        <v>60016</v>
      </c>
      <c r="C18" s="61">
        <v>6050</v>
      </c>
      <c r="D18" s="63" t="s">
        <v>52</v>
      </c>
      <c r="E18" s="54">
        <v>2004</v>
      </c>
      <c r="F18" s="117">
        <v>0</v>
      </c>
      <c r="G18" s="117">
        <v>70000</v>
      </c>
      <c r="H18" s="117">
        <v>70000</v>
      </c>
      <c r="I18" s="117">
        <v>0</v>
      </c>
      <c r="J18" s="117">
        <f t="shared" si="2"/>
        <v>60000</v>
      </c>
      <c r="K18" s="117">
        <v>10000</v>
      </c>
      <c r="L18" s="117">
        <v>0</v>
      </c>
      <c r="M18" s="117">
        <v>0</v>
      </c>
      <c r="N18" s="54"/>
    </row>
    <row r="19" spans="1:14" ht="33.75">
      <c r="A19" s="62">
        <v>600</v>
      </c>
      <c r="B19" s="62">
        <v>60016</v>
      </c>
      <c r="C19" s="61">
        <v>6050</v>
      </c>
      <c r="D19" s="63" t="s">
        <v>117</v>
      </c>
      <c r="E19" s="54">
        <v>2004</v>
      </c>
      <c r="F19" s="117">
        <v>0</v>
      </c>
      <c r="G19" s="117">
        <v>70000</v>
      </c>
      <c r="H19" s="117">
        <v>70000</v>
      </c>
      <c r="I19" s="117">
        <v>0</v>
      </c>
      <c r="J19" s="117">
        <f t="shared" si="2"/>
        <v>40000</v>
      </c>
      <c r="K19" s="117">
        <v>30000</v>
      </c>
      <c r="L19" s="117">
        <v>0</v>
      </c>
      <c r="M19" s="117">
        <v>0</v>
      </c>
      <c r="N19" s="54"/>
    </row>
    <row r="20" spans="1:14" ht="12.75">
      <c r="A20" s="62">
        <v>600</v>
      </c>
      <c r="B20" s="62">
        <v>60016</v>
      </c>
      <c r="C20" s="61">
        <v>6050</v>
      </c>
      <c r="D20" s="63" t="s">
        <v>53</v>
      </c>
      <c r="E20" s="54">
        <v>2004</v>
      </c>
      <c r="F20" s="117">
        <v>0</v>
      </c>
      <c r="G20" s="117">
        <v>110000</v>
      </c>
      <c r="H20" s="117">
        <v>110000</v>
      </c>
      <c r="I20" s="117">
        <v>0</v>
      </c>
      <c r="J20" s="117">
        <f t="shared" si="2"/>
        <v>57000</v>
      </c>
      <c r="K20" s="117">
        <v>0</v>
      </c>
      <c r="L20" s="117">
        <v>0</v>
      </c>
      <c r="M20" s="117">
        <v>53000</v>
      </c>
      <c r="N20" s="54"/>
    </row>
    <row r="21" spans="1:14" ht="22.5">
      <c r="A21" s="62">
        <v>600</v>
      </c>
      <c r="B21" s="62">
        <v>60016</v>
      </c>
      <c r="C21" s="61">
        <v>6050</v>
      </c>
      <c r="D21" s="111" t="s">
        <v>122</v>
      </c>
      <c r="E21" s="54">
        <v>2004</v>
      </c>
      <c r="F21" s="117">
        <v>0</v>
      </c>
      <c r="G21" s="117">
        <v>75000</v>
      </c>
      <c r="H21" s="117">
        <v>75000</v>
      </c>
      <c r="I21" s="117">
        <v>0</v>
      </c>
      <c r="J21" s="117">
        <f t="shared" si="2"/>
        <v>75000</v>
      </c>
      <c r="K21" s="117">
        <v>0</v>
      </c>
      <c r="L21" s="117">
        <v>0</v>
      </c>
      <c r="M21" s="117">
        <v>0</v>
      </c>
      <c r="N21" s="54"/>
    </row>
    <row r="22" spans="1:14" ht="22.5">
      <c r="A22" s="62">
        <v>600</v>
      </c>
      <c r="B22" s="62">
        <v>60016</v>
      </c>
      <c r="C22" s="61">
        <v>6050</v>
      </c>
      <c r="D22" s="111" t="s">
        <v>120</v>
      </c>
      <c r="E22" s="54">
        <v>2004</v>
      </c>
      <c r="F22" s="117">
        <v>0</v>
      </c>
      <c r="G22" s="117">
        <v>50000</v>
      </c>
      <c r="H22" s="117">
        <v>50000</v>
      </c>
      <c r="I22" s="117">
        <v>0</v>
      </c>
      <c r="J22" s="117">
        <f t="shared" si="2"/>
        <v>50000</v>
      </c>
      <c r="K22" s="117">
        <v>0</v>
      </c>
      <c r="L22" s="117">
        <v>0</v>
      </c>
      <c r="M22" s="117">
        <v>0</v>
      </c>
      <c r="N22" s="54"/>
    </row>
    <row r="23" spans="1:14" ht="33.75">
      <c r="A23" s="62">
        <v>600</v>
      </c>
      <c r="B23" s="62">
        <v>60016</v>
      </c>
      <c r="C23" s="61">
        <v>6050</v>
      </c>
      <c r="D23" s="63" t="s">
        <v>54</v>
      </c>
      <c r="E23" s="54">
        <v>2004</v>
      </c>
      <c r="F23" s="117">
        <v>0</v>
      </c>
      <c r="G23" s="117">
        <v>325000</v>
      </c>
      <c r="H23" s="117">
        <v>325000</v>
      </c>
      <c r="I23" s="117">
        <v>0</v>
      </c>
      <c r="J23" s="117">
        <f t="shared" si="2"/>
        <v>28000</v>
      </c>
      <c r="K23" s="117">
        <v>0</v>
      </c>
      <c r="L23" s="117">
        <v>0</v>
      </c>
      <c r="M23" s="117">
        <v>297000</v>
      </c>
      <c r="N23" s="54"/>
    </row>
    <row r="24" spans="1:14" ht="22.5">
      <c r="A24" s="62">
        <v>600</v>
      </c>
      <c r="B24" s="62">
        <v>60016</v>
      </c>
      <c r="C24" s="61">
        <v>6050</v>
      </c>
      <c r="D24" s="63" t="s">
        <v>118</v>
      </c>
      <c r="E24" s="54">
        <v>2004</v>
      </c>
      <c r="F24" s="117">
        <v>0</v>
      </c>
      <c r="G24" s="117">
        <v>10000</v>
      </c>
      <c r="H24" s="117">
        <v>10000</v>
      </c>
      <c r="I24" s="117">
        <v>0</v>
      </c>
      <c r="J24" s="117">
        <f t="shared" si="2"/>
        <v>10000</v>
      </c>
      <c r="K24" s="117">
        <v>0</v>
      </c>
      <c r="L24" s="117">
        <v>0</v>
      </c>
      <c r="M24" s="117">
        <v>0</v>
      </c>
      <c r="N24" s="54"/>
    </row>
    <row r="25" spans="1:14" ht="22.5">
      <c r="A25" s="62">
        <v>750</v>
      </c>
      <c r="B25" s="62">
        <v>75023</v>
      </c>
      <c r="C25" s="61">
        <v>6060</v>
      </c>
      <c r="D25" s="63" t="s">
        <v>55</v>
      </c>
      <c r="E25" s="54">
        <v>2004</v>
      </c>
      <c r="F25" s="117">
        <v>0</v>
      </c>
      <c r="G25" s="117">
        <v>33000</v>
      </c>
      <c r="H25" s="117">
        <v>33000</v>
      </c>
      <c r="I25" s="117">
        <v>0</v>
      </c>
      <c r="J25" s="117">
        <f t="shared" si="2"/>
        <v>33000</v>
      </c>
      <c r="K25" s="117">
        <v>0</v>
      </c>
      <c r="L25" s="117">
        <v>0</v>
      </c>
      <c r="M25" s="117"/>
      <c r="N25" s="54"/>
    </row>
    <row r="26" spans="1:14" ht="22.5">
      <c r="A26" s="62">
        <v>754</v>
      </c>
      <c r="B26" s="62">
        <v>75412</v>
      </c>
      <c r="C26" s="61">
        <v>6060</v>
      </c>
      <c r="D26" s="63" t="s">
        <v>143</v>
      </c>
      <c r="E26" s="54">
        <v>2004</v>
      </c>
      <c r="F26" s="117">
        <v>0</v>
      </c>
      <c r="G26" s="117">
        <v>40000</v>
      </c>
      <c r="H26" s="117">
        <v>40000</v>
      </c>
      <c r="I26" s="117">
        <v>0</v>
      </c>
      <c r="J26" s="117">
        <f>H26-K26-L26-M26</f>
        <v>0</v>
      </c>
      <c r="K26" s="117">
        <v>0</v>
      </c>
      <c r="L26" s="117">
        <v>0</v>
      </c>
      <c r="M26" s="117">
        <v>40000</v>
      </c>
      <c r="N26" s="54"/>
    </row>
    <row r="27" spans="1:14" ht="22.5">
      <c r="A27" s="61">
        <v>801</v>
      </c>
      <c r="B27" s="61">
        <v>80101</v>
      </c>
      <c r="C27" s="61">
        <v>6050</v>
      </c>
      <c r="D27" s="63" t="s">
        <v>56</v>
      </c>
      <c r="E27" s="54" t="s">
        <v>37</v>
      </c>
      <c r="F27" s="117">
        <v>1595777</v>
      </c>
      <c r="G27" s="117">
        <v>512736</v>
      </c>
      <c r="H27" s="117">
        <v>512736</v>
      </c>
      <c r="I27" s="117">
        <v>0</v>
      </c>
      <c r="J27" s="117">
        <f t="shared" si="2"/>
        <v>512736</v>
      </c>
      <c r="K27" s="117">
        <v>0</v>
      </c>
      <c r="L27" s="117">
        <v>0</v>
      </c>
      <c r="M27" s="117">
        <v>0</v>
      </c>
      <c r="N27" s="54" t="s">
        <v>38</v>
      </c>
    </row>
    <row r="28" spans="1:14" ht="22.5">
      <c r="A28" s="61">
        <v>801</v>
      </c>
      <c r="B28" s="61">
        <v>80195</v>
      </c>
      <c r="C28" s="61">
        <v>6060</v>
      </c>
      <c r="D28" s="63" t="s">
        <v>75</v>
      </c>
      <c r="E28" s="54">
        <v>2004</v>
      </c>
      <c r="F28" s="117">
        <v>0</v>
      </c>
      <c r="G28" s="117">
        <v>4500</v>
      </c>
      <c r="H28" s="117">
        <v>4500</v>
      </c>
      <c r="I28" s="117">
        <v>0</v>
      </c>
      <c r="J28" s="117">
        <f t="shared" si="2"/>
        <v>4500</v>
      </c>
      <c r="K28" s="117">
        <v>0</v>
      </c>
      <c r="L28" s="117">
        <v>0</v>
      </c>
      <c r="M28" s="117">
        <v>0</v>
      </c>
      <c r="N28" s="54"/>
    </row>
    <row r="29" spans="1:14" ht="22.5">
      <c r="A29" s="61">
        <v>801</v>
      </c>
      <c r="B29" s="61">
        <v>80110</v>
      </c>
      <c r="C29" s="61">
        <v>6060</v>
      </c>
      <c r="D29" s="111" t="s">
        <v>155</v>
      </c>
      <c r="E29" s="54">
        <v>2004</v>
      </c>
      <c r="F29" s="117">
        <v>0</v>
      </c>
      <c r="G29" s="117">
        <v>5500</v>
      </c>
      <c r="H29" s="117">
        <v>5500</v>
      </c>
      <c r="I29" s="117">
        <v>0</v>
      </c>
      <c r="J29" s="117">
        <f>H29-K29-L29-M29</f>
        <v>5500</v>
      </c>
      <c r="K29" s="117">
        <v>0</v>
      </c>
      <c r="L29" s="117">
        <v>0</v>
      </c>
      <c r="M29" s="117">
        <v>0</v>
      </c>
      <c r="N29" s="54"/>
    </row>
    <row r="30" spans="1:14" ht="22.5">
      <c r="A30" s="61">
        <v>852</v>
      </c>
      <c r="B30" s="61">
        <v>85212</v>
      </c>
      <c r="C30" s="61">
        <v>6060</v>
      </c>
      <c r="D30" s="111" t="s">
        <v>121</v>
      </c>
      <c r="E30" s="54">
        <v>2004</v>
      </c>
      <c r="F30" s="117">
        <v>0</v>
      </c>
      <c r="G30" s="117">
        <v>6724</v>
      </c>
      <c r="H30" s="117">
        <v>6724</v>
      </c>
      <c r="I30" s="117">
        <v>0</v>
      </c>
      <c r="J30" s="117">
        <f t="shared" si="2"/>
        <v>6724</v>
      </c>
      <c r="K30" s="117">
        <v>0</v>
      </c>
      <c r="L30" s="117">
        <v>0</v>
      </c>
      <c r="M30" s="117">
        <v>0</v>
      </c>
      <c r="N30" s="54"/>
    </row>
    <row r="31" spans="1:14" ht="22.5">
      <c r="A31" s="61">
        <v>900</v>
      </c>
      <c r="B31" s="61">
        <v>90004</v>
      </c>
      <c r="C31" s="61">
        <v>6060</v>
      </c>
      <c r="D31" s="111" t="s">
        <v>156</v>
      </c>
      <c r="E31" s="54">
        <v>2004</v>
      </c>
      <c r="F31" s="117">
        <v>0</v>
      </c>
      <c r="G31" s="117">
        <v>5500</v>
      </c>
      <c r="H31" s="117">
        <v>5500</v>
      </c>
      <c r="I31" s="117">
        <v>0</v>
      </c>
      <c r="J31" s="117">
        <f t="shared" si="2"/>
        <v>5500</v>
      </c>
      <c r="K31" s="117">
        <v>0</v>
      </c>
      <c r="L31" s="117">
        <v>0</v>
      </c>
      <c r="M31" s="117">
        <v>0</v>
      </c>
      <c r="N31" s="54"/>
    </row>
    <row r="32" spans="1:14" ht="33.75">
      <c r="A32" s="62">
        <v>900</v>
      </c>
      <c r="B32" s="62">
        <v>90095</v>
      </c>
      <c r="C32" s="61">
        <v>6050</v>
      </c>
      <c r="D32" s="63" t="s">
        <v>57</v>
      </c>
      <c r="E32" s="54">
        <v>2004</v>
      </c>
      <c r="F32" s="117">
        <v>0</v>
      </c>
      <c r="G32" s="117">
        <v>112300</v>
      </c>
      <c r="H32" s="117">
        <v>112300</v>
      </c>
      <c r="I32" s="117">
        <v>0</v>
      </c>
      <c r="J32" s="117">
        <f t="shared" si="2"/>
        <v>27800</v>
      </c>
      <c r="K32" s="117">
        <v>0</v>
      </c>
      <c r="L32" s="117">
        <v>84500</v>
      </c>
      <c r="M32" s="117">
        <v>0</v>
      </c>
      <c r="N32" s="54"/>
    </row>
    <row r="33" spans="1:14" ht="12.75">
      <c r="A33" s="62">
        <v>900</v>
      </c>
      <c r="B33" s="62">
        <v>90095</v>
      </c>
      <c r="C33" s="61">
        <v>6050</v>
      </c>
      <c r="D33" s="63" t="s">
        <v>58</v>
      </c>
      <c r="E33" s="54">
        <v>2004</v>
      </c>
      <c r="F33" s="117">
        <v>0</v>
      </c>
      <c r="G33" s="117">
        <v>46000</v>
      </c>
      <c r="H33" s="117">
        <v>46000</v>
      </c>
      <c r="I33" s="117"/>
      <c r="J33" s="117">
        <f t="shared" si="2"/>
        <v>46000</v>
      </c>
      <c r="K33" s="117">
        <v>0</v>
      </c>
      <c r="L33" s="117">
        <v>0</v>
      </c>
      <c r="M33" s="117">
        <v>0</v>
      </c>
      <c r="N33" s="54"/>
    </row>
    <row r="34" spans="1:14" ht="22.5">
      <c r="A34" s="61">
        <v>900</v>
      </c>
      <c r="B34" s="61">
        <v>90095</v>
      </c>
      <c r="C34" s="61">
        <v>6050</v>
      </c>
      <c r="D34" s="63" t="s">
        <v>59</v>
      </c>
      <c r="E34" s="54" t="s">
        <v>36</v>
      </c>
      <c r="F34" s="117">
        <v>17000</v>
      </c>
      <c r="G34" s="117">
        <v>45000</v>
      </c>
      <c r="H34" s="117">
        <v>45000</v>
      </c>
      <c r="I34" s="117">
        <v>0</v>
      </c>
      <c r="J34" s="117">
        <f t="shared" si="2"/>
        <v>0</v>
      </c>
      <c r="K34" s="117">
        <v>0</v>
      </c>
      <c r="L34" s="117">
        <v>0</v>
      </c>
      <c r="M34" s="117">
        <v>45000</v>
      </c>
      <c r="N34" s="54" t="s">
        <v>46</v>
      </c>
    </row>
    <row r="35" spans="1:14" ht="22.5">
      <c r="A35" s="61">
        <v>900</v>
      </c>
      <c r="B35" s="61">
        <v>90095</v>
      </c>
      <c r="C35" s="61">
        <v>6050</v>
      </c>
      <c r="D35" s="63" t="s">
        <v>60</v>
      </c>
      <c r="E35" s="54" t="s">
        <v>36</v>
      </c>
      <c r="F35" s="117">
        <v>10000</v>
      </c>
      <c r="G35" s="117">
        <v>15000</v>
      </c>
      <c r="H35" s="117">
        <v>15000</v>
      </c>
      <c r="I35" s="117">
        <v>0</v>
      </c>
      <c r="J35" s="117">
        <f t="shared" si="2"/>
        <v>0</v>
      </c>
      <c r="K35" s="117">
        <v>0</v>
      </c>
      <c r="L35" s="117">
        <v>0</v>
      </c>
      <c r="M35" s="117">
        <v>15000</v>
      </c>
      <c r="N35" s="54" t="s">
        <v>46</v>
      </c>
    </row>
    <row r="36" spans="1:14" ht="33.75">
      <c r="A36" s="61">
        <v>900</v>
      </c>
      <c r="B36" s="61">
        <v>90095</v>
      </c>
      <c r="C36" s="61">
        <v>6050</v>
      </c>
      <c r="D36" s="63" t="s">
        <v>146</v>
      </c>
      <c r="E36" s="54">
        <v>2004</v>
      </c>
      <c r="F36" s="117">
        <v>0</v>
      </c>
      <c r="G36" s="117">
        <v>65000</v>
      </c>
      <c r="H36" s="117">
        <v>65000</v>
      </c>
      <c r="I36" s="117">
        <v>0</v>
      </c>
      <c r="J36" s="117">
        <f t="shared" si="2"/>
        <v>0</v>
      </c>
      <c r="K36" s="117">
        <v>0</v>
      </c>
      <c r="L36" s="117">
        <v>0</v>
      </c>
      <c r="M36" s="117">
        <v>65000</v>
      </c>
      <c r="N36" s="54"/>
    </row>
    <row r="37" spans="1:14" ht="12.75">
      <c r="A37" s="61">
        <v>900</v>
      </c>
      <c r="B37" s="61">
        <v>90095</v>
      </c>
      <c r="C37" s="61">
        <v>6050</v>
      </c>
      <c r="D37" s="63" t="s">
        <v>61</v>
      </c>
      <c r="E37" s="54">
        <v>2004</v>
      </c>
      <c r="F37" s="117">
        <v>0</v>
      </c>
      <c r="G37" s="117">
        <v>50000</v>
      </c>
      <c r="H37" s="117">
        <v>50000</v>
      </c>
      <c r="I37" s="117">
        <v>0</v>
      </c>
      <c r="J37" s="117">
        <f>H37-K37-L37-M37</f>
        <v>50000</v>
      </c>
      <c r="K37" s="117">
        <v>0</v>
      </c>
      <c r="L37" s="117">
        <v>0</v>
      </c>
      <c r="M37" s="117">
        <v>0</v>
      </c>
      <c r="N37" s="54"/>
    </row>
    <row r="38" spans="1:14" ht="18">
      <c r="A38" s="122" t="s">
        <v>12</v>
      </c>
      <c r="B38" s="149" t="s">
        <v>35</v>
      </c>
      <c r="C38" s="150"/>
      <c r="D38" s="150"/>
      <c r="E38" s="151"/>
      <c r="F38" s="119">
        <f aca="true" t="shared" si="3" ref="F38:M38">SUM(F39:F47)</f>
        <v>0</v>
      </c>
      <c r="G38" s="119">
        <f t="shared" si="3"/>
        <v>9940000</v>
      </c>
      <c r="H38" s="119">
        <f t="shared" si="3"/>
        <v>708703</v>
      </c>
      <c r="I38" s="119">
        <f t="shared" si="3"/>
        <v>9231297</v>
      </c>
      <c r="J38" s="119">
        <f t="shared" si="3"/>
        <v>84000</v>
      </c>
      <c r="K38" s="119">
        <f>SUM(K39:K47)</f>
        <v>14703</v>
      </c>
      <c r="L38" s="119">
        <f>SUM(L39:L47)</f>
        <v>0</v>
      </c>
      <c r="M38" s="119">
        <f t="shared" si="3"/>
        <v>610000</v>
      </c>
      <c r="N38" s="54"/>
    </row>
    <row r="39" spans="1:14" ht="22.5">
      <c r="A39" s="62">
        <v>600</v>
      </c>
      <c r="B39" s="62">
        <v>60016</v>
      </c>
      <c r="C39" s="61">
        <v>6050</v>
      </c>
      <c r="D39" s="63" t="s">
        <v>62</v>
      </c>
      <c r="E39" s="54" t="s">
        <v>63</v>
      </c>
      <c r="F39" s="117">
        <v>0</v>
      </c>
      <c r="G39" s="117">
        <v>450000</v>
      </c>
      <c r="H39" s="117">
        <v>225000</v>
      </c>
      <c r="I39" s="117">
        <f>G39-H39</f>
        <v>225000</v>
      </c>
      <c r="J39" s="117">
        <f aca="true" t="shared" si="4" ref="J39:J47">H39-K39-L39-M39</f>
        <v>25000</v>
      </c>
      <c r="K39" s="117">
        <v>0</v>
      </c>
      <c r="L39" s="117">
        <v>0</v>
      </c>
      <c r="M39" s="117">
        <v>200000</v>
      </c>
      <c r="N39" s="54"/>
    </row>
    <row r="40" spans="1:14" ht="22.5">
      <c r="A40" s="62">
        <v>600</v>
      </c>
      <c r="B40" s="62">
        <v>60016</v>
      </c>
      <c r="C40" s="61">
        <v>6050</v>
      </c>
      <c r="D40" s="63" t="s">
        <v>64</v>
      </c>
      <c r="E40" s="54" t="s">
        <v>63</v>
      </c>
      <c r="F40" s="117">
        <v>0</v>
      </c>
      <c r="G40" s="117">
        <v>210000</v>
      </c>
      <c r="H40" s="117">
        <v>160000</v>
      </c>
      <c r="I40" s="117">
        <f aca="true" t="shared" si="5" ref="I40:I47">G40-H40</f>
        <v>50000</v>
      </c>
      <c r="J40" s="117">
        <f t="shared" si="4"/>
        <v>0</v>
      </c>
      <c r="K40" s="117">
        <v>0</v>
      </c>
      <c r="L40" s="117">
        <v>0</v>
      </c>
      <c r="M40" s="117">
        <v>160000</v>
      </c>
      <c r="N40" s="54"/>
    </row>
    <row r="41" spans="1:14" ht="22.5">
      <c r="A41" s="62">
        <v>600</v>
      </c>
      <c r="B41" s="62">
        <v>60016</v>
      </c>
      <c r="C41" s="61">
        <v>6050</v>
      </c>
      <c r="D41" s="63" t="s">
        <v>119</v>
      </c>
      <c r="E41" s="54" t="s">
        <v>63</v>
      </c>
      <c r="F41" s="117">
        <v>0</v>
      </c>
      <c r="G41" s="117">
        <v>300000</v>
      </c>
      <c r="H41" s="117">
        <v>200000</v>
      </c>
      <c r="I41" s="117">
        <f t="shared" si="5"/>
        <v>100000</v>
      </c>
      <c r="J41" s="117">
        <f t="shared" si="4"/>
        <v>0</v>
      </c>
      <c r="K41" s="117">
        <v>0</v>
      </c>
      <c r="L41" s="117">
        <v>0</v>
      </c>
      <c r="M41" s="117">
        <v>200000</v>
      </c>
      <c r="N41" s="54"/>
    </row>
    <row r="42" spans="1:14" ht="22.5">
      <c r="A42" s="62">
        <v>600</v>
      </c>
      <c r="B42" s="62">
        <v>60016</v>
      </c>
      <c r="C42" s="61">
        <v>6050</v>
      </c>
      <c r="D42" s="63" t="s">
        <v>65</v>
      </c>
      <c r="E42" s="54" t="s">
        <v>63</v>
      </c>
      <c r="F42" s="117"/>
      <c r="G42" s="117">
        <v>20000</v>
      </c>
      <c r="H42" s="117">
        <v>5000</v>
      </c>
      <c r="I42" s="117">
        <f t="shared" si="5"/>
        <v>15000</v>
      </c>
      <c r="J42" s="117">
        <f t="shared" si="4"/>
        <v>5000</v>
      </c>
      <c r="K42" s="117">
        <v>0</v>
      </c>
      <c r="L42" s="117">
        <v>0</v>
      </c>
      <c r="M42" s="117">
        <v>0</v>
      </c>
      <c r="N42" s="54"/>
    </row>
    <row r="43" spans="1:14" ht="22.5">
      <c r="A43" s="62">
        <v>600</v>
      </c>
      <c r="B43" s="62">
        <v>60016</v>
      </c>
      <c r="C43" s="61">
        <v>6050</v>
      </c>
      <c r="D43" s="63" t="s">
        <v>66</v>
      </c>
      <c r="E43" s="54" t="s">
        <v>63</v>
      </c>
      <c r="F43" s="117">
        <v>0</v>
      </c>
      <c r="G43" s="117">
        <v>220000</v>
      </c>
      <c r="H43" s="117">
        <v>25703</v>
      </c>
      <c r="I43" s="117">
        <f t="shared" si="5"/>
        <v>194297</v>
      </c>
      <c r="J43" s="117">
        <f t="shared" si="4"/>
        <v>11000</v>
      </c>
      <c r="K43" s="117">
        <v>14703</v>
      </c>
      <c r="L43" s="117">
        <v>0</v>
      </c>
      <c r="M43" s="117">
        <v>0</v>
      </c>
      <c r="N43" s="54"/>
    </row>
    <row r="44" spans="1:14" ht="22.5">
      <c r="A44" s="62">
        <v>600</v>
      </c>
      <c r="B44" s="62">
        <v>60016</v>
      </c>
      <c r="C44" s="61">
        <v>6050</v>
      </c>
      <c r="D44" s="63" t="s">
        <v>67</v>
      </c>
      <c r="E44" s="54" t="s">
        <v>63</v>
      </c>
      <c r="F44" s="117">
        <v>0</v>
      </c>
      <c r="G44" s="117">
        <v>380000</v>
      </c>
      <c r="H44" s="117">
        <v>19000</v>
      </c>
      <c r="I44" s="117">
        <f t="shared" si="5"/>
        <v>361000</v>
      </c>
      <c r="J44" s="117">
        <f t="shared" si="4"/>
        <v>19000</v>
      </c>
      <c r="K44" s="117">
        <v>0</v>
      </c>
      <c r="L44" s="117">
        <v>0</v>
      </c>
      <c r="M44" s="117">
        <v>0</v>
      </c>
      <c r="N44" s="54"/>
    </row>
    <row r="45" spans="1:14" ht="22.5">
      <c r="A45" s="62">
        <v>600</v>
      </c>
      <c r="B45" s="62">
        <v>60016</v>
      </c>
      <c r="C45" s="61">
        <v>6050</v>
      </c>
      <c r="D45" s="63" t="s">
        <v>68</v>
      </c>
      <c r="E45" s="54" t="s">
        <v>63</v>
      </c>
      <c r="F45" s="117">
        <v>0</v>
      </c>
      <c r="G45" s="117">
        <v>270000</v>
      </c>
      <c r="H45" s="117">
        <v>14000</v>
      </c>
      <c r="I45" s="117">
        <f t="shared" si="5"/>
        <v>256000</v>
      </c>
      <c r="J45" s="117">
        <f t="shared" si="4"/>
        <v>14000</v>
      </c>
      <c r="K45" s="117">
        <v>0</v>
      </c>
      <c r="L45" s="117">
        <v>0</v>
      </c>
      <c r="M45" s="117">
        <v>0</v>
      </c>
      <c r="N45" s="54"/>
    </row>
    <row r="46" spans="1:14" ht="22.5">
      <c r="A46" s="62">
        <v>600</v>
      </c>
      <c r="B46" s="62">
        <v>60016</v>
      </c>
      <c r="C46" s="61">
        <v>6050</v>
      </c>
      <c r="D46" s="63" t="s">
        <v>69</v>
      </c>
      <c r="E46" s="54" t="s">
        <v>63</v>
      </c>
      <c r="F46" s="117">
        <v>0</v>
      </c>
      <c r="G46" s="117">
        <v>90000</v>
      </c>
      <c r="H46" s="117">
        <v>10000</v>
      </c>
      <c r="I46" s="117">
        <f t="shared" si="5"/>
        <v>80000</v>
      </c>
      <c r="J46" s="117">
        <f t="shared" si="4"/>
        <v>10000</v>
      </c>
      <c r="K46" s="117">
        <v>0</v>
      </c>
      <c r="L46" s="117">
        <v>0</v>
      </c>
      <c r="M46" s="117">
        <v>0</v>
      </c>
      <c r="N46" s="54"/>
    </row>
    <row r="47" spans="1:14" ht="22.5">
      <c r="A47" s="61">
        <v>926</v>
      </c>
      <c r="B47" s="61">
        <v>92601</v>
      </c>
      <c r="C47" s="61">
        <v>6050</v>
      </c>
      <c r="D47" s="63" t="s">
        <v>74</v>
      </c>
      <c r="E47" s="54" t="s">
        <v>70</v>
      </c>
      <c r="F47" s="117">
        <v>0</v>
      </c>
      <c r="G47" s="117">
        <v>8000000</v>
      </c>
      <c r="H47" s="117">
        <v>50000</v>
      </c>
      <c r="I47" s="117">
        <f t="shared" si="5"/>
        <v>7950000</v>
      </c>
      <c r="J47" s="117">
        <f t="shared" si="4"/>
        <v>0</v>
      </c>
      <c r="K47" s="117">
        <v>0</v>
      </c>
      <c r="L47" s="117">
        <v>0</v>
      </c>
      <c r="M47" s="117">
        <v>50000</v>
      </c>
      <c r="N47" s="54"/>
    </row>
    <row r="48" spans="1:14" ht="12.75">
      <c r="A48" s="64"/>
      <c r="B48" s="64"/>
      <c r="C48" s="64"/>
      <c r="D48" s="65"/>
      <c r="E48" s="66"/>
      <c r="F48" s="67"/>
      <c r="G48" s="67"/>
      <c r="H48" s="67"/>
      <c r="I48" s="67"/>
      <c r="J48" s="67"/>
      <c r="K48" s="67"/>
      <c r="L48" s="67"/>
      <c r="M48" s="67"/>
      <c r="N48" s="65"/>
    </row>
    <row r="49" spans="1:14" ht="12.75">
      <c r="A49" s="8"/>
      <c r="B49" s="8"/>
      <c r="C49" s="8"/>
      <c r="D49" s="68"/>
      <c r="E49" s="64"/>
      <c r="F49" s="67"/>
      <c r="G49" s="67"/>
      <c r="H49" s="67"/>
      <c r="I49" s="67"/>
      <c r="J49" s="67"/>
      <c r="K49" s="67"/>
      <c r="L49" s="67"/>
      <c r="M49" s="67"/>
      <c r="N49" s="8"/>
    </row>
    <row r="50" spans="1:14" ht="12.75">
      <c r="A50" s="8"/>
      <c r="B50" s="8"/>
      <c r="C50" s="8"/>
      <c r="D50" s="8"/>
      <c r="E50" s="64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8"/>
      <c r="C51" s="8"/>
      <c r="D51" s="8"/>
      <c r="E51" s="64"/>
      <c r="F51" s="8"/>
      <c r="G51" s="8"/>
      <c r="H51" s="8"/>
      <c r="I51" s="8"/>
      <c r="J51" s="8"/>
      <c r="K51" s="8"/>
      <c r="L51" s="8"/>
      <c r="M51" s="8"/>
      <c r="N51" s="8"/>
    </row>
  </sheetData>
  <mergeCells count="20">
    <mergeCell ref="N7:N9"/>
    <mergeCell ref="A7:C8"/>
    <mergeCell ref="B5:M5"/>
    <mergeCell ref="G7:G9"/>
    <mergeCell ref="H7:H9"/>
    <mergeCell ref="I7:I9"/>
    <mergeCell ref="D7:D9"/>
    <mergeCell ref="J7:M7"/>
    <mergeCell ref="E7:E8"/>
    <mergeCell ref="K8:K9"/>
    <mergeCell ref="I1:N1"/>
    <mergeCell ref="I2:N2"/>
    <mergeCell ref="I3:N3"/>
    <mergeCell ref="I4:N4"/>
    <mergeCell ref="M8:M9"/>
    <mergeCell ref="B11:D11"/>
    <mergeCell ref="B12:E12"/>
    <mergeCell ref="B38:E38"/>
    <mergeCell ref="F7:F9"/>
    <mergeCell ref="L8:L9"/>
  </mergeCells>
  <printOptions/>
  <pageMargins left="0" right="0" top="0.3937007874015748" bottom="0.393700787401574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16"/>
  <sheetViews>
    <sheetView workbookViewId="0" topLeftCell="A1">
      <selection activeCell="D16" sqref="A1:D16"/>
    </sheetView>
  </sheetViews>
  <sheetFormatPr defaultColWidth="9.00390625" defaultRowHeight="12.75"/>
  <cols>
    <col min="1" max="1" width="2.625" style="2" customWidth="1"/>
    <col min="2" max="2" width="5.875" style="7" customWidth="1"/>
    <col min="3" max="3" width="64.25390625" style="2" customWidth="1"/>
    <col min="4" max="4" width="16.75390625" style="50" customWidth="1"/>
    <col min="5" max="6" width="2.625" style="2" customWidth="1"/>
    <col min="7" max="16384" width="9.125" style="2" customWidth="1"/>
  </cols>
  <sheetData>
    <row r="1" spans="3:4" ht="15">
      <c r="C1" s="177" t="s">
        <v>22</v>
      </c>
      <c r="D1" s="177"/>
    </row>
    <row r="2" spans="2:4" ht="18">
      <c r="B2" s="37"/>
      <c r="C2" s="178" t="str">
        <f>Dane!B1</f>
        <v>do Uchwały Nr XVII/108/2004</v>
      </c>
      <c r="D2" s="178"/>
    </row>
    <row r="3" spans="3:4" ht="18.75">
      <c r="C3" s="175" t="s">
        <v>15</v>
      </c>
      <c r="D3" s="175"/>
    </row>
    <row r="4" spans="3:4" ht="15">
      <c r="C4" s="176" t="str">
        <f>Dane!B2</f>
        <v>z dnia 21 czerwca 2004 roku</v>
      </c>
      <c r="D4" s="176"/>
    </row>
    <row r="5" spans="2:4" ht="23.25">
      <c r="B5" s="173" t="s">
        <v>112</v>
      </c>
      <c r="C5" s="174"/>
      <c r="D5" s="174"/>
    </row>
    <row r="6" spans="3:4" ht="13.5" thickBot="1">
      <c r="C6" s="7"/>
      <c r="D6" s="5"/>
    </row>
    <row r="7" spans="2:4" s="7" customFormat="1" ht="18.75" thickBot="1">
      <c r="B7" s="38" t="s">
        <v>16</v>
      </c>
      <c r="C7" s="39" t="s">
        <v>2</v>
      </c>
      <c r="D7" s="40" t="s">
        <v>17</v>
      </c>
    </row>
    <row r="8" spans="2:4" ht="15">
      <c r="B8" s="41">
        <v>1</v>
      </c>
      <c r="C8" s="42" t="s">
        <v>18</v>
      </c>
      <c r="D8" s="43">
        <f>'Załącznik Nr 1'!J8</f>
        <v>18405303</v>
      </c>
    </row>
    <row r="9" spans="2:4" ht="15">
      <c r="B9" s="44">
        <v>2</v>
      </c>
      <c r="C9" s="45" t="s">
        <v>149</v>
      </c>
      <c r="D9" s="46">
        <v>1125000</v>
      </c>
    </row>
    <row r="10" spans="2:4" ht="15">
      <c r="B10" s="44">
        <v>3</v>
      </c>
      <c r="C10" s="45" t="s">
        <v>140</v>
      </c>
      <c r="D10" s="46">
        <v>84500</v>
      </c>
    </row>
    <row r="11" spans="2:4" ht="15">
      <c r="B11" s="44">
        <v>4</v>
      </c>
      <c r="C11" s="45" t="s">
        <v>141</v>
      </c>
      <c r="D11" s="46">
        <v>145000</v>
      </c>
    </row>
    <row r="12" spans="2:4" ht="15">
      <c r="B12" s="44">
        <v>5</v>
      </c>
      <c r="C12" s="45" t="s">
        <v>142</v>
      </c>
      <c r="D12" s="46">
        <v>0</v>
      </c>
    </row>
    <row r="13" spans="2:4" ht="15">
      <c r="B13" s="44">
        <v>6</v>
      </c>
      <c r="C13" s="45" t="s">
        <v>19</v>
      </c>
      <c r="D13" s="46">
        <f>SUM(D8:D12)</f>
        <v>19759803</v>
      </c>
    </row>
    <row r="14" spans="2:4" ht="15">
      <c r="B14" s="44">
        <v>7</v>
      </c>
      <c r="C14" s="45" t="s">
        <v>20</v>
      </c>
      <c r="D14" s="46">
        <f>'Załacznik Nr 2'!J9</f>
        <v>19583353</v>
      </c>
    </row>
    <row r="15" spans="2:4" ht="15">
      <c r="B15" s="44">
        <v>8</v>
      </c>
      <c r="C15" s="45" t="s">
        <v>39</v>
      </c>
      <c r="D15" s="46">
        <v>176450</v>
      </c>
    </row>
    <row r="16" spans="2:4" ht="15.75" thickBot="1">
      <c r="B16" s="47">
        <v>9</v>
      </c>
      <c r="C16" s="48" t="s">
        <v>21</v>
      </c>
      <c r="D16" s="49">
        <f>SUM(D13-D14-D15)</f>
        <v>0</v>
      </c>
    </row>
  </sheetData>
  <mergeCells count="5">
    <mergeCell ref="B5:D5"/>
    <mergeCell ref="C3:D3"/>
    <mergeCell ref="C4:D4"/>
    <mergeCell ref="C1:D1"/>
    <mergeCell ref="C2:D2"/>
  </mergeCells>
  <printOptions/>
  <pageMargins left="0.984251968503937" right="0" top="0.3937007874015748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4"/>
  <sheetViews>
    <sheetView zoomScale="75" zoomScaleNormal="75" workbookViewId="0" topLeftCell="A1">
      <selection activeCell="J12" sqref="A1:J12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3.625" style="3" customWidth="1"/>
    <col min="6" max="6" width="58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186" t="s">
        <v>0</v>
      </c>
      <c r="G1" s="186"/>
      <c r="H1" s="186"/>
      <c r="I1" s="186"/>
      <c r="J1" s="187"/>
    </row>
    <row r="2" spans="6:10" ht="18">
      <c r="F2" s="188" t="str">
        <f>Dane!B1</f>
        <v>do Uchwały Nr XVII/108/2004</v>
      </c>
      <c r="G2" s="188"/>
      <c r="H2" s="188"/>
      <c r="I2" s="188"/>
      <c r="J2" s="189"/>
    </row>
    <row r="3" spans="6:10" ht="18.75">
      <c r="F3" s="190" t="s">
        <v>15</v>
      </c>
      <c r="G3" s="178"/>
      <c r="H3" s="178"/>
      <c r="I3" s="178"/>
      <c r="J3" s="178"/>
    </row>
    <row r="4" spans="6:10" ht="15">
      <c r="F4" s="191" t="str">
        <f>Dane!B2</f>
        <v>z dnia 21 czerwca 2004 roku</v>
      </c>
      <c r="G4" s="191"/>
      <c r="H4" s="191"/>
      <c r="I4" s="191"/>
      <c r="J4" s="187"/>
    </row>
    <row r="5" spans="2:10" ht="20.25">
      <c r="B5" s="181" t="s">
        <v>113</v>
      </c>
      <c r="C5" s="182"/>
      <c r="D5" s="182"/>
      <c r="E5" s="182"/>
      <c r="F5" s="182"/>
      <c r="G5" s="182"/>
      <c r="H5" s="182"/>
      <c r="I5" s="182"/>
      <c r="J5" s="182"/>
    </row>
    <row r="6" spans="3:9" ht="12.75">
      <c r="C6" s="6"/>
      <c r="D6" s="7"/>
      <c r="E6" s="7"/>
      <c r="F6" s="7"/>
      <c r="G6" s="7"/>
      <c r="H6" s="7"/>
      <c r="I6" s="7"/>
    </row>
    <row r="7" spans="2:12" s="8" customFormat="1" ht="28.5">
      <c r="B7" s="183" t="s">
        <v>1</v>
      </c>
      <c r="C7" s="184"/>
      <c r="D7" s="184"/>
      <c r="E7" s="185"/>
      <c r="F7" s="120" t="s">
        <v>2</v>
      </c>
      <c r="G7" s="9" t="s">
        <v>40</v>
      </c>
      <c r="H7" s="9" t="s">
        <v>9</v>
      </c>
      <c r="I7" s="9" t="s">
        <v>10</v>
      </c>
      <c r="J7" s="10" t="s">
        <v>72</v>
      </c>
      <c r="K7" s="11"/>
      <c r="L7" s="11"/>
    </row>
    <row r="8" spans="2:10" ht="19.5" thickBot="1">
      <c r="B8" s="12" t="s">
        <v>3</v>
      </c>
      <c r="C8" s="12" t="s">
        <v>8</v>
      </c>
      <c r="D8" s="12" t="s">
        <v>7</v>
      </c>
      <c r="E8" s="12" t="s">
        <v>11</v>
      </c>
      <c r="F8" s="121" t="s">
        <v>4</v>
      </c>
      <c r="G8" s="13">
        <v>18268053</v>
      </c>
      <c r="H8" s="13">
        <f>SUM(H10:H17)</f>
        <v>0</v>
      </c>
      <c r="I8" s="13">
        <f>SUM(I10:I17)</f>
        <v>137250</v>
      </c>
      <c r="J8" s="14">
        <f>SUM(G8-H8+I8)</f>
        <v>18405303</v>
      </c>
    </row>
    <row r="9" spans="2:10" ht="19.5" thickTop="1">
      <c r="B9" s="179" t="s">
        <v>24</v>
      </c>
      <c r="C9" s="180"/>
      <c r="D9" s="180"/>
      <c r="E9" s="180"/>
      <c r="F9" s="180"/>
      <c r="G9" s="15"/>
      <c r="H9" s="15"/>
      <c r="I9" s="16"/>
      <c r="J9" s="17"/>
    </row>
    <row r="10" spans="2:11" ht="24">
      <c r="B10" s="112">
        <v>700</v>
      </c>
      <c r="C10" s="112">
        <v>70005</v>
      </c>
      <c r="D10" s="113" t="s">
        <v>71</v>
      </c>
      <c r="E10" s="114"/>
      <c r="F10" s="115" t="s">
        <v>126</v>
      </c>
      <c r="G10" s="21">
        <v>145570</v>
      </c>
      <c r="H10" s="21"/>
      <c r="I10" s="21">
        <v>90708</v>
      </c>
      <c r="J10" s="22">
        <f>SUM(G10-H10+I10)</f>
        <v>236278</v>
      </c>
      <c r="K10" s="11"/>
    </row>
    <row r="11" spans="2:11" ht="24">
      <c r="B11" s="23">
        <v>758</v>
      </c>
      <c r="C11" s="23">
        <v>75807</v>
      </c>
      <c r="D11" s="18">
        <v>2920</v>
      </c>
      <c r="E11" s="19" t="s">
        <v>157</v>
      </c>
      <c r="F11" s="110" t="s">
        <v>158</v>
      </c>
      <c r="G11" s="21">
        <v>633190</v>
      </c>
      <c r="H11" s="21"/>
      <c r="I11" s="21">
        <v>42542</v>
      </c>
      <c r="J11" s="22">
        <f>SUM(G11-H11+I11)</f>
        <v>675732</v>
      </c>
      <c r="K11" s="11"/>
    </row>
    <row r="12" spans="2:11" ht="24">
      <c r="B12" s="18">
        <v>900</v>
      </c>
      <c r="C12" s="18">
        <v>90095</v>
      </c>
      <c r="D12" s="18">
        <v>2700</v>
      </c>
      <c r="E12" s="19" t="s">
        <v>123</v>
      </c>
      <c r="F12" s="20" t="s">
        <v>124</v>
      </c>
      <c r="G12" s="21">
        <v>11500</v>
      </c>
      <c r="H12" s="21"/>
      <c r="I12" s="21">
        <v>4000</v>
      </c>
      <c r="J12" s="22">
        <f>SUM(G12-H12+I12)</f>
        <v>15500</v>
      </c>
      <c r="K12" s="11"/>
    </row>
    <row r="13" spans="2:11" ht="15">
      <c r="B13" s="23"/>
      <c r="C13" s="23"/>
      <c r="D13" s="18"/>
      <c r="E13" s="19"/>
      <c r="F13" s="110"/>
      <c r="G13" s="21"/>
      <c r="H13" s="21"/>
      <c r="I13" s="21"/>
      <c r="J13" s="22">
        <f aca="true" t="shared" si="0" ref="J13:J18">SUM(G13-H13+I13)</f>
        <v>0</v>
      </c>
      <c r="K13" s="11"/>
    </row>
    <row r="14" spans="2:11" ht="15">
      <c r="B14" s="23"/>
      <c r="C14" s="23"/>
      <c r="D14" s="18"/>
      <c r="E14" s="19"/>
      <c r="F14" s="20"/>
      <c r="G14" s="22"/>
      <c r="H14" s="22"/>
      <c r="I14" s="21"/>
      <c r="J14" s="22">
        <f t="shared" si="0"/>
        <v>0</v>
      </c>
      <c r="K14" s="11"/>
    </row>
    <row r="15" spans="2:11" ht="15">
      <c r="B15" s="18"/>
      <c r="C15" s="18"/>
      <c r="D15" s="18"/>
      <c r="E15" s="19"/>
      <c r="F15" s="20"/>
      <c r="G15" s="21"/>
      <c r="H15" s="21"/>
      <c r="I15" s="21"/>
      <c r="J15" s="22">
        <f t="shared" si="0"/>
        <v>0</v>
      </c>
      <c r="K15" s="11"/>
    </row>
    <row r="16" spans="2:11" ht="15">
      <c r="B16" s="23"/>
      <c r="C16" s="23"/>
      <c r="D16" s="18"/>
      <c r="E16" s="19"/>
      <c r="F16" s="20"/>
      <c r="G16" s="21"/>
      <c r="H16" s="21"/>
      <c r="I16" s="21"/>
      <c r="J16" s="22">
        <f t="shared" si="0"/>
        <v>0</v>
      </c>
      <c r="K16" s="11"/>
    </row>
    <row r="17" spans="2:11" ht="15">
      <c r="B17" s="23"/>
      <c r="C17" s="23"/>
      <c r="D17" s="18"/>
      <c r="E17" s="19"/>
      <c r="F17" s="20"/>
      <c r="G17" s="21"/>
      <c r="H17" s="21"/>
      <c r="I17" s="21"/>
      <c r="J17" s="22">
        <f t="shared" si="0"/>
        <v>0</v>
      </c>
      <c r="K17" s="11"/>
    </row>
    <row r="18" spans="2:10" ht="20.25" customHeight="1">
      <c r="B18" s="24"/>
      <c r="C18" s="24"/>
      <c r="D18" s="24"/>
      <c r="E18" s="25"/>
      <c r="F18" s="26"/>
      <c r="G18" s="27"/>
      <c r="H18" s="27"/>
      <c r="I18" s="27"/>
      <c r="J18" s="22">
        <f t="shared" si="0"/>
        <v>0</v>
      </c>
    </row>
    <row r="19" spans="6:10" ht="20.25" customHeight="1">
      <c r="F19" s="28"/>
      <c r="G19" s="29"/>
      <c r="H19" s="29"/>
      <c r="I19" s="29"/>
      <c r="J19" s="30"/>
    </row>
    <row r="20" spans="3:10" ht="25.5">
      <c r="C20" s="31"/>
      <c r="D20" s="31"/>
      <c r="E20" s="31"/>
      <c r="F20" s="32"/>
      <c r="G20" s="33"/>
      <c r="H20" s="33"/>
      <c r="I20" s="33"/>
      <c r="J20" s="33"/>
    </row>
    <row r="21" spans="6:10" ht="12.75">
      <c r="F21" s="33"/>
      <c r="G21" s="33"/>
      <c r="H21" s="33"/>
      <c r="I21" s="33"/>
      <c r="J21" s="33"/>
    </row>
    <row r="22" spans="6:10" ht="12.75">
      <c r="F22" s="33"/>
      <c r="G22" s="33"/>
      <c r="H22" s="33"/>
      <c r="I22" s="33"/>
      <c r="J22" s="33"/>
    </row>
    <row r="23" spans="6:10" ht="12.75">
      <c r="F23" s="33"/>
      <c r="G23" s="33"/>
      <c r="H23" s="33"/>
      <c r="I23" s="33"/>
      <c r="J23" s="33"/>
    </row>
    <row r="24" spans="6:10" ht="12.75">
      <c r="F24" s="33"/>
      <c r="G24" s="33"/>
      <c r="H24" s="33"/>
      <c r="I24" s="33"/>
      <c r="J24" s="33"/>
    </row>
    <row r="25" spans="6:10" ht="12.75">
      <c r="F25" s="33"/>
      <c r="G25" s="33"/>
      <c r="H25" s="33"/>
      <c r="I25" s="33"/>
      <c r="J25" s="33"/>
    </row>
    <row r="26" spans="6:10" ht="12.75">
      <c r="F26" s="33"/>
      <c r="G26" s="33"/>
      <c r="H26" s="33"/>
      <c r="I26" s="33"/>
      <c r="J26" s="33"/>
    </row>
    <row r="27" spans="6:10" ht="12.75">
      <c r="F27" s="33"/>
      <c r="G27" s="33"/>
      <c r="H27" s="33"/>
      <c r="I27" s="33"/>
      <c r="J27" s="33"/>
    </row>
    <row r="28" spans="6:10" ht="12.75">
      <c r="F28" s="33"/>
      <c r="G28" s="33"/>
      <c r="H28" s="33"/>
      <c r="I28" s="33"/>
      <c r="J28" s="33"/>
    </row>
    <row r="29" spans="6:10" ht="12.75">
      <c r="F29" s="33"/>
      <c r="G29" s="33"/>
      <c r="H29" s="33"/>
      <c r="I29" s="33"/>
      <c r="J29" s="33"/>
    </row>
    <row r="30" spans="6:10" ht="12.75">
      <c r="F30" s="33"/>
      <c r="G30" s="33"/>
      <c r="H30" s="33"/>
      <c r="I30" s="33"/>
      <c r="J30" s="33"/>
    </row>
    <row r="31" spans="6:10" ht="12.75">
      <c r="F31" s="33"/>
      <c r="G31" s="33"/>
      <c r="H31" s="33"/>
      <c r="I31" s="33"/>
      <c r="J31" s="33"/>
    </row>
    <row r="32" spans="6:10" ht="12.75">
      <c r="F32" s="33"/>
      <c r="G32" s="33"/>
      <c r="H32" s="33"/>
      <c r="I32" s="33"/>
      <c r="J32" s="33"/>
    </row>
    <row r="33" spans="6:10" ht="12.75">
      <c r="F33" s="33"/>
      <c r="G33" s="33"/>
      <c r="H33" s="33"/>
      <c r="I33" s="33"/>
      <c r="J33" s="33"/>
    </row>
    <row r="34" spans="6:10" ht="12.75">
      <c r="F34" s="33"/>
      <c r="G34" s="33"/>
      <c r="H34" s="33"/>
      <c r="I34" s="33"/>
      <c r="J34" s="33"/>
    </row>
    <row r="35" spans="6:10" ht="12.75">
      <c r="F35" s="33"/>
      <c r="G35" s="33"/>
      <c r="H35" s="33"/>
      <c r="I35" s="33"/>
      <c r="J35" s="33"/>
    </row>
    <row r="36" spans="6:10" ht="12.75">
      <c r="F36" s="33"/>
      <c r="G36" s="33"/>
      <c r="H36" s="33"/>
      <c r="I36" s="33"/>
      <c r="J36" s="33"/>
    </row>
    <row r="37" spans="6:10" ht="12.75">
      <c r="F37" s="33"/>
      <c r="G37" s="33"/>
      <c r="H37" s="33"/>
      <c r="I37" s="33"/>
      <c r="J37" s="33"/>
    </row>
    <row r="38" spans="6:10" ht="12.75">
      <c r="F38" s="33"/>
      <c r="G38" s="33"/>
      <c r="H38" s="33"/>
      <c r="I38" s="33"/>
      <c r="J38" s="33"/>
    </row>
    <row r="39" spans="6:10" ht="12.75">
      <c r="F39" s="33"/>
      <c r="G39" s="33"/>
      <c r="H39" s="33"/>
      <c r="I39" s="33"/>
      <c r="J39" s="33"/>
    </row>
    <row r="40" spans="6:10" ht="12.75">
      <c r="F40" s="33"/>
      <c r="G40" s="33"/>
      <c r="H40" s="33"/>
      <c r="I40" s="33"/>
      <c r="J40" s="33"/>
    </row>
    <row r="41" spans="6:10" ht="12.75">
      <c r="F41" s="33"/>
      <c r="G41" s="33"/>
      <c r="H41" s="33"/>
      <c r="I41" s="33"/>
      <c r="J41" s="33"/>
    </row>
    <row r="42" spans="6:10" ht="12.75">
      <c r="F42" s="33"/>
      <c r="G42" s="33"/>
      <c r="H42" s="33"/>
      <c r="I42" s="33"/>
      <c r="J42" s="33"/>
    </row>
    <row r="43" spans="6:10" ht="12.75">
      <c r="F43" s="33"/>
      <c r="G43" s="33"/>
      <c r="H43" s="33"/>
      <c r="I43" s="33"/>
      <c r="J43" s="33"/>
    </row>
    <row r="44" spans="6:10" ht="12.75">
      <c r="F44" s="33"/>
      <c r="G44" s="33"/>
      <c r="H44" s="33"/>
      <c r="I44" s="33"/>
      <c r="J44" s="33"/>
    </row>
  </sheetData>
  <mergeCells count="7">
    <mergeCell ref="B9:F9"/>
    <mergeCell ref="B5:J5"/>
    <mergeCell ref="B7:E7"/>
    <mergeCell ref="F1:J1"/>
    <mergeCell ref="F2:J2"/>
    <mergeCell ref="F3:J3"/>
    <mergeCell ref="F4:J4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80"/>
  <sheetViews>
    <sheetView zoomScale="75" zoomScaleNormal="75" workbookViewId="0" topLeftCell="A2">
      <selection activeCell="J21" sqref="A1:J21"/>
    </sheetView>
  </sheetViews>
  <sheetFormatPr defaultColWidth="9.00390625" defaultRowHeight="12.75"/>
  <cols>
    <col min="1" max="1" width="4.875" style="2" customWidth="1"/>
    <col min="2" max="2" width="5.375" style="34" customWidth="1"/>
    <col min="3" max="3" width="7.625" style="34" customWidth="1"/>
    <col min="4" max="4" width="6.00390625" style="34" customWidth="1"/>
    <col min="5" max="5" width="4.125" style="34" customWidth="1"/>
    <col min="6" max="6" width="60.375" style="4" customWidth="1"/>
    <col min="7" max="7" width="14.875" style="4" customWidth="1"/>
    <col min="8" max="9" width="12.875" style="4" customWidth="1"/>
    <col min="10" max="10" width="14.875" style="33" customWidth="1"/>
    <col min="11" max="12" width="2.75390625" style="4" customWidth="1"/>
    <col min="13" max="13" width="9.125" style="2" customWidth="1"/>
    <col min="14" max="14" width="13.75390625" style="2" customWidth="1"/>
    <col min="15" max="16384" width="9.125" style="2" customWidth="1"/>
  </cols>
  <sheetData>
    <row r="1" ht="12.75" hidden="1"/>
    <row r="2" spans="6:10" ht="15">
      <c r="F2" s="186" t="s">
        <v>5</v>
      </c>
      <c r="G2" s="192"/>
      <c r="H2" s="192"/>
      <c r="I2" s="192"/>
      <c r="J2" s="192"/>
    </row>
    <row r="3" spans="6:10" ht="18">
      <c r="F3" s="188" t="str">
        <f>Dane!B1</f>
        <v>do Uchwały Nr XVII/108/2004</v>
      </c>
      <c r="G3" s="193"/>
      <c r="H3" s="193"/>
      <c r="I3" s="193"/>
      <c r="J3" s="193"/>
    </row>
    <row r="4" spans="6:10" ht="18.75">
      <c r="F4" s="190" t="s">
        <v>15</v>
      </c>
      <c r="G4" s="178"/>
      <c r="H4" s="178"/>
      <c r="I4" s="178"/>
      <c r="J4" s="178"/>
    </row>
    <row r="5" spans="6:10" ht="15">
      <c r="F5" s="191" t="str">
        <f>Dane!B2</f>
        <v>z dnia 21 czerwca 2004 roku</v>
      </c>
      <c r="G5" s="192"/>
      <c r="H5" s="192"/>
      <c r="I5" s="192"/>
      <c r="J5" s="192"/>
    </row>
    <row r="6" spans="2:10" ht="23.25">
      <c r="B6" s="196" t="s">
        <v>114</v>
      </c>
      <c r="C6" s="174"/>
      <c r="D6" s="174"/>
      <c r="E6" s="174"/>
      <c r="F6" s="174"/>
      <c r="G6" s="174"/>
      <c r="H6" s="174"/>
      <c r="I6" s="174"/>
      <c r="J6" s="137"/>
    </row>
    <row r="7" spans="2:9" ht="12.75">
      <c r="B7" s="194"/>
      <c r="C7" s="195"/>
      <c r="D7" s="195"/>
      <c r="E7" s="195"/>
      <c r="F7" s="195"/>
      <c r="G7" s="195"/>
      <c r="H7" s="195"/>
      <c r="I7" s="195"/>
    </row>
    <row r="8" spans="2:10" ht="28.5">
      <c r="B8" s="197" t="s">
        <v>1</v>
      </c>
      <c r="C8" s="184"/>
      <c r="D8" s="184"/>
      <c r="E8" s="185"/>
      <c r="F8" s="120" t="s">
        <v>2</v>
      </c>
      <c r="G8" s="9" t="s">
        <v>40</v>
      </c>
      <c r="H8" s="9" t="s">
        <v>9</v>
      </c>
      <c r="I8" s="9" t="s">
        <v>10</v>
      </c>
      <c r="J8" s="10" t="s">
        <v>73</v>
      </c>
    </row>
    <row r="9" spans="2:14" ht="19.5" thickBot="1">
      <c r="B9" s="12" t="s">
        <v>3</v>
      </c>
      <c r="C9" s="12" t="s">
        <v>8</v>
      </c>
      <c r="D9" s="12" t="s">
        <v>7</v>
      </c>
      <c r="E9" s="12" t="s">
        <v>11</v>
      </c>
      <c r="F9" s="121" t="s">
        <v>6</v>
      </c>
      <c r="G9" s="13">
        <v>19370053</v>
      </c>
      <c r="H9" s="13">
        <f>SUM(H11:H74)</f>
        <v>71000</v>
      </c>
      <c r="I9" s="13">
        <f>SUM(I11:I74)</f>
        <v>284300</v>
      </c>
      <c r="J9" s="14">
        <f>SUM(G9-H9+I9)</f>
        <v>19583353</v>
      </c>
      <c r="N9" s="35"/>
    </row>
    <row r="10" spans="2:10" ht="19.5" thickTop="1">
      <c r="B10" s="179" t="s">
        <v>23</v>
      </c>
      <c r="C10" s="180"/>
      <c r="D10" s="180"/>
      <c r="E10" s="180"/>
      <c r="F10" s="180"/>
      <c r="G10" s="15"/>
      <c r="H10" s="15"/>
      <c r="I10" s="16"/>
      <c r="J10" s="17"/>
    </row>
    <row r="11" spans="2:10" ht="15">
      <c r="B11" s="113">
        <v>630</v>
      </c>
      <c r="C11" s="113">
        <v>63095</v>
      </c>
      <c r="D11" s="112">
        <v>4260</v>
      </c>
      <c r="E11" s="19"/>
      <c r="F11" s="110" t="s">
        <v>128</v>
      </c>
      <c r="G11" s="21">
        <v>0</v>
      </c>
      <c r="H11" s="21"/>
      <c r="I11" s="21">
        <v>20000</v>
      </c>
      <c r="J11" s="22">
        <f aca="true" t="shared" si="0" ref="J11:J21">SUM(G11-H11+I11)</f>
        <v>20000</v>
      </c>
    </row>
    <row r="12" spans="2:10" ht="15">
      <c r="B12" s="113">
        <v>630</v>
      </c>
      <c r="C12" s="113">
        <v>63095</v>
      </c>
      <c r="D12" s="112">
        <v>4300</v>
      </c>
      <c r="E12" s="114"/>
      <c r="F12" s="110" t="s">
        <v>127</v>
      </c>
      <c r="G12" s="21">
        <v>51000</v>
      </c>
      <c r="H12" s="21"/>
      <c r="I12" s="21">
        <v>49000</v>
      </c>
      <c r="J12" s="22">
        <f t="shared" si="0"/>
        <v>100000</v>
      </c>
    </row>
    <row r="13" spans="2:10" ht="24">
      <c r="B13" s="23">
        <v>700</v>
      </c>
      <c r="C13" s="23">
        <v>70005</v>
      </c>
      <c r="D13" s="23">
        <v>4300</v>
      </c>
      <c r="E13" s="19"/>
      <c r="F13" s="20" t="s">
        <v>129</v>
      </c>
      <c r="G13" s="21">
        <v>49000</v>
      </c>
      <c r="H13" s="21"/>
      <c r="I13" s="21">
        <v>11000</v>
      </c>
      <c r="J13" s="22">
        <f t="shared" si="0"/>
        <v>60000</v>
      </c>
    </row>
    <row r="14" spans="2:10" ht="24">
      <c r="B14" s="18">
        <v>700</v>
      </c>
      <c r="C14" s="18">
        <v>70005</v>
      </c>
      <c r="D14" s="23">
        <v>4430</v>
      </c>
      <c r="E14" s="19"/>
      <c r="F14" s="20" t="s">
        <v>130</v>
      </c>
      <c r="G14" s="21">
        <v>1000</v>
      </c>
      <c r="H14" s="21"/>
      <c r="I14" s="21">
        <v>2000</v>
      </c>
      <c r="J14" s="22">
        <f t="shared" si="0"/>
        <v>3000</v>
      </c>
    </row>
    <row r="15" spans="2:10" ht="36">
      <c r="B15" s="18">
        <v>754</v>
      </c>
      <c r="C15" s="18">
        <v>75403</v>
      </c>
      <c r="D15" s="23">
        <v>4210</v>
      </c>
      <c r="E15" s="19"/>
      <c r="F15" s="20" t="s">
        <v>153</v>
      </c>
      <c r="G15" s="21">
        <v>2000</v>
      </c>
      <c r="H15" s="21">
        <v>2000</v>
      </c>
      <c r="I15" s="21"/>
      <c r="J15" s="22">
        <f t="shared" si="0"/>
        <v>0</v>
      </c>
    </row>
    <row r="16" spans="2:10" ht="48">
      <c r="B16" s="18">
        <v>754</v>
      </c>
      <c r="C16" s="18">
        <v>75403</v>
      </c>
      <c r="D16" s="23">
        <v>6220</v>
      </c>
      <c r="E16" s="19"/>
      <c r="F16" s="20" t="s">
        <v>152</v>
      </c>
      <c r="G16" s="21">
        <v>0</v>
      </c>
      <c r="H16" s="21"/>
      <c r="I16" s="21">
        <v>20000</v>
      </c>
      <c r="J16" s="22">
        <f t="shared" si="0"/>
        <v>20000</v>
      </c>
    </row>
    <row r="17" spans="2:10" ht="24">
      <c r="B17" s="113">
        <v>754</v>
      </c>
      <c r="C17" s="113">
        <v>75412</v>
      </c>
      <c r="D17" s="112">
        <v>6060</v>
      </c>
      <c r="E17" s="19"/>
      <c r="F17" s="110" t="s">
        <v>144</v>
      </c>
      <c r="G17" s="21">
        <v>0</v>
      </c>
      <c r="H17" s="21"/>
      <c r="I17" s="21">
        <v>40000</v>
      </c>
      <c r="J17" s="22">
        <f t="shared" si="0"/>
        <v>40000</v>
      </c>
    </row>
    <row r="18" spans="2:10" ht="24">
      <c r="B18" s="23">
        <v>801</v>
      </c>
      <c r="C18" s="23">
        <v>80110</v>
      </c>
      <c r="D18" s="23">
        <v>6060</v>
      </c>
      <c r="E18" s="19"/>
      <c r="F18" s="20" t="s">
        <v>148</v>
      </c>
      <c r="G18" s="21">
        <v>0</v>
      </c>
      <c r="H18" s="21"/>
      <c r="I18" s="21">
        <v>5500</v>
      </c>
      <c r="J18" s="22">
        <f t="shared" si="0"/>
        <v>5500</v>
      </c>
    </row>
    <row r="19" spans="2:10" ht="24">
      <c r="B19" s="23">
        <v>900</v>
      </c>
      <c r="C19" s="23">
        <v>90003</v>
      </c>
      <c r="D19" s="23">
        <v>6060</v>
      </c>
      <c r="E19" s="19"/>
      <c r="F19" s="20" t="s">
        <v>154</v>
      </c>
      <c r="G19" s="21">
        <v>0</v>
      </c>
      <c r="H19" s="21"/>
      <c r="I19" s="21">
        <v>5500</v>
      </c>
      <c r="J19" s="22">
        <f t="shared" si="0"/>
        <v>5500</v>
      </c>
    </row>
    <row r="20" spans="2:10" ht="24">
      <c r="B20" s="23">
        <v>900</v>
      </c>
      <c r="C20" s="23">
        <v>90095</v>
      </c>
      <c r="D20" s="23">
        <v>4210</v>
      </c>
      <c r="E20" s="19" t="s">
        <v>123</v>
      </c>
      <c r="F20" s="20" t="s">
        <v>125</v>
      </c>
      <c r="G20" s="21">
        <v>11500</v>
      </c>
      <c r="H20" s="21"/>
      <c r="I20" s="21">
        <v>4000</v>
      </c>
      <c r="J20" s="22">
        <f t="shared" si="0"/>
        <v>15500</v>
      </c>
    </row>
    <row r="21" spans="2:10" ht="24">
      <c r="B21" s="23">
        <v>900</v>
      </c>
      <c r="C21" s="23">
        <v>90095</v>
      </c>
      <c r="D21" s="23">
        <v>6050</v>
      </c>
      <c r="E21" s="19"/>
      <c r="F21" s="20" t="s">
        <v>147</v>
      </c>
      <c r="G21" s="21">
        <v>275000</v>
      </c>
      <c r="H21" s="21">
        <v>69000</v>
      </c>
      <c r="I21" s="21">
        <v>127300</v>
      </c>
      <c r="J21" s="22">
        <f t="shared" si="0"/>
        <v>333300</v>
      </c>
    </row>
    <row r="22" spans="2:10" ht="15">
      <c r="B22" s="23"/>
      <c r="C22" s="23"/>
      <c r="D22" s="23"/>
      <c r="E22" s="19"/>
      <c r="F22" s="20"/>
      <c r="G22" s="21"/>
      <c r="H22" s="21"/>
      <c r="I22" s="21"/>
      <c r="J22" s="22">
        <f aca="true" t="shared" si="1" ref="J22:J72">SUM(G22-H22+I22)</f>
        <v>0</v>
      </c>
    </row>
    <row r="23" spans="2:10" ht="15">
      <c r="B23" s="23"/>
      <c r="C23" s="23"/>
      <c r="D23" s="23"/>
      <c r="E23" s="19"/>
      <c r="F23" s="20"/>
      <c r="G23" s="21"/>
      <c r="H23" s="21"/>
      <c r="I23" s="21"/>
      <c r="J23" s="22">
        <f t="shared" si="1"/>
        <v>0</v>
      </c>
    </row>
    <row r="24" spans="2:10" ht="15">
      <c r="B24" s="23"/>
      <c r="C24" s="23"/>
      <c r="D24" s="23"/>
      <c r="E24" s="19"/>
      <c r="F24" s="20"/>
      <c r="G24" s="21"/>
      <c r="H24" s="21"/>
      <c r="I24" s="21"/>
      <c r="J24" s="22">
        <f t="shared" si="1"/>
        <v>0</v>
      </c>
    </row>
    <row r="25" spans="2:10" ht="15">
      <c r="B25" s="23"/>
      <c r="C25" s="23"/>
      <c r="D25" s="23"/>
      <c r="E25" s="19"/>
      <c r="F25" s="20"/>
      <c r="G25" s="21"/>
      <c r="H25" s="21"/>
      <c r="I25" s="21"/>
      <c r="J25" s="22">
        <f t="shared" si="1"/>
        <v>0</v>
      </c>
    </row>
    <row r="26" spans="2:10" ht="15">
      <c r="B26" s="18"/>
      <c r="C26" s="18"/>
      <c r="D26" s="23"/>
      <c r="E26" s="19"/>
      <c r="F26" s="20"/>
      <c r="G26" s="21"/>
      <c r="H26" s="21"/>
      <c r="I26" s="21"/>
      <c r="J26" s="22">
        <f>SUM(G26-H26+I26)</f>
        <v>0</v>
      </c>
    </row>
    <row r="27" spans="2:10" ht="15">
      <c r="B27" s="23"/>
      <c r="C27" s="23"/>
      <c r="D27" s="23"/>
      <c r="E27" s="19"/>
      <c r="F27" s="20"/>
      <c r="G27" s="21"/>
      <c r="H27" s="21"/>
      <c r="I27" s="21"/>
      <c r="J27" s="22">
        <f>SUM(G27-H27+I27)</f>
        <v>0</v>
      </c>
    </row>
    <row r="28" spans="2:10" ht="15">
      <c r="B28" s="23"/>
      <c r="C28" s="23"/>
      <c r="D28" s="23"/>
      <c r="E28" s="19"/>
      <c r="F28" s="20"/>
      <c r="G28" s="21"/>
      <c r="H28" s="21"/>
      <c r="I28" s="21"/>
      <c r="J28" s="22">
        <f aca="true" t="shared" si="2" ref="J28:J33">SUM(G28-H28+I28)</f>
        <v>0</v>
      </c>
    </row>
    <row r="29" spans="2:10" ht="15">
      <c r="B29" s="23"/>
      <c r="C29" s="23"/>
      <c r="D29" s="23"/>
      <c r="E29" s="19"/>
      <c r="F29" s="20"/>
      <c r="G29" s="21"/>
      <c r="H29" s="21"/>
      <c r="I29" s="21"/>
      <c r="J29" s="22">
        <f t="shared" si="2"/>
        <v>0</v>
      </c>
    </row>
    <row r="30" spans="2:10" ht="15">
      <c r="B30" s="23"/>
      <c r="C30" s="23"/>
      <c r="D30" s="23"/>
      <c r="E30" s="19"/>
      <c r="F30" s="20"/>
      <c r="G30" s="21"/>
      <c r="H30" s="21"/>
      <c r="I30" s="21"/>
      <c r="J30" s="22">
        <f t="shared" si="2"/>
        <v>0</v>
      </c>
    </row>
    <row r="31" spans="2:10" ht="15">
      <c r="B31" s="23"/>
      <c r="C31" s="23"/>
      <c r="D31" s="23"/>
      <c r="E31" s="19"/>
      <c r="F31" s="20"/>
      <c r="G31" s="21"/>
      <c r="H31" s="21"/>
      <c r="I31" s="21"/>
      <c r="J31" s="22">
        <f t="shared" si="2"/>
        <v>0</v>
      </c>
    </row>
    <row r="32" spans="2:10" ht="15">
      <c r="B32" s="23"/>
      <c r="C32" s="23"/>
      <c r="D32" s="23"/>
      <c r="E32" s="19"/>
      <c r="F32" s="20"/>
      <c r="G32" s="21"/>
      <c r="H32" s="21"/>
      <c r="I32" s="21"/>
      <c r="J32" s="22">
        <f t="shared" si="2"/>
        <v>0</v>
      </c>
    </row>
    <row r="33" spans="2:10" ht="15">
      <c r="B33" s="23"/>
      <c r="C33" s="23"/>
      <c r="D33" s="23"/>
      <c r="E33" s="19"/>
      <c r="F33" s="20"/>
      <c r="G33" s="21"/>
      <c r="H33" s="21"/>
      <c r="I33" s="21"/>
      <c r="J33" s="22">
        <f t="shared" si="2"/>
        <v>0</v>
      </c>
    </row>
    <row r="34" spans="2:10" ht="15">
      <c r="B34" s="23"/>
      <c r="C34" s="23"/>
      <c r="D34" s="23"/>
      <c r="E34" s="19"/>
      <c r="F34" s="20"/>
      <c r="G34" s="21"/>
      <c r="H34" s="21"/>
      <c r="I34" s="21"/>
      <c r="J34" s="22">
        <f t="shared" si="1"/>
        <v>0</v>
      </c>
    </row>
    <row r="35" spans="2:10" ht="15">
      <c r="B35" s="23"/>
      <c r="C35" s="23"/>
      <c r="D35" s="23"/>
      <c r="E35" s="19"/>
      <c r="F35" s="20"/>
      <c r="G35" s="21"/>
      <c r="H35" s="21"/>
      <c r="I35" s="21"/>
      <c r="J35" s="22">
        <f t="shared" si="1"/>
        <v>0</v>
      </c>
    </row>
    <row r="36" spans="2:10" ht="15">
      <c r="B36" s="23"/>
      <c r="C36" s="23"/>
      <c r="D36" s="23"/>
      <c r="E36" s="19"/>
      <c r="F36" s="20"/>
      <c r="G36" s="21"/>
      <c r="H36" s="21"/>
      <c r="I36" s="21"/>
      <c r="J36" s="22">
        <f t="shared" si="1"/>
        <v>0</v>
      </c>
    </row>
    <row r="37" spans="2:10" ht="15">
      <c r="B37" s="23"/>
      <c r="C37" s="23"/>
      <c r="D37" s="23"/>
      <c r="E37" s="19"/>
      <c r="F37" s="20"/>
      <c r="G37" s="21"/>
      <c r="H37" s="21"/>
      <c r="I37" s="21"/>
      <c r="J37" s="22">
        <f t="shared" si="1"/>
        <v>0</v>
      </c>
    </row>
    <row r="38" spans="2:10" ht="15">
      <c r="B38" s="23"/>
      <c r="C38" s="23"/>
      <c r="D38" s="23"/>
      <c r="E38" s="19"/>
      <c r="F38" s="20"/>
      <c r="G38" s="21"/>
      <c r="H38" s="21"/>
      <c r="I38" s="21"/>
      <c r="J38" s="22">
        <f t="shared" si="1"/>
        <v>0</v>
      </c>
    </row>
    <row r="39" spans="2:10" ht="15">
      <c r="B39" s="23"/>
      <c r="C39" s="23"/>
      <c r="D39" s="23"/>
      <c r="E39" s="19"/>
      <c r="F39" s="20"/>
      <c r="G39" s="21"/>
      <c r="H39" s="21"/>
      <c r="I39" s="21"/>
      <c r="J39" s="22">
        <f t="shared" si="1"/>
        <v>0</v>
      </c>
    </row>
    <row r="40" spans="2:10" ht="15">
      <c r="B40" s="23"/>
      <c r="C40" s="23"/>
      <c r="D40" s="23"/>
      <c r="E40" s="19"/>
      <c r="F40" s="20"/>
      <c r="G40" s="21"/>
      <c r="H40" s="21"/>
      <c r="I40" s="21"/>
      <c r="J40" s="22">
        <f t="shared" si="1"/>
        <v>0</v>
      </c>
    </row>
    <row r="41" spans="2:10" ht="15">
      <c r="B41" s="23"/>
      <c r="C41" s="23"/>
      <c r="D41" s="23"/>
      <c r="E41" s="19"/>
      <c r="F41" s="20"/>
      <c r="G41" s="21"/>
      <c r="H41" s="21"/>
      <c r="I41" s="21"/>
      <c r="J41" s="22">
        <f t="shared" si="1"/>
        <v>0</v>
      </c>
    </row>
    <row r="42" spans="2:10" ht="15">
      <c r="B42" s="23"/>
      <c r="C42" s="23"/>
      <c r="D42" s="23"/>
      <c r="E42" s="19"/>
      <c r="F42" s="20"/>
      <c r="G42" s="21"/>
      <c r="H42" s="21"/>
      <c r="I42" s="21"/>
      <c r="J42" s="22">
        <f t="shared" si="1"/>
        <v>0</v>
      </c>
    </row>
    <row r="43" spans="2:10" ht="15">
      <c r="B43" s="23"/>
      <c r="C43" s="23"/>
      <c r="D43" s="23"/>
      <c r="E43" s="19"/>
      <c r="F43" s="20"/>
      <c r="G43" s="21"/>
      <c r="H43" s="21"/>
      <c r="I43" s="21"/>
      <c r="J43" s="22">
        <f t="shared" si="1"/>
        <v>0</v>
      </c>
    </row>
    <row r="44" spans="2:10" ht="15">
      <c r="B44" s="23"/>
      <c r="C44" s="23"/>
      <c r="D44" s="23"/>
      <c r="E44" s="19"/>
      <c r="F44" s="20"/>
      <c r="G44" s="21"/>
      <c r="H44" s="21"/>
      <c r="I44" s="21"/>
      <c r="J44" s="22">
        <f t="shared" si="1"/>
        <v>0</v>
      </c>
    </row>
    <row r="45" spans="2:10" ht="15">
      <c r="B45" s="23"/>
      <c r="C45" s="23"/>
      <c r="D45" s="23"/>
      <c r="E45" s="19"/>
      <c r="F45" s="20"/>
      <c r="G45" s="21"/>
      <c r="H45" s="21"/>
      <c r="I45" s="21"/>
      <c r="J45" s="22">
        <f t="shared" si="1"/>
        <v>0</v>
      </c>
    </row>
    <row r="46" spans="2:10" ht="15">
      <c r="B46" s="23"/>
      <c r="C46" s="23"/>
      <c r="D46" s="23"/>
      <c r="E46" s="19"/>
      <c r="F46" s="20"/>
      <c r="G46" s="21"/>
      <c r="H46" s="21"/>
      <c r="I46" s="21"/>
      <c r="J46" s="22">
        <f t="shared" si="1"/>
        <v>0</v>
      </c>
    </row>
    <row r="47" spans="2:10" ht="15">
      <c r="B47" s="23"/>
      <c r="C47" s="23"/>
      <c r="D47" s="23"/>
      <c r="E47" s="19"/>
      <c r="F47" s="20"/>
      <c r="G47" s="21"/>
      <c r="H47" s="21"/>
      <c r="I47" s="21"/>
      <c r="J47" s="22">
        <f t="shared" si="1"/>
        <v>0</v>
      </c>
    </row>
    <row r="48" spans="2:10" ht="15">
      <c r="B48" s="23"/>
      <c r="C48" s="23"/>
      <c r="D48" s="23"/>
      <c r="E48" s="19"/>
      <c r="F48" s="20"/>
      <c r="G48" s="21"/>
      <c r="H48" s="21"/>
      <c r="I48" s="21"/>
      <c r="J48" s="22">
        <f t="shared" si="1"/>
        <v>0</v>
      </c>
    </row>
    <row r="49" spans="2:10" ht="15">
      <c r="B49" s="23"/>
      <c r="C49" s="23"/>
      <c r="D49" s="23"/>
      <c r="E49" s="19"/>
      <c r="F49" s="20"/>
      <c r="G49" s="21"/>
      <c r="H49" s="21"/>
      <c r="I49" s="21"/>
      <c r="J49" s="22">
        <f>SUM(G49-H49+I49)</f>
        <v>0</v>
      </c>
    </row>
    <row r="50" spans="2:10" ht="15">
      <c r="B50" s="23"/>
      <c r="C50" s="23"/>
      <c r="D50" s="23"/>
      <c r="E50" s="19"/>
      <c r="F50" s="20"/>
      <c r="G50" s="21"/>
      <c r="H50" s="21"/>
      <c r="I50" s="21"/>
      <c r="J50" s="22">
        <f>SUM(G50-H50+I50)</f>
        <v>0</v>
      </c>
    </row>
    <row r="51" spans="2:10" ht="15">
      <c r="B51" s="23"/>
      <c r="C51" s="23"/>
      <c r="D51" s="23"/>
      <c r="E51" s="19"/>
      <c r="F51" s="20"/>
      <c r="G51" s="21"/>
      <c r="H51" s="21"/>
      <c r="I51" s="21"/>
      <c r="J51" s="22">
        <f t="shared" si="1"/>
        <v>0</v>
      </c>
    </row>
    <row r="52" spans="2:10" ht="15">
      <c r="B52" s="23"/>
      <c r="C52" s="23"/>
      <c r="D52" s="23"/>
      <c r="E52" s="19"/>
      <c r="F52" s="20"/>
      <c r="G52" s="21"/>
      <c r="H52" s="21"/>
      <c r="I52" s="21"/>
      <c r="J52" s="22">
        <f t="shared" si="1"/>
        <v>0</v>
      </c>
    </row>
    <row r="53" spans="2:10" ht="15">
      <c r="B53" s="23"/>
      <c r="C53" s="23"/>
      <c r="D53" s="23"/>
      <c r="E53" s="19"/>
      <c r="F53" s="20"/>
      <c r="G53" s="21"/>
      <c r="H53" s="21"/>
      <c r="I53" s="21"/>
      <c r="J53" s="22">
        <f>SUM(G53-H53+I53)</f>
        <v>0</v>
      </c>
    </row>
    <row r="54" spans="2:10" ht="15">
      <c r="B54" s="23"/>
      <c r="C54" s="23"/>
      <c r="D54" s="23"/>
      <c r="E54" s="19"/>
      <c r="F54" s="20"/>
      <c r="G54" s="21"/>
      <c r="H54" s="21"/>
      <c r="I54" s="21"/>
      <c r="J54" s="22">
        <f t="shared" si="1"/>
        <v>0</v>
      </c>
    </row>
    <row r="55" spans="2:10" ht="15">
      <c r="B55" s="23"/>
      <c r="C55" s="23"/>
      <c r="D55" s="23"/>
      <c r="E55" s="19"/>
      <c r="F55" s="20"/>
      <c r="G55" s="21"/>
      <c r="H55" s="21"/>
      <c r="I55" s="21"/>
      <c r="J55" s="22">
        <f t="shared" si="1"/>
        <v>0</v>
      </c>
    </row>
    <row r="56" spans="2:10" ht="15">
      <c r="B56" s="23"/>
      <c r="C56" s="23"/>
      <c r="D56" s="23"/>
      <c r="E56" s="19"/>
      <c r="F56" s="20"/>
      <c r="G56" s="21"/>
      <c r="H56" s="21"/>
      <c r="I56" s="21"/>
      <c r="J56" s="22">
        <f t="shared" si="1"/>
        <v>0</v>
      </c>
    </row>
    <row r="57" spans="2:10" ht="15">
      <c r="B57" s="23"/>
      <c r="C57" s="23"/>
      <c r="D57" s="23"/>
      <c r="E57" s="19"/>
      <c r="F57" s="20"/>
      <c r="G57" s="21"/>
      <c r="H57" s="21"/>
      <c r="I57" s="21"/>
      <c r="J57" s="22">
        <f t="shared" si="1"/>
        <v>0</v>
      </c>
    </row>
    <row r="58" spans="2:10" ht="15">
      <c r="B58" s="23"/>
      <c r="C58" s="23"/>
      <c r="D58" s="23"/>
      <c r="E58" s="19"/>
      <c r="F58" s="20"/>
      <c r="G58" s="21"/>
      <c r="H58" s="21"/>
      <c r="I58" s="21"/>
      <c r="J58" s="22">
        <f t="shared" si="1"/>
        <v>0</v>
      </c>
    </row>
    <row r="59" spans="2:10" ht="15">
      <c r="B59" s="23"/>
      <c r="C59" s="23"/>
      <c r="D59" s="23"/>
      <c r="E59" s="19"/>
      <c r="F59" s="20"/>
      <c r="G59" s="21"/>
      <c r="H59" s="21"/>
      <c r="I59" s="21"/>
      <c r="J59" s="22">
        <f t="shared" si="1"/>
        <v>0</v>
      </c>
    </row>
    <row r="60" spans="2:10" ht="15">
      <c r="B60" s="23"/>
      <c r="C60" s="23"/>
      <c r="D60" s="23"/>
      <c r="E60" s="19"/>
      <c r="F60" s="20"/>
      <c r="G60" s="21"/>
      <c r="H60" s="21"/>
      <c r="I60" s="21"/>
      <c r="J60" s="22">
        <f t="shared" si="1"/>
        <v>0</v>
      </c>
    </row>
    <row r="61" spans="2:10" ht="15">
      <c r="B61" s="23"/>
      <c r="C61" s="23"/>
      <c r="D61" s="23"/>
      <c r="E61" s="19"/>
      <c r="F61" s="20"/>
      <c r="G61" s="21"/>
      <c r="H61" s="21"/>
      <c r="I61" s="21"/>
      <c r="J61" s="22">
        <f t="shared" si="1"/>
        <v>0</v>
      </c>
    </row>
    <row r="62" spans="2:10" ht="15">
      <c r="B62" s="23"/>
      <c r="C62" s="23"/>
      <c r="D62" s="23"/>
      <c r="E62" s="19"/>
      <c r="F62" s="20"/>
      <c r="G62" s="21"/>
      <c r="H62" s="21"/>
      <c r="I62" s="21"/>
      <c r="J62" s="22">
        <f t="shared" si="1"/>
        <v>0</v>
      </c>
    </row>
    <row r="63" spans="2:10" ht="15">
      <c r="B63" s="23"/>
      <c r="C63" s="23"/>
      <c r="D63" s="23"/>
      <c r="E63" s="19"/>
      <c r="F63" s="20"/>
      <c r="G63" s="21"/>
      <c r="H63" s="21"/>
      <c r="I63" s="21"/>
      <c r="J63" s="22">
        <f t="shared" si="1"/>
        <v>0</v>
      </c>
    </row>
    <row r="64" spans="2:10" ht="15">
      <c r="B64" s="23"/>
      <c r="C64" s="23"/>
      <c r="D64" s="23"/>
      <c r="E64" s="19"/>
      <c r="F64" s="20"/>
      <c r="G64" s="21"/>
      <c r="H64" s="21"/>
      <c r="I64" s="21"/>
      <c r="J64" s="22">
        <f t="shared" si="1"/>
        <v>0</v>
      </c>
    </row>
    <row r="65" spans="2:10" ht="15">
      <c r="B65" s="23"/>
      <c r="C65" s="23"/>
      <c r="D65" s="23"/>
      <c r="E65" s="19"/>
      <c r="F65" s="20"/>
      <c r="G65" s="21"/>
      <c r="H65" s="21"/>
      <c r="I65" s="21"/>
      <c r="J65" s="22">
        <f t="shared" si="1"/>
        <v>0</v>
      </c>
    </row>
    <row r="66" spans="2:10" ht="15">
      <c r="B66" s="23"/>
      <c r="C66" s="23"/>
      <c r="D66" s="23"/>
      <c r="E66" s="19"/>
      <c r="F66" s="20"/>
      <c r="G66" s="21"/>
      <c r="H66" s="21"/>
      <c r="I66" s="21"/>
      <c r="J66" s="22">
        <f t="shared" si="1"/>
        <v>0</v>
      </c>
    </row>
    <row r="67" spans="2:10" ht="15">
      <c r="B67" s="23"/>
      <c r="C67" s="23"/>
      <c r="D67" s="23"/>
      <c r="E67" s="19"/>
      <c r="F67" s="20"/>
      <c r="G67" s="21"/>
      <c r="H67" s="21"/>
      <c r="I67" s="21"/>
      <c r="J67" s="22">
        <f t="shared" si="1"/>
        <v>0</v>
      </c>
    </row>
    <row r="68" spans="2:10" ht="15">
      <c r="B68" s="23"/>
      <c r="C68" s="23"/>
      <c r="D68" s="23"/>
      <c r="E68" s="19"/>
      <c r="F68" s="20"/>
      <c r="G68" s="21"/>
      <c r="H68" s="21"/>
      <c r="I68" s="21"/>
      <c r="J68" s="22">
        <f t="shared" si="1"/>
        <v>0</v>
      </c>
    </row>
    <row r="69" spans="2:10" ht="15">
      <c r="B69" s="23"/>
      <c r="C69" s="23"/>
      <c r="D69" s="23"/>
      <c r="E69" s="19"/>
      <c r="F69" s="20"/>
      <c r="G69" s="21"/>
      <c r="H69" s="21"/>
      <c r="I69" s="21"/>
      <c r="J69" s="22">
        <f t="shared" si="1"/>
        <v>0</v>
      </c>
    </row>
    <row r="70" spans="2:10" ht="15">
      <c r="B70" s="23"/>
      <c r="C70" s="23"/>
      <c r="D70" s="23"/>
      <c r="E70" s="19"/>
      <c r="F70" s="20"/>
      <c r="G70" s="21"/>
      <c r="H70" s="21"/>
      <c r="I70" s="21"/>
      <c r="J70" s="22">
        <f t="shared" si="1"/>
        <v>0</v>
      </c>
    </row>
    <row r="71" spans="2:10" ht="15">
      <c r="B71" s="23"/>
      <c r="C71" s="23"/>
      <c r="D71" s="23"/>
      <c r="E71" s="19"/>
      <c r="F71" s="20"/>
      <c r="G71" s="21"/>
      <c r="H71" s="21"/>
      <c r="I71" s="21"/>
      <c r="J71" s="22">
        <f t="shared" si="1"/>
        <v>0</v>
      </c>
    </row>
    <row r="72" spans="2:10" ht="15">
      <c r="B72" s="23"/>
      <c r="C72" s="23"/>
      <c r="D72" s="23"/>
      <c r="E72" s="19"/>
      <c r="F72" s="20"/>
      <c r="G72" s="21"/>
      <c r="H72" s="21"/>
      <c r="I72" s="21"/>
      <c r="J72" s="22">
        <f t="shared" si="1"/>
        <v>0</v>
      </c>
    </row>
    <row r="73" spans="2:10" ht="15">
      <c r="B73" s="23"/>
      <c r="C73" s="23"/>
      <c r="D73" s="23"/>
      <c r="E73" s="19"/>
      <c r="F73" s="20"/>
      <c r="G73" s="21"/>
      <c r="H73" s="21"/>
      <c r="I73" s="21"/>
      <c r="J73" s="22">
        <f>SUM(G73-H73+I73)</f>
        <v>0</v>
      </c>
    </row>
    <row r="74" spans="2:10" ht="15">
      <c r="B74" s="23"/>
      <c r="C74" s="23"/>
      <c r="D74" s="23"/>
      <c r="E74" s="19"/>
      <c r="F74" s="20"/>
      <c r="G74" s="21"/>
      <c r="H74" s="21"/>
      <c r="I74" s="21"/>
      <c r="J74" s="22">
        <f>SUM(G74-H74+I74)</f>
        <v>0</v>
      </c>
    </row>
    <row r="75" spans="2:10" ht="15">
      <c r="B75" s="24"/>
      <c r="C75" s="24"/>
      <c r="D75" s="24"/>
      <c r="E75" s="25"/>
      <c r="F75" s="26"/>
      <c r="G75" s="27"/>
      <c r="H75" s="27"/>
      <c r="I75" s="27"/>
      <c r="J75" s="22">
        <f>SUM(G75:I75)</f>
        <v>0</v>
      </c>
    </row>
    <row r="76" spans="7:10" ht="18">
      <c r="G76" s="36"/>
      <c r="H76" s="29"/>
      <c r="I76" s="29"/>
      <c r="J76" s="30"/>
    </row>
    <row r="77" spans="8:9" ht="12.75">
      <c r="H77" s="33"/>
      <c r="I77" s="33"/>
    </row>
    <row r="78" spans="8:9" ht="12.75">
      <c r="H78" s="33"/>
      <c r="I78" s="33"/>
    </row>
    <row r="79" spans="8:9" ht="12.75">
      <c r="H79" s="33"/>
      <c r="I79" s="33"/>
    </row>
    <row r="80" spans="8:9" ht="12.75">
      <c r="H80" s="33"/>
      <c r="I80" s="33"/>
    </row>
  </sheetData>
  <mergeCells count="8">
    <mergeCell ref="B7:I7"/>
    <mergeCell ref="B10:F10"/>
    <mergeCell ref="B6:J6"/>
    <mergeCell ref="B8:E8"/>
    <mergeCell ref="F2:J2"/>
    <mergeCell ref="F3:J3"/>
    <mergeCell ref="F4:J4"/>
    <mergeCell ref="F5:J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J14" sqref="A1:J14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4.75390625" style="3" customWidth="1"/>
    <col min="6" max="6" width="57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186" t="s">
        <v>14</v>
      </c>
      <c r="G1" s="186"/>
      <c r="H1" s="186"/>
      <c r="I1" s="186"/>
      <c r="J1" s="200"/>
    </row>
    <row r="2" spans="6:10" ht="18">
      <c r="F2" s="188" t="str">
        <f>Dane!B1</f>
        <v>do Uchwały Nr XVII/108/2004</v>
      </c>
      <c r="G2" s="188"/>
      <c r="H2" s="188"/>
      <c r="I2" s="188"/>
      <c r="J2" s="189"/>
    </row>
    <row r="3" spans="6:10" ht="18.75">
      <c r="F3" s="190" t="s">
        <v>15</v>
      </c>
      <c r="G3" s="178"/>
      <c r="H3" s="178"/>
      <c r="I3" s="178"/>
      <c r="J3" s="178"/>
    </row>
    <row r="4" spans="6:10" ht="15">
      <c r="F4" s="191" t="str">
        <f>Dane!B2</f>
        <v>z dnia 21 czerwca 2004 roku</v>
      </c>
      <c r="G4" s="191"/>
      <c r="H4" s="191"/>
      <c r="I4" s="191"/>
      <c r="J4" s="187"/>
    </row>
    <row r="5" spans="3:9" ht="23.25">
      <c r="C5" s="196" t="s">
        <v>114</v>
      </c>
      <c r="D5" s="174"/>
      <c r="E5" s="174"/>
      <c r="F5" s="174"/>
      <c r="G5" s="174"/>
      <c r="H5" s="174"/>
      <c r="I5" s="174"/>
    </row>
    <row r="6" spans="3:9" ht="12.75">
      <c r="C6" s="194"/>
      <c r="D6" s="195"/>
      <c r="E6" s="195"/>
      <c r="F6" s="195"/>
      <c r="G6" s="195"/>
      <c r="H6" s="195"/>
      <c r="I6" s="195"/>
    </row>
    <row r="7" spans="2:12" s="8" customFormat="1" ht="28.5">
      <c r="B7" s="183" t="s">
        <v>1</v>
      </c>
      <c r="C7" s="184"/>
      <c r="D7" s="184"/>
      <c r="E7" s="185"/>
      <c r="F7" s="120" t="s">
        <v>2</v>
      </c>
      <c r="G7" s="9" t="s">
        <v>40</v>
      </c>
      <c r="H7" s="9" t="s">
        <v>9</v>
      </c>
      <c r="I7" s="9" t="s">
        <v>10</v>
      </c>
      <c r="J7" s="10" t="s">
        <v>73</v>
      </c>
      <c r="K7" s="11"/>
      <c r="L7" s="11"/>
    </row>
    <row r="8" spans="2:12" s="8" customFormat="1" ht="19.5" thickBot="1">
      <c r="B8" s="12" t="s">
        <v>3</v>
      </c>
      <c r="C8" s="12" t="s">
        <v>8</v>
      </c>
      <c r="D8" s="12" t="s">
        <v>7</v>
      </c>
      <c r="E8" s="12" t="s">
        <v>11</v>
      </c>
      <c r="F8" s="121" t="s">
        <v>6</v>
      </c>
      <c r="G8" s="13">
        <f>'Załacznik Nr 2'!J9</f>
        <v>19583353</v>
      </c>
      <c r="H8" s="13">
        <f>SUM(H10:H36)</f>
        <v>28800</v>
      </c>
      <c r="I8" s="13">
        <f>SUM(I10:I36)</f>
        <v>28800</v>
      </c>
      <c r="J8" s="14">
        <f>SUM(G8-H8+I8)</f>
        <v>19583353</v>
      </c>
      <c r="K8" s="11"/>
      <c r="L8" s="11"/>
    </row>
    <row r="9" spans="2:12" s="8" customFormat="1" ht="21" thickTop="1">
      <c r="B9" s="198" t="s">
        <v>23</v>
      </c>
      <c r="C9" s="199"/>
      <c r="D9" s="199"/>
      <c r="E9" s="199"/>
      <c r="F9" s="199"/>
      <c r="G9" s="15"/>
      <c r="H9" s="15"/>
      <c r="I9" s="16"/>
      <c r="J9" s="17"/>
      <c r="K9" s="11"/>
      <c r="L9" s="11"/>
    </row>
    <row r="10" spans="2:12" s="8" customFormat="1" ht="24">
      <c r="B10" s="18">
        <v>801</v>
      </c>
      <c r="C10" s="18">
        <v>80101</v>
      </c>
      <c r="D10" s="23">
        <v>4040</v>
      </c>
      <c r="E10" s="19"/>
      <c r="F10" s="20" t="s">
        <v>131</v>
      </c>
      <c r="G10" s="21">
        <v>250000</v>
      </c>
      <c r="H10" s="21">
        <v>13500</v>
      </c>
      <c r="I10" s="21"/>
      <c r="J10" s="22">
        <f aca="true" t="shared" si="0" ref="J10:J16">SUM(G10-H10+I10)</f>
        <v>236500</v>
      </c>
      <c r="K10" s="11"/>
      <c r="L10" s="11"/>
    </row>
    <row r="11" spans="2:12" s="8" customFormat="1" ht="24">
      <c r="B11" s="18">
        <v>801</v>
      </c>
      <c r="C11" s="18">
        <v>80104</v>
      </c>
      <c r="D11" s="23">
        <v>4040</v>
      </c>
      <c r="E11" s="19"/>
      <c r="F11" s="20" t="s">
        <v>132</v>
      </c>
      <c r="G11" s="21">
        <v>75400</v>
      </c>
      <c r="H11" s="21">
        <v>8870</v>
      </c>
      <c r="I11" s="21"/>
      <c r="J11" s="22">
        <f t="shared" si="0"/>
        <v>66530</v>
      </c>
      <c r="K11" s="11"/>
      <c r="L11" s="11"/>
    </row>
    <row r="12" spans="2:12" s="8" customFormat="1" ht="15">
      <c r="B12" s="18">
        <v>801</v>
      </c>
      <c r="C12" s="18">
        <v>80110</v>
      </c>
      <c r="D12" s="23">
        <v>4040</v>
      </c>
      <c r="E12" s="19"/>
      <c r="F12" s="20" t="s">
        <v>133</v>
      </c>
      <c r="G12" s="21">
        <v>102000</v>
      </c>
      <c r="H12" s="21">
        <v>2770</v>
      </c>
      <c r="I12" s="21"/>
      <c r="J12" s="22">
        <f t="shared" si="0"/>
        <v>99230</v>
      </c>
      <c r="K12" s="11"/>
      <c r="L12" s="11"/>
    </row>
    <row r="13" spans="2:12" s="8" customFormat="1" ht="24">
      <c r="B13" s="23">
        <v>801</v>
      </c>
      <c r="C13" s="23">
        <v>80195</v>
      </c>
      <c r="D13" s="23">
        <v>4440</v>
      </c>
      <c r="E13" s="19"/>
      <c r="F13" s="20" t="s">
        <v>135</v>
      </c>
      <c r="G13" s="21">
        <v>44480</v>
      </c>
      <c r="H13" s="21"/>
      <c r="I13" s="21">
        <v>28800</v>
      </c>
      <c r="J13" s="22">
        <f t="shared" si="0"/>
        <v>73280</v>
      </c>
      <c r="K13" s="11"/>
      <c r="L13" s="11"/>
    </row>
    <row r="14" spans="2:12" s="8" customFormat="1" ht="24">
      <c r="B14" s="18">
        <v>854</v>
      </c>
      <c r="C14" s="18">
        <v>85401</v>
      </c>
      <c r="D14" s="23">
        <v>4040</v>
      </c>
      <c r="E14" s="19"/>
      <c r="F14" s="20" t="s">
        <v>134</v>
      </c>
      <c r="G14" s="21">
        <v>16500</v>
      </c>
      <c r="H14" s="21">
        <v>3660</v>
      </c>
      <c r="I14" s="21"/>
      <c r="J14" s="22">
        <f t="shared" si="0"/>
        <v>12840</v>
      </c>
      <c r="K14" s="11"/>
      <c r="L14" s="11"/>
    </row>
    <row r="15" spans="2:12" s="8" customFormat="1" ht="15">
      <c r="B15" s="23"/>
      <c r="C15" s="23"/>
      <c r="D15" s="23"/>
      <c r="E15" s="19"/>
      <c r="F15" s="20"/>
      <c r="G15" s="21"/>
      <c r="H15" s="21"/>
      <c r="I15" s="21"/>
      <c r="J15" s="22">
        <f t="shared" si="0"/>
        <v>0</v>
      </c>
      <c r="K15" s="11"/>
      <c r="L15" s="11"/>
    </row>
    <row r="16" spans="2:12" s="8" customFormat="1" ht="15">
      <c r="B16" s="23"/>
      <c r="C16" s="23"/>
      <c r="D16" s="23"/>
      <c r="E16" s="19"/>
      <c r="F16" s="20"/>
      <c r="G16" s="21"/>
      <c r="H16" s="21"/>
      <c r="I16" s="21"/>
      <c r="J16" s="22">
        <f t="shared" si="0"/>
        <v>0</v>
      </c>
      <c r="K16" s="11"/>
      <c r="L16" s="11"/>
    </row>
    <row r="17" spans="2:12" s="8" customFormat="1" ht="15">
      <c r="B17" s="23"/>
      <c r="C17" s="23"/>
      <c r="D17" s="23"/>
      <c r="E17" s="19"/>
      <c r="F17" s="20"/>
      <c r="G17" s="22"/>
      <c r="H17" s="22"/>
      <c r="I17" s="21"/>
      <c r="J17" s="22">
        <f aca="true" t="shared" si="1" ref="J17:J35">SUM(G17-H17+I17)</f>
        <v>0</v>
      </c>
      <c r="K17" s="11"/>
      <c r="L17" s="11"/>
    </row>
    <row r="18" spans="2:12" s="8" customFormat="1" ht="15">
      <c r="B18" s="23"/>
      <c r="C18" s="23"/>
      <c r="D18" s="23"/>
      <c r="E18" s="19"/>
      <c r="F18" s="20"/>
      <c r="G18" s="21"/>
      <c r="H18" s="21"/>
      <c r="I18" s="21"/>
      <c r="J18" s="22">
        <f t="shared" si="1"/>
        <v>0</v>
      </c>
      <c r="K18" s="11"/>
      <c r="L18" s="11"/>
    </row>
    <row r="19" spans="2:12" s="8" customFormat="1" ht="15">
      <c r="B19" s="23"/>
      <c r="C19" s="23"/>
      <c r="D19" s="23"/>
      <c r="E19" s="19"/>
      <c r="F19" s="20"/>
      <c r="G19" s="22"/>
      <c r="H19" s="22"/>
      <c r="I19" s="21"/>
      <c r="J19" s="22">
        <f t="shared" si="1"/>
        <v>0</v>
      </c>
      <c r="K19" s="11"/>
      <c r="L19" s="11"/>
    </row>
    <row r="20" spans="2:12" s="8" customFormat="1" ht="15">
      <c r="B20" s="23"/>
      <c r="C20" s="23"/>
      <c r="D20" s="23"/>
      <c r="E20" s="19"/>
      <c r="F20" s="20"/>
      <c r="G20" s="21"/>
      <c r="H20" s="21"/>
      <c r="I20" s="21"/>
      <c r="J20" s="22">
        <f t="shared" si="1"/>
        <v>0</v>
      </c>
      <c r="K20" s="11"/>
      <c r="L20" s="11"/>
    </row>
    <row r="21" spans="2:12" s="8" customFormat="1" ht="15">
      <c r="B21" s="23"/>
      <c r="C21" s="23"/>
      <c r="D21" s="23"/>
      <c r="E21" s="19"/>
      <c r="F21" s="20"/>
      <c r="G21" s="21"/>
      <c r="H21" s="21"/>
      <c r="I21" s="21"/>
      <c r="J21" s="22">
        <f t="shared" si="1"/>
        <v>0</v>
      </c>
      <c r="K21" s="11"/>
      <c r="L21" s="11"/>
    </row>
    <row r="22" spans="2:12" s="8" customFormat="1" ht="15">
      <c r="B22" s="23"/>
      <c r="C22" s="23"/>
      <c r="D22" s="23"/>
      <c r="E22" s="19"/>
      <c r="F22" s="20"/>
      <c r="G22" s="21"/>
      <c r="H22" s="21"/>
      <c r="I22" s="21"/>
      <c r="J22" s="22">
        <f t="shared" si="1"/>
        <v>0</v>
      </c>
      <c r="K22" s="11"/>
      <c r="L22" s="11"/>
    </row>
    <row r="23" spans="2:12" s="8" customFormat="1" ht="15">
      <c r="B23" s="23"/>
      <c r="C23" s="23"/>
      <c r="D23" s="23"/>
      <c r="E23" s="19"/>
      <c r="F23" s="20"/>
      <c r="G23" s="21"/>
      <c r="H23" s="21"/>
      <c r="I23" s="21"/>
      <c r="J23" s="22">
        <f t="shared" si="1"/>
        <v>0</v>
      </c>
      <c r="K23" s="11"/>
      <c r="L23" s="11"/>
    </row>
    <row r="24" spans="2:12" s="8" customFormat="1" ht="15">
      <c r="B24" s="23"/>
      <c r="C24" s="23"/>
      <c r="D24" s="23"/>
      <c r="E24" s="19"/>
      <c r="F24" s="20"/>
      <c r="G24" s="21"/>
      <c r="H24" s="21"/>
      <c r="I24" s="21"/>
      <c r="J24" s="22">
        <f t="shared" si="1"/>
        <v>0</v>
      </c>
      <c r="K24" s="11"/>
      <c r="L24" s="11"/>
    </row>
    <row r="25" spans="2:12" s="8" customFormat="1" ht="15">
      <c r="B25" s="23"/>
      <c r="C25" s="23"/>
      <c r="D25" s="23"/>
      <c r="E25" s="19"/>
      <c r="F25" s="20"/>
      <c r="G25" s="21"/>
      <c r="H25" s="21"/>
      <c r="I25" s="21"/>
      <c r="J25" s="22">
        <f t="shared" si="1"/>
        <v>0</v>
      </c>
      <c r="K25" s="11"/>
      <c r="L25" s="11"/>
    </row>
    <row r="26" spans="2:12" s="8" customFormat="1" ht="15">
      <c r="B26" s="23"/>
      <c r="C26" s="23"/>
      <c r="D26" s="23"/>
      <c r="E26" s="19"/>
      <c r="F26" s="20"/>
      <c r="G26" s="21"/>
      <c r="H26" s="21"/>
      <c r="I26" s="21"/>
      <c r="J26" s="22">
        <f t="shared" si="1"/>
        <v>0</v>
      </c>
      <c r="K26" s="11"/>
      <c r="L26" s="11"/>
    </row>
    <row r="27" spans="2:12" s="8" customFormat="1" ht="15">
      <c r="B27" s="23"/>
      <c r="C27" s="23"/>
      <c r="D27" s="23"/>
      <c r="E27" s="19"/>
      <c r="F27" s="20"/>
      <c r="G27" s="21"/>
      <c r="H27" s="21"/>
      <c r="I27" s="21"/>
      <c r="J27" s="22">
        <f t="shared" si="1"/>
        <v>0</v>
      </c>
      <c r="K27" s="11"/>
      <c r="L27" s="11"/>
    </row>
    <row r="28" spans="2:12" s="8" customFormat="1" ht="15">
      <c r="B28" s="23"/>
      <c r="C28" s="23"/>
      <c r="D28" s="23"/>
      <c r="E28" s="19"/>
      <c r="F28" s="20"/>
      <c r="G28" s="21"/>
      <c r="H28" s="21"/>
      <c r="I28" s="21"/>
      <c r="J28" s="22">
        <f t="shared" si="1"/>
        <v>0</v>
      </c>
      <c r="K28" s="11"/>
      <c r="L28" s="11"/>
    </row>
    <row r="29" spans="2:12" s="8" customFormat="1" ht="15">
      <c r="B29" s="23"/>
      <c r="C29" s="23"/>
      <c r="D29" s="23"/>
      <c r="E29" s="19"/>
      <c r="F29" s="20"/>
      <c r="G29" s="21"/>
      <c r="H29" s="21"/>
      <c r="I29" s="21"/>
      <c r="J29" s="22">
        <f t="shared" si="1"/>
        <v>0</v>
      </c>
      <c r="K29" s="11"/>
      <c r="L29" s="11"/>
    </row>
    <row r="30" spans="2:12" s="8" customFormat="1" ht="15">
      <c r="B30" s="23"/>
      <c r="C30" s="23"/>
      <c r="D30" s="23"/>
      <c r="E30" s="19"/>
      <c r="F30" s="20"/>
      <c r="G30" s="21"/>
      <c r="H30" s="21"/>
      <c r="I30" s="21"/>
      <c r="J30" s="22">
        <f t="shared" si="1"/>
        <v>0</v>
      </c>
      <c r="K30" s="11"/>
      <c r="L30" s="11"/>
    </row>
    <row r="31" spans="2:12" s="8" customFormat="1" ht="15">
      <c r="B31" s="23"/>
      <c r="C31" s="23"/>
      <c r="D31" s="23"/>
      <c r="E31" s="19"/>
      <c r="F31" s="20"/>
      <c r="G31" s="21"/>
      <c r="H31" s="21"/>
      <c r="I31" s="21"/>
      <c r="J31" s="22">
        <f t="shared" si="1"/>
        <v>0</v>
      </c>
      <c r="K31" s="11"/>
      <c r="L31" s="11"/>
    </row>
    <row r="32" spans="2:12" s="8" customFormat="1" ht="15">
      <c r="B32" s="23"/>
      <c r="C32" s="23"/>
      <c r="D32" s="23"/>
      <c r="E32" s="19"/>
      <c r="F32" s="20"/>
      <c r="G32" s="21"/>
      <c r="H32" s="21"/>
      <c r="I32" s="21"/>
      <c r="J32" s="22">
        <f t="shared" si="1"/>
        <v>0</v>
      </c>
      <c r="K32" s="11"/>
      <c r="L32" s="11"/>
    </row>
    <row r="33" spans="2:12" s="8" customFormat="1" ht="15">
      <c r="B33" s="23"/>
      <c r="C33" s="23"/>
      <c r="D33" s="23"/>
      <c r="E33" s="19"/>
      <c r="F33" s="20"/>
      <c r="G33" s="21"/>
      <c r="H33" s="21"/>
      <c r="I33" s="21"/>
      <c r="J33" s="22">
        <f t="shared" si="1"/>
        <v>0</v>
      </c>
      <c r="K33" s="11"/>
      <c r="L33" s="11"/>
    </row>
    <row r="34" spans="2:12" s="8" customFormat="1" ht="15">
      <c r="B34" s="23"/>
      <c r="C34" s="23"/>
      <c r="D34" s="23"/>
      <c r="E34" s="19"/>
      <c r="F34" s="20"/>
      <c r="G34" s="21"/>
      <c r="H34" s="21"/>
      <c r="I34" s="21"/>
      <c r="J34" s="22">
        <f t="shared" si="1"/>
        <v>0</v>
      </c>
      <c r="K34" s="11"/>
      <c r="L34" s="11"/>
    </row>
    <row r="35" spans="2:12" s="8" customFormat="1" ht="15">
      <c r="B35" s="23"/>
      <c r="C35" s="23"/>
      <c r="D35" s="23"/>
      <c r="E35" s="19"/>
      <c r="F35" s="20"/>
      <c r="G35" s="21"/>
      <c r="H35" s="21"/>
      <c r="I35" s="21"/>
      <c r="J35" s="22">
        <f t="shared" si="1"/>
        <v>0</v>
      </c>
      <c r="K35" s="11"/>
      <c r="L35" s="11"/>
    </row>
    <row r="36" spans="1:12" s="8" customFormat="1" ht="15">
      <c r="A36" s="2"/>
      <c r="B36" s="23"/>
      <c r="C36" s="23"/>
      <c r="D36" s="23"/>
      <c r="E36" s="19"/>
      <c r="F36" s="20"/>
      <c r="G36" s="21"/>
      <c r="H36" s="21"/>
      <c r="I36" s="21"/>
      <c r="J36" s="22">
        <f>SUM(G36:I36)</f>
        <v>0</v>
      </c>
      <c r="K36" s="11"/>
      <c r="L36" s="11"/>
    </row>
    <row r="37" spans="6:10" ht="18">
      <c r="F37" s="28"/>
      <c r="G37" s="29"/>
      <c r="H37" s="29"/>
      <c r="I37" s="29"/>
      <c r="J37" s="30"/>
    </row>
    <row r="38" spans="6:10" ht="12.75">
      <c r="F38" s="33"/>
      <c r="G38" s="33"/>
      <c r="H38" s="33"/>
      <c r="I38" s="33"/>
      <c r="J38" s="33"/>
    </row>
    <row r="39" spans="6:10" ht="12.75">
      <c r="F39" s="33"/>
      <c r="G39" s="33"/>
      <c r="H39" s="33"/>
      <c r="I39" s="33"/>
      <c r="J39" s="33"/>
    </row>
    <row r="40" spans="6:10" ht="12.75">
      <c r="F40" s="33"/>
      <c r="G40" s="33"/>
      <c r="H40" s="33"/>
      <c r="I40" s="33"/>
      <c r="J40" s="33"/>
    </row>
    <row r="41" spans="6:10" ht="12.75">
      <c r="F41" s="33"/>
      <c r="G41" s="33"/>
      <c r="H41" s="33"/>
      <c r="I41" s="33"/>
      <c r="J41" s="33"/>
    </row>
    <row r="42" spans="6:10" ht="12.75">
      <c r="F42" s="33"/>
      <c r="G42" s="33"/>
      <c r="H42" s="33"/>
      <c r="I42" s="33"/>
      <c r="J42" s="33"/>
    </row>
    <row r="43" spans="6:10" ht="12.75">
      <c r="F43" s="33"/>
      <c r="G43" s="33"/>
      <c r="H43" s="33"/>
      <c r="I43" s="33"/>
      <c r="J43" s="33"/>
    </row>
    <row r="44" spans="6:10" ht="12.75">
      <c r="F44" s="33"/>
      <c r="G44" s="33"/>
      <c r="H44" s="33"/>
      <c r="I44" s="33"/>
      <c r="J44" s="33"/>
    </row>
    <row r="45" spans="6:10" ht="12.75">
      <c r="F45" s="33"/>
      <c r="G45" s="33"/>
      <c r="H45" s="33"/>
      <c r="I45" s="33"/>
      <c r="J45" s="33"/>
    </row>
    <row r="46" spans="6:10" ht="12.75">
      <c r="F46" s="33"/>
      <c r="G46" s="33"/>
      <c r="H46" s="33"/>
      <c r="I46" s="33"/>
      <c r="J46" s="33"/>
    </row>
    <row r="47" spans="6:10" ht="12.75">
      <c r="F47" s="33"/>
      <c r="G47" s="33"/>
      <c r="H47" s="33"/>
      <c r="I47" s="33"/>
      <c r="J47" s="33"/>
    </row>
    <row r="48" spans="6:10" ht="12.75">
      <c r="F48" s="33"/>
      <c r="G48" s="33"/>
      <c r="H48" s="33"/>
      <c r="I48" s="33"/>
      <c r="J48" s="33"/>
    </row>
    <row r="49" spans="6:10" ht="12.75">
      <c r="F49" s="33"/>
      <c r="G49" s="33"/>
      <c r="H49" s="33"/>
      <c r="I49" s="33"/>
      <c r="J49" s="33"/>
    </row>
    <row r="50" spans="6:10" ht="12.75">
      <c r="F50" s="33"/>
      <c r="G50" s="33"/>
      <c r="H50" s="33"/>
      <c r="I50" s="33"/>
      <c r="J50" s="33"/>
    </row>
    <row r="51" spans="6:10" ht="12.75">
      <c r="F51" s="33"/>
      <c r="G51" s="33"/>
      <c r="H51" s="33"/>
      <c r="I51" s="33"/>
      <c r="J51" s="33"/>
    </row>
    <row r="52" spans="6:10" ht="12.75">
      <c r="F52" s="33"/>
      <c r="G52" s="33"/>
      <c r="H52" s="33"/>
      <c r="I52" s="33"/>
      <c r="J52" s="33"/>
    </row>
    <row r="53" spans="6:10" ht="12.75">
      <c r="F53" s="33"/>
      <c r="G53" s="33"/>
      <c r="H53" s="33"/>
      <c r="I53" s="33"/>
      <c r="J53" s="33"/>
    </row>
    <row r="54" spans="6:10" ht="12.75">
      <c r="F54" s="33"/>
      <c r="G54" s="33"/>
      <c r="H54" s="33"/>
      <c r="I54" s="33"/>
      <c r="J54" s="33"/>
    </row>
    <row r="55" spans="6:10" ht="12.75">
      <c r="F55" s="33"/>
      <c r="G55" s="33"/>
      <c r="H55" s="33"/>
      <c r="I55" s="33"/>
      <c r="J55" s="33"/>
    </row>
    <row r="56" spans="6:10" ht="12.75">
      <c r="F56" s="33"/>
      <c r="G56" s="33"/>
      <c r="H56" s="33"/>
      <c r="I56" s="33"/>
      <c r="J56" s="33"/>
    </row>
    <row r="57" spans="6:10" ht="12.75">
      <c r="F57" s="33"/>
      <c r="G57" s="33"/>
      <c r="H57" s="33"/>
      <c r="I57" s="33"/>
      <c r="J57" s="33"/>
    </row>
    <row r="58" spans="6:10" ht="12.75">
      <c r="F58" s="33"/>
      <c r="G58" s="33"/>
      <c r="H58" s="33"/>
      <c r="I58" s="33"/>
      <c r="J58" s="33"/>
    </row>
    <row r="59" spans="6:10" ht="12.75">
      <c r="F59" s="33"/>
      <c r="G59" s="33"/>
      <c r="H59" s="33"/>
      <c r="I59" s="33"/>
      <c r="J59" s="33"/>
    </row>
    <row r="60" spans="6:10" ht="12.75">
      <c r="F60" s="33"/>
      <c r="G60" s="33"/>
      <c r="H60" s="33"/>
      <c r="I60" s="33"/>
      <c r="J60" s="33"/>
    </row>
    <row r="61" spans="6:10" ht="12.75">
      <c r="F61" s="33"/>
      <c r="G61" s="33"/>
      <c r="H61" s="33"/>
      <c r="I61" s="33"/>
      <c r="J61" s="33"/>
    </row>
    <row r="62" spans="6:10" ht="12.75">
      <c r="F62" s="33"/>
      <c r="G62" s="33"/>
      <c r="H62" s="33"/>
      <c r="I62" s="33"/>
      <c r="J62" s="33"/>
    </row>
  </sheetData>
  <mergeCells count="8">
    <mergeCell ref="C6:I6"/>
    <mergeCell ref="B9:F9"/>
    <mergeCell ref="F1:J1"/>
    <mergeCell ref="F2:J2"/>
    <mergeCell ref="F4:J4"/>
    <mergeCell ref="C5:I5"/>
    <mergeCell ref="F3:J3"/>
    <mergeCell ref="B7:E7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UM SULEJÓW</cp:lastModifiedBy>
  <cp:lastPrinted>2004-06-22T12:26:41Z</cp:lastPrinted>
  <dcterms:created xsi:type="dcterms:W3CDTF">2003-04-04T08:39:30Z</dcterms:created>
  <dcterms:modified xsi:type="dcterms:W3CDTF">2005-03-24T12:18:53Z</dcterms:modified>
  <cp:category/>
  <cp:version/>
  <cp:contentType/>
  <cp:contentStatus/>
</cp:coreProperties>
</file>