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<sst xmlns="http://schemas.openxmlformats.org/spreadsheetml/2006/main" count="394" uniqueCount="127">
  <si>
    <t>Nazwa</t>
  </si>
  <si>
    <t>Dział</t>
  </si>
  <si>
    <t>Rozdział</t>
  </si>
  <si>
    <t>§*</t>
  </si>
  <si>
    <t>PLAN PO ZMIANACH</t>
  </si>
  <si>
    <t>WYKONANIE %</t>
  </si>
  <si>
    <t>ROLNCTWO I ŁOWIECTWO</t>
  </si>
  <si>
    <t xml:space="preserve">Infrastruktura wodociągowa i sanitacyjna wsi </t>
  </si>
  <si>
    <t>Zakup usług pozostałych</t>
  </si>
  <si>
    <t xml:space="preserve">Wydatki inwestycyjne jednostek budżetowych </t>
  </si>
  <si>
    <t>Izby rolnicze</t>
  </si>
  <si>
    <t>Wpłaty gmin na rzecz izb rolniczych w wysokości 2%</t>
  </si>
  <si>
    <t>Pozostał działalność</t>
  </si>
  <si>
    <t>Składki na ubezpieczenia społeczne</t>
  </si>
  <si>
    <t>Wynagrodzenia bezosobowe</t>
  </si>
  <si>
    <t>Zakup materiałów i wyposażenia</t>
  </si>
  <si>
    <t>Rożne opłaty i składki</t>
  </si>
  <si>
    <t>PRZETWÓRSTOW PRZEMYSŁOWE</t>
  </si>
  <si>
    <t>Rozwój przedsiębiorczości</t>
  </si>
  <si>
    <t xml:space="preserve">Dotacje celowe przekazane do samorządu województwa na inwestycje i zakupy inwestycyjne realizowane na podstawie porozumień między jednostkami samorządu terytorialnego </t>
  </si>
  <si>
    <t>TRANSPORT I Ł ĄCZNOŚĆ</t>
  </si>
  <si>
    <t>Drogi publiczne gminne</t>
  </si>
  <si>
    <t>Zakup usług remontowych</t>
  </si>
  <si>
    <t>Kary i odszkodowania wypłacane na rzecz osób fizycznych</t>
  </si>
  <si>
    <t>GOSPODARKA MIESZKANIOWA</t>
  </si>
  <si>
    <t>Gospodarka gruntami i nieruchomościami</t>
  </si>
  <si>
    <t>Zakup energii</t>
  </si>
  <si>
    <t>DZIAŁALNOŚĆ USŁUGOWA</t>
  </si>
  <si>
    <t>Plany zagospodarowania przestrzennego</t>
  </si>
  <si>
    <t>ADMINISTRACJA PUBLICZNA</t>
  </si>
  <si>
    <t>Urzędy Wojewódzkie</t>
  </si>
  <si>
    <t>Wynagrodzenia osobowe pracowników</t>
  </si>
  <si>
    <t>Dodatkowe wynagrodzenia roczne</t>
  </si>
  <si>
    <t>Składki na fundusz pracy</t>
  </si>
  <si>
    <t>Podróże służbowe krajowe</t>
  </si>
  <si>
    <t>Odpis na zakładowy fundusz świadczeń socjalnych</t>
  </si>
  <si>
    <t xml:space="preserve">Szkolenia pracowników niebędących członkami korpusu służby cywilnej </t>
  </si>
  <si>
    <t>Rady Gmin</t>
  </si>
  <si>
    <t>Różne wydatki na rzecz osób fizycznych</t>
  </si>
  <si>
    <t>Wynagrodzenia agencyjno-prowizyjne</t>
  </si>
  <si>
    <t>Wpłaty PEFRON</t>
  </si>
  <si>
    <t>Zakup usług zdrowotnych</t>
  </si>
  <si>
    <t>Różne opłaty i składki</t>
  </si>
  <si>
    <t>Promocja jednostek samorządu terytorialnego</t>
  </si>
  <si>
    <t>Pozostała działalność</t>
  </si>
  <si>
    <t>URZADY NACZELNYCH ORGANÓW WŁADZY PAŃSTWOWEJ, KONTROLI O OCHRONY PRAWA ORAZ SADOWNICTWA</t>
  </si>
  <si>
    <t>Urząd naczelnych organów władzy państwowej</t>
  </si>
  <si>
    <t>BEZPIECZEŃSTWO PUBLICZNE I OCHRONA PRZECIWOŻAROWA</t>
  </si>
  <si>
    <t>Ochotnicze Straże Pożarne</t>
  </si>
  <si>
    <t>Zarządzanie kryzysowe</t>
  </si>
  <si>
    <t>OBSŁUGA DŁUGU PUBLICZNEGO</t>
  </si>
  <si>
    <t xml:space="preserve">Obsługa papierów wartościowych, kredytów i pożyczek jst </t>
  </si>
  <si>
    <t>Odsetki od samorządowych papierów wartościowych lub zaciagniętych przez jst kredytów i pożyczek</t>
  </si>
  <si>
    <t>RÓŻNE ROZLICZENIA</t>
  </si>
  <si>
    <t>Rezerwy ogólne i celowe</t>
  </si>
  <si>
    <t>Rezerwy</t>
  </si>
  <si>
    <t>OSWIATA I WYCHOWANIE</t>
  </si>
  <si>
    <t>Szkoły Podstawowe</t>
  </si>
  <si>
    <t xml:space="preserve">Dofinansowanie podmiotowe z budżetu dla niepublicznej szkoły </t>
  </si>
  <si>
    <t>Wydatki osobowe niezaliczone do wynagrodzeń</t>
  </si>
  <si>
    <t xml:space="preserve">Składka na ubezpieczenia społeczne </t>
  </si>
  <si>
    <t>Składka na fundusz pracy</t>
  </si>
  <si>
    <t>Zakup pomocy naukowych i książek</t>
  </si>
  <si>
    <t>Odziały przedszkolne w Szkołach Podstawowych</t>
  </si>
  <si>
    <t>Odpisy na zakładowy fundusz świadczeń socjalnych</t>
  </si>
  <si>
    <t>Przedszkola</t>
  </si>
  <si>
    <t>Zakup usług przez jednostki samorządu terytorialnego od innych jednostek samorządu terytorialnego</t>
  </si>
  <si>
    <t>Gimnazja</t>
  </si>
  <si>
    <t>Wydatki osobowe niezliczone do wynagrodzeń</t>
  </si>
  <si>
    <t>Wydatki inwestycyjne jednostek budżetowych</t>
  </si>
  <si>
    <t>Dowożenie uczniów do szkół</t>
  </si>
  <si>
    <t xml:space="preserve">Dokształcanie i doskonalenie </t>
  </si>
  <si>
    <t>Stołówki szkolne</t>
  </si>
  <si>
    <t>Zakup środków żywności</t>
  </si>
  <si>
    <t>OCHRONA ZDROWIA</t>
  </si>
  <si>
    <t>Zwalczanie narkomanii</t>
  </si>
  <si>
    <t>Przeciwdziałanie alkoholizmowi</t>
  </si>
  <si>
    <t>POMOC SPOŁECZNA</t>
  </si>
  <si>
    <t>Rodziny zastępcze</t>
  </si>
  <si>
    <t xml:space="preserve"> Zakup usług przez jednostki samorządu terytorialnego od innych jednostek samorządu terytorialnego</t>
  </si>
  <si>
    <t>Zadania w zakresie przeciwdziałania przemocy w rodzinie</t>
  </si>
  <si>
    <t>Wspieranie rodziny</t>
  </si>
  <si>
    <t>Świadczenia rodzinne</t>
  </si>
  <si>
    <t>Świadczenia społeczne</t>
  </si>
  <si>
    <t>Składka na ubezpieczenia zdrowotne opłacane za osoby pobierające niektóre świadczenia z pomocy społecznej oraz niektóre świadczenia rodzinne</t>
  </si>
  <si>
    <t>Składka na ubezpieczenia rodzinne</t>
  </si>
  <si>
    <t>Zasiłki i pomoc w naturze</t>
  </si>
  <si>
    <t>Dodatki mieszkaniowe</t>
  </si>
  <si>
    <t>Zasiłki stałe</t>
  </si>
  <si>
    <t>Ośrodki Pomocy Społecznej</t>
  </si>
  <si>
    <t>Usługi opiekuńcze i specjalistyczne usługi opiekuńcze</t>
  </si>
  <si>
    <t xml:space="preserve">Edukacyjna opieka wychowawcza </t>
  </si>
  <si>
    <t>Świetlice szkolne</t>
  </si>
  <si>
    <t>Wydatki osobowe niezaliczane do wynagrodzeń</t>
  </si>
  <si>
    <t xml:space="preserve">Pomoc materialna dla uczniów </t>
  </si>
  <si>
    <t>Stypendia dla uczniów</t>
  </si>
  <si>
    <t>GOSPODARKA KOMUNALNA I OCHRONA ŚRODOWISKA</t>
  </si>
  <si>
    <t>Gospodarka odpadami</t>
  </si>
  <si>
    <t xml:space="preserve">Schroniska dla zwierząt 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</si>
  <si>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</si>
  <si>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</si>
  <si>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</si>
  <si>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</si>
  <si>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Dotacje podmiotowe z budżetu dla samorządowej instytucji kultury</t>
  </si>
  <si>
    <t>Biblioteki</t>
  </si>
  <si>
    <t>Ogółem wydatki</t>
  </si>
  <si>
    <t>Urzędy gmin (miast i miast na prawach powiatu)</t>
  </si>
  <si>
    <t>Dotacje celowe przekazane gminie na zadania bieżące realizowane na podstawie porozumień (umów) między jednostkami samorządu terytorialnego</t>
  </si>
  <si>
    <t>Zakup usług dostępu pozostałych</t>
  </si>
  <si>
    <t>Utrzymanie zieleni w miastach i gminach</t>
  </si>
  <si>
    <t>Koszty postępowania sądowego i prokuratorskiego</t>
  </si>
  <si>
    <t>Wybory do rad gmin, rad powiatów i sejmików województw oraz referenda gminne, powiatowe i wojewódzkie</t>
  </si>
  <si>
    <t>WYKONANIE TABELARYCZNE WYDATKÓW ZA I PÓŁROCZE  2015 ROKU</t>
  </si>
  <si>
    <t>WYKONANIE NA 30.06.2015 r.</t>
  </si>
  <si>
    <t>Ochrona powietrza atmosferycznego i klimatu</t>
  </si>
  <si>
    <t xml:space="preserve">Opłaty z tytułu usług telekomunikacyjnych </t>
  </si>
  <si>
    <t xml:space="preserve">Opłaty z tytułu zakupu usług telekomunikacyjnych </t>
  </si>
  <si>
    <t>Zakup usłu remontowych</t>
  </si>
  <si>
    <t>Zakup usłu pozostałych</t>
  </si>
  <si>
    <t>Dotacja celowa na pomoc finansową udzieloną między jednostkami samorządu terytorialnego na dofinansowanie własnych zadań inwestycyjnych i zakupów inwestycyjnych.</t>
  </si>
  <si>
    <t>Podatek od towarów i usług (VAT)</t>
  </si>
  <si>
    <t>OBRONA NARODOWA</t>
  </si>
  <si>
    <t>Pozostałe wydatki obronne</t>
  </si>
  <si>
    <t>Obrona Cywilna</t>
  </si>
  <si>
    <t xml:space="preserve">Wydaki na zakupy inwestycyjne jednostek budżetowych </t>
  </si>
  <si>
    <t xml:space="preserve">Realizacja zadań wymagajacych stosowania specjalnej organizacji nauki i metody pracy dla dzieci i młodzieźy w szkołach podstawowych, gimnazjach, liceach ogólnokształcących, liceach profilowanych i szkołach zawodowych oraz szkołach artystycznych. </t>
  </si>
  <si>
    <t xml:space="preserve">Załącznik Nr 1b do Zarządzenia Nr 57 /2015 Wójta Gminy Sońsk z dnia   13/08/2015r.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</si>
</sst>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3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5"/>
      <name val="Arial"/>
      <family val="2"/>
    </font>
    <font>
      <sz val="5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4" fontId="1" fillId="33" borderId="13" xfId="0" applyNumberFormat="1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4" fontId="1" fillId="0" borderId="13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1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top" wrapText="1"/>
    </xf>
    <xf numFmtId="4" fontId="0" fillId="35" borderId="10" xfId="0" applyNumberFormat="1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4" fontId="0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center" vertical="top" wrapText="1"/>
    </xf>
    <xf numFmtId="0" fontId="0" fillId="36" borderId="12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4" fontId="1" fillId="36" borderId="10" xfId="0" applyNumberFormat="1" applyFont="1" applyFill="1" applyBorder="1" applyAlignment="1">
      <alignment vertical="center" wrapText="1"/>
    </xf>
    <xf numFmtId="4" fontId="1" fillId="36" borderId="10" xfId="0" applyNumberFormat="1" applyFont="1" applyFill="1" applyBorder="1" applyAlignment="1">
      <alignment vertical="center"/>
    </xf>
    <xf numFmtId="166" fontId="1" fillId="0" borderId="13" xfId="0" applyNumberFormat="1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6" sqref="B6"/>
    </sheetView>
  </sheetViews>
  <sheetFormatPr defaultColWidth="11.7109375" defaultRowHeight="12.75"/>
  <sheetData>
    <row r="1" ht="12.75" customHeight="1">
      <c r="A1" s="82" t="s">
        <v>0</v>
      </c>
    </row>
    <row r="2" ht="12.75">
      <c r="A2" s="82"/>
    </row>
    <row r="3" ht="12.75">
      <c r="A3" s="82"/>
    </row>
  </sheetData>
  <sheetProtection selectLockedCells="1" selectUnlockedCells="1"/>
  <mergeCells count="1">
    <mergeCell ref="A1:A3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tabSelected="1" zoomScale="110" zoomScaleNormal="110" zoomScalePageLayoutView="0" workbookViewId="0" topLeftCell="A1">
      <selection activeCell="I12" sqref="I12"/>
    </sheetView>
  </sheetViews>
  <sheetFormatPr defaultColWidth="11.7109375" defaultRowHeight="12.75"/>
  <cols>
    <col min="1" max="1" width="4.8515625" style="1" customWidth="1"/>
    <col min="2" max="2" width="6.8515625" style="1" customWidth="1"/>
    <col min="3" max="3" width="5.00390625" style="0" customWidth="1"/>
    <col min="4" max="4" width="44.140625" style="0" customWidth="1"/>
    <col min="5" max="5" width="13.7109375" style="2" customWidth="1"/>
    <col min="6" max="6" width="15.00390625" style="2" customWidth="1"/>
    <col min="7" max="7" width="11.421875" style="2" customWidth="1"/>
  </cols>
  <sheetData>
    <row r="1" spans="5:7" ht="61.5" customHeight="1">
      <c r="E1" s="84" t="s">
        <v>126</v>
      </c>
      <c r="F1" s="84"/>
      <c r="G1" s="84"/>
    </row>
    <row r="2" spans="1:6" ht="16.5" customHeight="1">
      <c r="A2" s="85" t="s">
        <v>112</v>
      </c>
      <c r="B2" s="85"/>
      <c r="C2" s="85"/>
      <c r="D2" s="85"/>
      <c r="E2" s="85"/>
      <c r="F2" s="85"/>
    </row>
    <row r="3" spans="1:6" ht="12.75">
      <c r="A3" s="3"/>
      <c r="B3" s="3"/>
      <c r="C3" s="3"/>
      <c r="D3" s="3"/>
      <c r="E3" s="4"/>
      <c r="F3" s="4"/>
    </row>
    <row r="4" spans="1:7" s="5" customFormat="1" ht="11.25" customHeight="1">
      <c r="A4" s="86" t="s">
        <v>1</v>
      </c>
      <c r="B4" s="86" t="s">
        <v>2</v>
      </c>
      <c r="C4" s="86" t="s">
        <v>3</v>
      </c>
      <c r="D4" s="86" t="s">
        <v>0</v>
      </c>
      <c r="E4" s="87" t="s">
        <v>4</v>
      </c>
      <c r="F4" s="88" t="s">
        <v>113</v>
      </c>
      <c r="G4" s="88" t="s">
        <v>5</v>
      </c>
    </row>
    <row r="5" spans="1:7" s="5" customFormat="1" ht="12">
      <c r="A5" s="86"/>
      <c r="B5" s="86"/>
      <c r="C5" s="86"/>
      <c r="D5" s="86"/>
      <c r="E5" s="87"/>
      <c r="F5" s="88"/>
      <c r="G5" s="88"/>
    </row>
    <row r="6" spans="1:7" s="5" customFormat="1" ht="12">
      <c r="A6" s="86"/>
      <c r="B6" s="86"/>
      <c r="C6" s="86"/>
      <c r="D6" s="86"/>
      <c r="E6" s="87"/>
      <c r="F6" s="88"/>
      <c r="G6" s="88"/>
    </row>
    <row r="7" spans="1:7" s="9" customFormat="1" ht="12.75">
      <c r="A7" s="6">
        <v>1</v>
      </c>
      <c r="B7" s="6">
        <v>2</v>
      </c>
      <c r="C7" s="6">
        <v>3</v>
      </c>
      <c r="D7" s="6">
        <v>4</v>
      </c>
      <c r="E7" s="7">
        <v>5</v>
      </c>
      <c r="F7" s="8">
        <v>6</v>
      </c>
      <c r="G7" s="8">
        <v>7</v>
      </c>
    </row>
    <row r="8" spans="1:7" s="14" customFormat="1" ht="12.75">
      <c r="A8" s="10">
        <v>10</v>
      </c>
      <c r="B8" s="11"/>
      <c r="C8" s="11"/>
      <c r="D8" s="11" t="s">
        <v>6</v>
      </c>
      <c r="E8" s="12">
        <f>E9+E26+E28</f>
        <v>2162278.47</v>
      </c>
      <c r="F8" s="12">
        <f>F9+F26+F28</f>
        <v>832582.8300000001</v>
      </c>
      <c r="G8" s="13">
        <f aca="true" t="shared" si="0" ref="G8:G57">F8/E8*100</f>
        <v>38.50488461830728</v>
      </c>
    </row>
    <row r="9" spans="1:7" s="14" customFormat="1" ht="12.75">
      <c r="A9" s="15"/>
      <c r="B9" s="16">
        <v>1010</v>
      </c>
      <c r="C9" s="15"/>
      <c r="D9" s="15" t="s">
        <v>7</v>
      </c>
      <c r="E9" s="55">
        <f>SUM(E10:E25)</f>
        <v>1687660.5</v>
      </c>
      <c r="F9" s="55">
        <f>SUM(F10:F25)</f>
        <v>369630</v>
      </c>
      <c r="G9" s="17">
        <f t="shared" si="0"/>
        <v>21.901916884349667</v>
      </c>
    </row>
    <row r="10" spans="1:7" s="14" customFormat="1" ht="12.75">
      <c r="A10" s="15"/>
      <c r="B10" s="16"/>
      <c r="C10" s="18">
        <v>3020</v>
      </c>
      <c r="D10" s="19" t="s">
        <v>38</v>
      </c>
      <c r="E10" s="59">
        <v>3000</v>
      </c>
      <c r="F10" s="59">
        <v>2681.57</v>
      </c>
      <c r="G10" s="21">
        <f t="shared" si="0"/>
        <v>89.38566666666668</v>
      </c>
    </row>
    <row r="11" spans="1:7" s="14" customFormat="1" ht="12.75">
      <c r="A11" s="15"/>
      <c r="B11" s="16"/>
      <c r="C11" s="18">
        <v>4010</v>
      </c>
      <c r="D11" s="19" t="s">
        <v>31</v>
      </c>
      <c r="E11" s="59">
        <v>161744</v>
      </c>
      <c r="F11" s="59">
        <v>75738.21</v>
      </c>
      <c r="G11" s="21">
        <f t="shared" si="0"/>
        <v>46.82597808883174</v>
      </c>
    </row>
    <row r="12" spans="1:7" s="14" customFormat="1" ht="12.75">
      <c r="A12" s="15"/>
      <c r="B12" s="16"/>
      <c r="C12" s="18">
        <v>4040</v>
      </c>
      <c r="D12" s="19" t="s">
        <v>32</v>
      </c>
      <c r="E12" s="59">
        <v>6445.4</v>
      </c>
      <c r="F12" s="59">
        <v>6445.4</v>
      </c>
      <c r="G12" s="21">
        <f t="shared" si="0"/>
        <v>100</v>
      </c>
    </row>
    <row r="13" spans="1:7" s="14" customFormat="1" ht="12.75">
      <c r="A13" s="15"/>
      <c r="B13" s="16"/>
      <c r="C13" s="18">
        <v>4110</v>
      </c>
      <c r="D13" s="19" t="s">
        <v>13</v>
      </c>
      <c r="E13" s="59">
        <v>29926</v>
      </c>
      <c r="F13" s="59">
        <v>14357.87</v>
      </c>
      <c r="G13" s="21">
        <f t="shared" si="0"/>
        <v>47.97791218338568</v>
      </c>
    </row>
    <row r="14" spans="1:7" s="14" customFormat="1" ht="12.75">
      <c r="A14" s="15"/>
      <c r="B14" s="16"/>
      <c r="C14" s="18">
        <v>4120</v>
      </c>
      <c r="D14" s="19" t="s">
        <v>33</v>
      </c>
      <c r="E14" s="59">
        <v>4288</v>
      </c>
      <c r="F14" s="59">
        <v>2013.49</v>
      </c>
      <c r="G14" s="21">
        <f t="shared" si="0"/>
        <v>46.95638992537313</v>
      </c>
    </row>
    <row r="15" spans="1:7" s="14" customFormat="1" ht="12.75">
      <c r="A15" s="15"/>
      <c r="B15" s="16"/>
      <c r="C15" s="18">
        <v>4170</v>
      </c>
      <c r="D15" s="19" t="s">
        <v>14</v>
      </c>
      <c r="E15" s="59">
        <v>4000</v>
      </c>
      <c r="F15" s="59">
        <v>2100</v>
      </c>
      <c r="G15" s="21">
        <f t="shared" si="0"/>
        <v>52.5</v>
      </c>
    </row>
    <row r="16" spans="1:7" s="14" customFormat="1" ht="12.75">
      <c r="A16" s="15"/>
      <c r="B16" s="16"/>
      <c r="C16" s="18">
        <v>4210</v>
      </c>
      <c r="D16" s="19" t="s">
        <v>15</v>
      </c>
      <c r="E16" s="59">
        <v>27109.6</v>
      </c>
      <c r="F16" s="59">
        <v>18542.3</v>
      </c>
      <c r="G16" s="21">
        <f t="shared" si="0"/>
        <v>68.39754183020037</v>
      </c>
    </row>
    <row r="17" spans="1:7" s="14" customFormat="1" ht="12.75">
      <c r="A17" s="15"/>
      <c r="B17" s="16"/>
      <c r="C17" s="18">
        <v>4260</v>
      </c>
      <c r="D17" s="19" t="s">
        <v>26</v>
      </c>
      <c r="E17" s="59">
        <v>245000</v>
      </c>
      <c r="F17" s="59">
        <v>108742.38</v>
      </c>
      <c r="G17" s="21">
        <f t="shared" si="0"/>
        <v>44.384644897959184</v>
      </c>
    </row>
    <row r="18" spans="1:7" s="14" customFormat="1" ht="12.75">
      <c r="A18" s="15"/>
      <c r="B18" s="16"/>
      <c r="C18" s="18">
        <v>4270</v>
      </c>
      <c r="D18" s="19" t="s">
        <v>22</v>
      </c>
      <c r="E18" s="59">
        <v>40000</v>
      </c>
      <c r="F18" s="59">
        <v>24354</v>
      </c>
      <c r="G18" s="21">
        <f t="shared" si="0"/>
        <v>60.885</v>
      </c>
    </row>
    <row r="19" spans="1:7" s="14" customFormat="1" ht="12.75">
      <c r="A19" s="15"/>
      <c r="B19" s="16"/>
      <c r="C19" s="18">
        <v>4300</v>
      </c>
      <c r="D19" s="19" t="s">
        <v>8</v>
      </c>
      <c r="E19" s="59">
        <v>107000</v>
      </c>
      <c r="F19" s="59">
        <v>69893.99</v>
      </c>
      <c r="G19" s="21">
        <f t="shared" si="0"/>
        <v>65.32148598130841</v>
      </c>
    </row>
    <row r="20" spans="1:7" s="14" customFormat="1" ht="12.75">
      <c r="A20" s="15"/>
      <c r="B20" s="16"/>
      <c r="C20" s="18">
        <v>4360</v>
      </c>
      <c r="D20" s="19" t="s">
        <v>115</v>
      </c>
      <c r="E20" s="59">
        <v>3000</v>
      </c>
      <c r="F20" s="59">
        <v>872.99</v>
      </c>
      <c r="G20" s="21">
        <f t="shared" si="0"/>
        <v>29.099666666666668</v>
      </c>
    </row>
    <row r="21" spans="1:7" s="14" customFormat="1" ht="12.75">
      <c r="A21" s="15"/>
      <c r="B21" s="16"/>
      <c r="C21" s="18">
        <v>4410</v>
      </c>
      <c r="D21" s="19" t="s">
        <v>34</v>
      </c>
      <c r="E21" s="59">
        <v>2000</v>
      </c>
      <c r="F21" s="59">
        <v>1044.75</v>
      </c>
      <c r="G21" s="21">
        <f t="shared" si="0"/>
        <v>52.237500000000004</v>
      </c>
    </row>
    <row r="22" spans="1:7" s="14" customFormat="1" ht="12.75">
      <c r="A22" s="15"/>
      <c r="B22" s="16"/>
      <c r="C22" s="18">
        <v>4430</v>
      </c>
      <c r="D22" s="19" t="s">
        <v>16</v>
      </c>
      <c r="E22" s="59">
        <v>27062</v>
      </c>
      <c r="F22" s="59">
        <v>27062</v>
      </c>
      <c r="G22" s="21">
        <f t="shared" si="0"/>
        <v>100</v>
      </c>
    </row>
    <row r="23" spans="1:7" s="14" customFormat="1" ht="12.75">
      <c r="A23" s="15"/>
      <c r="B23" s="16"/>
      <c r="C23" s="18">
        <v>4440</v>
      </c>
      <c r="D23" s="19" t="s">
        <v>35</v>
      </c>
      <c r="E23" s="59">
        <v>5105</v>
      </c>
      <c r="F23" s="59">
        <v>3900</v>
      </c>
      <c r="G23" s="21">
        <f t="shared" si="0"/>
        <v>76.39569049951028</v>
      </c>
    </row>
    <row r="24" spans="1:7" s="14" customFormat="1" ht="25.5">
      <c r="A24" s="15"/>
      <c r="B24" s="16"/>
      <c r="C24" s="18">
        <v>4700</v>
      </c>
      <c r="D24" s="19" t="s">
        <v>36</v>
      </c>
      <c r="E24" s="59">
        <v>2000</v>
      </c>
      <c r="F24" s="59">
        <v>0</v>
      </c>
      <c r="G24" s="21">
        <f t="shared" si="0"/>
        <v>0</v>
      </c>
    </row>
    <row r="25" spans="1:7" ht="12.75">
      <c r="A25" s="15"/>
      <c r="B25" s="18"/>
      <c r="C25" s="18">
        <v>6050</v>
      </c>
      <c r="D25" s="19" t="s">
        <v>9</v>
      </c>
      <c r="E25" s="20">
        <v>1019980.5</v>
      </c>
      <c r="F25" s="23">
        <v>11881.05</v>
      </c>
      <c r="G25" s="24">
        <f t="shared" si="0"/>
        <v>1.1648310923591187</v>
      </c>
    </row>
    <row r="26" spans="1:7" s="14" customFormat="1" ht="12.75">
      <c r="A26" s="15"/>
      <c r="B26" s="16">
        <v>1030</v>
      </c>
      <c r="C26" s="15"/>
      <c r="D26" s="15" t="s">
        <v>10</v>
      </c>
      <c r="E26" s="25">
        <f>E27</f>
        <v>17880</v>
      </c>
      <c r="F26" s="25">
        <f>F27</f>
        <v>6214.86</v>
      </c>
      <c r="G26" s="17">
        <f t="shared" si="0"/>
        <v>34.75872483221477</v>
      </c>
    </row>
    <row r="27" spans="1:7" ht="25.5">
      <c r="A27" s="15"/>
      <c r="B27" s="18"/>
      <c r="C27" s="18">
        <v>2850</v>
      </c>
      <c r="D27" s="19" t="s">
        <v>11</v>
      </c>
      <c r="E27" s="20">
        <v>17880</v>
      </c>
      <c r="F27" s="23">
        <v>6214.86</v>
      </c>
      <c r="G27" s="24">
        <f t="shared" si="0"/>
        <v>34.75872483221477</v>
      </c>
    </row>
    <row r="28" spans="1:7" s="14" customFormat="1" ht="12.75">
      <c r="A28" s="15"/>
      <c r="B28" s="16">
        <v>1095</v>
      </c>
      <c r="C28" s="15"/>
      <c r="D28" s="15" t="s">
        <v>12</v>
      </c>
      <c r="E28" s="25">
        <f>SUM(E29:E33)</f>
        <v>456737.97000000003</v>
      </c>
      <c r="F28" s="25">
        <f>SUM(F29:F33)</f>
        <v>456737.97000000003</v>
      </c>
      <c r="G28" s="17">
        <f t="shared" si="0"/>
        <v>100</v>
      </c>
    </row>
    <row r="29" spans="1:7" ht="12.75">
      <c r="A29" s="15"/>
      <c r="B29" s="26"/>
      <c r="C29" s="18">
        <v>4110</v>
      </c>
      <c r="D29" s="19" t="s">
        <v>13</v>
      </c>
      <c r="E29" s="20">
        <v>1168.27</v>
      </c>
      <c r="F29" s="23">
        <v>1168.27</v>
      </c>
      <c r="G29" s="24">
        <f t="shared" si="0"/>
        <v>100</v>
      </c>
    </row>
    <row r="30" spans="1:7" ht="12.75">
      <c r="A30" s="15"/>
      <c r="B30" s="18"/>
      <c r="C30" s="18">
        <v>4170</v>
      </c>
      <c r="D30" s="19" t="s">
        <v>14</v>
      </c>
      <c r="E30" s="20">
        <v>6832</v>
      </c>
      <c r="F30" s="23">
        <v>6832</v>
      </c>
      <c r="G30" s="24">
        <f t="shared" si="0"/>
        <v>100</v>
      </c>
    </row>
    <row r="31" spans="1:7" ht="12.75">
      <c r="A31" s="15"/>
      <c r="B31" s="18"/>
      <c r="C31" s="18">
        <v>4210</v>
      </c>
      <c r="D31" s="19" t="s">
        <v>15</v>
      </c>
      <c r="E31" s="20">
        <v>564.37</v>
      </c>
      <c r="F31" s="20">
        <v>564.37</v>
      </c>
      <c r="G31" s="24">
        <f t="shared" si="0"/>
        <v>100</v>
      </c>
    </row>
    <row r="32" spans="1:7" ht="12.75">
      <c r="A32" s="15"/>
      <c r="B32" s="18"/>
      <c r="C32" s="18">
        <v>4300</v>
      </c>
      <c r="D32" s="19" t="s">
        <v>8</v>
      </c>
      <c r="E32" s="20">
        <v>391.01</v>
      </c>
      <c r="F32" s="20">
        <v>391.01</v>
      </c>
      <c r="G32" s="24">
        <f t="shared" si="0"/>
        <v>100</v>
      </c>
    </row>
    <row r="33" spans="1:7" ht="12.75">
      <c r="A33" s="15"/>
      <c r="B33" s="18"/>
      <c r="C33" s="18">
        <v>4430</v>
      </c>
      <c r="D33" s="19" t="s">
        <v>16</v>
      </c>
      <c r="E33" s="20">
        <v>447782.32</v>
      </c>
      <c r="F33" s="20">
        <v>447782.32</v>
      </c>
      <c r="G33" s="24">
        <f t="shared" si="0"/>
        <v>100</v>
      </c>
    </row>
    <row r="34" spans="1:7" ht="12.75">
      <c r="A34" s="11">
        <v>150</v>
      </c>
      <c r="B34" s="27"/>
      <c r="C34" s="27"/>
      <c r="D34" s="28" t="s">
        <v>17</v>
      </c>
      <c r="E34" s="12">
        <f>E35</f>
        <v>9747.38</v>
      </c>
      <c r="F34" s="12">
        <f>F35</f>
        <v>9668.96</v>
      </c>
      <c r="G34" s="13">
        <f t="shared" si="0"/>
        <v>99.19547611768496</v>
      </c>
    </row>
    <row r="35" spans="1:7" ht="12.75">
      <c r="A35" s="15"/>
      <c r="B35" s="15">
        <v>15011</v>
      </c>
      <c r="C35" s="15"/>
      <c r="D35" s="29" t="s">
        <v>18</v>
      </c>
      <c r="E35" s="25">
        <f>SUM(E36)</f>
        <v>9747.38</v>
      </c>
      <c r="F35" s="25">
        <f>SUM(F36)</f>
        <v>9668.96</v>
      </c>
      <c r="G35" s="17">
        <f t="shared" si="0"/>
        <v>99.19547611768496</v>
      </c>
    </row>
    <row r="36" spans="1:7" ht="51">
      <c r="A36" s="15"/>
      <c r="B36" s="18"/>
      <c r="C36" s="18">
        <v>6639</v>
      </c>
      <c r="D36" s="19" t="s">
        <v>19</v>
      </c>
      <c r="E36" s="20">
        <v>9747.38</v>
      </c>
      <c r="F36" s="23">
        <v>9668.96</v>
      </c>
      <c r="G36" s="24">
        <f t="shared" si="0"/>
        <v>99.19547611768496</v>
      </c>
    </row>
    <row r="37" spans="1:7" s="14" customFormat="1" ht="12.75">
      <c r="A37" s="11">
        <v>600</v>
      </c>
      <c r="B37" s="11"/>
      <c r="C37" s="11"/>
      <c r="D37" s="11" t="s">
        <v>20</v>
      </c>
      <c r="E37" s="12">
        <f>E40+E38</f>
        <v>960752.11</v>
      </c>
      <c r="F37" s="12">
        <f>F40+F38</f>
        <v>260278.22</v>
      </c>
      <c r="G37" s="13">
        <f t="shared" si="0"/>
        <v>27.091090125214507</v>
      </c>
    </row>
    <row r="38" spans="1:7" s="14" customFormat="1" ht="12.75">
      <c r="A38" s="54"/>
      <c r="B38" s="54">
        <v>60014</v>
      </c>
      <c r="C38" s="54"/>
      <c r="D38" s="54"/>
      <c r="E38" s="55">
        <f>E39</f>
        <v>300000</v>
      </c>
      <c r="F38" s="55">
        <f>F39</f>
        <v>0</v>
      </c>
      <c r="G38" s="74">
        <f t="shared" si="0"/>
        <v>0</v>
      </c>
    </row>
    <row r="39" spans="1:7" s="14" customFormat="1" ht="51">
      <c r="A39" s="54"/>
      <c r="B39" s="54"/>
      <c r="C39" s="54">
        <v>6300</v>
      </c>
      <c r="D39" s="58" t="s">
        <v>119</v>
      </c>
      <c r="E39" s="59">
        <v>300000</v>
      </c>
      <c r="F39" s="59">
        <v>0</v>
      </c>
      <c r="G39" s="75">
        <f t="shared" si="0"/>
        <v>0</v>
      </c>
    </row>
    <row r="40" spans="1:7" s="14" customFormat="1" ht="24.75" customHeight="1">
      <c r="A40" s="15"/>
      <c r="B40" s="15">
        <v>60016</v>
      </c>
      <c r="C40" s="15"/>
      <c r="D40" s="15" t="s">
        <v>21</v>
      </c>
      <c r="E40" s="25">
        <f>SUM(E41:E48)</f>
        <v>660752.11</v>
      </c>
      <c r="F40" s="25">
        <f>SUM(F41:F48)</f>
        <v>260278.22</v>
      </c>
      <c r="G40" s="17">
        <f t="shared" si="0"/>
        <v>39.39120527363886</v>
      </c>
    </row>
    <row r="41" spans="1:7" s="14" customFormat="1" ht="16.5" customHeight="1">
      <c r="A41" s="15"/>
      <c r="B41" s="15"/>
      <c r="C41" s="18">
        <v>4170</v>
      </c>
      <c r="D41" s="19" t="s">
        <v>14</v>
      </c>
      <c r="E41" s="20">
        <v>100.11</v>
      </c>
      <c r="F41" s="20">
        <v>0</v>
      </c>
      <c r="G41" s="21">
        <f t="shared" si="0"/>
        <v>0</v>
      </c>
    </row>
    <row r="42" spans="1:7" ht="15" customHeight="1">
      <c r="A42" s="15"/>
      <c r="B42" s="18"/>
      <c r="C42" s="18">
        <v>4210</v>
      </c>
      <c r="D42" s="19" t="s">
        <v>15</v>
      </c>
      <c r="E42" s="20">
        <v>51000</v>
      </c>
      <c r="F42" s="23">
        <v>41240.16</v>
      </c>
      <c r="G42" s="24">
        <f t="shared" si="0"/>
        <v>80.86305882352943</v>
      </c>
    </row>
    <row r="43" spans="1:7" ht="14.25" customHeight="1">
      <c r="A43" s="15"/>
      <c r="B43" s="18"/>
      <c r="C43" s="18">
        <v>4270</v>
      </c>
      <c r="D43" s="19" t="s">
        <v>22</v>
      </c>
      <c r="E43" s="20">
        <v>209000</v>
      </c>
      <c r="F43" s="23">
        <v>181920.05</v>
      </c>
      <c r="G43" s="24">
        <f t="shared" si="0"/>
        <v>87.04308612440191</v>
      </c>
    </row>
    <row r="44" spans="1:7" ht="12.75">
      <c r="A44" s="15"/>
      <c r="B44" s="18"/>
      <c r="C44" s="18">
        <v>4300</v>
      </c>
      <c r="D44" s="19" t="s">
        <v>8</v>
      </c>
      <c r="E44" s="20">
        <v>18152</v>
      </c>
      <c r="F44" s="23">
        <v>6552.69</v>
      </c>
      <c r="G44" s="24">
        <f t="shared" si="0"/>
        <v>36.098997355663286</v>
      </c>
    </row>
    <row r="45" spans="1:7" ht="12.75">
      <c r="A45" s="15"/>
      <c r="B45" s="18"/>
      <c r="C45" s="18">
        <v>4430</v>
      </c>
      <c r="D45" s="19" t="s">
        <v>16</v>
      </c>
      <c r="E45" s="20">
        <v>25000</v>
      </c>
      <c r="F45" s="23">
        <v>23791.2</v>
      </c>
      <c r="G45" s="24">
        <f t="shared" si="0"/>
        <v>95.1648</v>
      </c>
    </row>
    <row r="46" spans="1:7" ht="25.5">
      <c r="A46" s="15"/>
      <c r="B46" s="18"/>
      <c r="C46" s="18">
        <v>4590</v>
      </c>
      <c r="D46" s="19" t="s">
        <v>23</v>
      </c>
      <c r="E46" s="20">
        <v>1000</v>
      </c>
      <c r="F46" s="23">
        <v>0</v>
      </c>
      <c r="G46" s="24">
        <f t="shared" si="0"/>
        <v>0</v>
      </c>
    </row>
    <row r="47" spans="1:7" ht="12.75">
      <c r="A47" s="15"/>
      <c r="B47" s="18"/>
      <c r="C47" s="18">
        <v>6050</v>
      </c>
      <c r="D47" s="19" t="s">
        <v>9</v>
      </c>
      <c r="E47" s="20">
        <v>350000</v>
      </c>
      <c r="F47" s="23">
        <v>970</v>
      </c>
      <c r="G47" s="24">
        <f t="shared" si="0"/>
        <v>0.27714285714285714</v>
      </c>
    </row>
    <row r="48" spans="1:7" ht="12.75">
      <c r="A48" s="15"/>
      <c r="B48" s="18"/>
      <c r="C48" s="18">
        <v>6060</v>
      </c>
      <c r="D48" s="19"/>
      <c r="E48" s="20">
        <v>6500</v>
      </c>
      <c r="F48" s="23">
        <v>5804.12</v>
      </c>
      <c r="G48" s="24">
        <f t="shared" si="0"/>
        <v>89.29415384615385</v>
      </c>
    </row>
    <row r="49" spans="1:7" s="14" customFormat="1" ht="12.75">
      <c r="A49" s="11">
        <v>700</v>
      </c>
      <c r="B49" s="11"/>
      <c r="C49" s="11"/>
      <c r="D49" s="11" t="s">
        <v>24</v>
      </c>
      <c r="E49" s="12">
        <f>E50</f>
        <v>519500</v>
      </c>
      <c r="F49" s="12">
        <f>F50</f>
        <v>77630.04000000001</v>
      </c>
      <c r="G49" s="12">
        <f t="shared" si="0"/>
        <v>14.943222329162658</v>
      </c>
    </row>
    <row r="50" spans="1:7" s="14" customFormat="1" ht="12.75">
      <c r="A50" s="15"/>
      <c r="B50" s="15">
        <v>70005</v>
      </c>
      <c r="C50" s="15"/>
      <c r="D50" s="15" t="s">
        <v>25</v>
      </c>
      <c r="E50" s="25">
        <f>SUM(E51:E57)</f>
        <v>519500</v>
      </c>
      <c r="F50" s="25">
        <f>SUM(F51:F57)</f>
        <v>77630.04000000001</v>
      </c>
      <c r="G50" s="25">
        <f t="shared" si="0"/>
        <v>14.943222329162658</v>
      </c>
    </row>
    <row r="51" spans="1:7" s="14" customFormat="1" ht="12.75">
      <c r="A51" s="15"/>
      <c r="B51" s="15"/>
      <c r="C51" s="18">
        <v>4210</v>
      </c>
      <c r="D51" s="19" t="s">
        <v>15</v>
      </c>
      <c r="E51" s="20">
        <v>42000</v>
      </c>
      <c r="F51" s="20">
        <v>33823.73</v>
      </c>
      <c r="G51" s="24">
        <f t="shared" si="0"/>
        <v>80.53269047619048</v>
      </c>
    </row>
    <row r="52" spans="1:7" ht="12.75">
      <c r="A52" s="15"/>
      <c r="B52" s="18"/>
      <c r="C52" s="18">
        <v>4260</v>
      </c>
      <c r="D52" s="19" t="s">
        <v>26</v>
      </c>
      <c r="E52" s="20">
        <v>30000</v>
      </c>
      <c r="F52" s="23">
        <v>22594.06</v>
      </c>
      <c r="G52" s="24">
        <f t="shared" si="0"/>
        <v>75.31353333333334</v>
      </c>
    </row>
    <row r="53" spans="1:7" ht="12.75">
      <c r="A53" s="15"/>
      <c r="B53" s="18"/>
      <c r="C53" s="18">
        <v>4270</v>
      </c>
      <c r="D53" s="19" t="s">
        <v>22</v>
      </c>
      <c r="E53" s="20">
        <v>6000</v>
      </c>
      <c r="F53" s="23">
        <v>837.63</v>
      </c>
      <c r="G53" s="24">
        <v>0</v>
      </c>
    </row>
    <row r="54" spans="1:7" ht="12.75">
      <c r="A54" s="15"/>
      <c r="B54" s="18"/>
      <c r="C54" s="18">
        <v>4300</v>
      </c>
      <c r="D54" s="19" t="s">
        <v>8</v>
      </c>
      <c r="E54" s="20">
        <v>31500</v>
      </c>
      <c r="F54" s="23">
        <v>17632.12</v>
      </c>
      <c r="G54" s="24">
        <f t="shared" si="0"/>
        <v>55.974984126984126</v>
      </c>
    </row>
    <row r="55" spans="1:7" ht="25.5">
      <c r="A55" s="15"/>
      <c r="B55" s="18"/>
      <c r="C55" s="18">
        <v>4590</v>
      </c>
      <c r="D55" s="19" t="s">
        <v>23</v>
      </c>
      <c r="E55" s="20">
        <v>3000</v>
      </c>
      <c r="F55" s="23">
        <v>81</v>
      </c>
      <c r="G55" s="24">
        <f t="shared" si="0"/>
        <v>2.7</v>
      </c>
    </row>
    <row r="56" spans="1:7" ht="12.75">
      <c r="A56" s="15"/>
      <c r="B56" s="18"/>
      <c r="C56" s="18">
        <v>4610</v>
      </c>
      <c r="D56" s="19" t="s">
        <v>110</v>
      </c>
      <c r="E56" s="20">
        <v>1500</v>
      </c>
      <c r="F56" s="23">
        <v>0</v>
      </c>
      <c r="G56" s="24">
        <f t="shared" si="0"/>
        <v>0</v>
      </c>
    </row>
    <row r="57" spans="1:7" ht="12.75">
      <c r="A57" s="15"/>
      <c r="B57" s="18"/>
      <c r="C57" s="18">
        <v>6050</v>
      </c>
      <c r="D57" s="19" t="s">
        <v>9</v>
      </c>
      <c r="E57" s="20">
        <v>405500</v>
      </c>
      <c r="F57" s="23">
        <v>2661.5</v>
      </c>
      <c r="G57" s="24">
        <f t="shared" si="0"/>
        <v>0.6563501849568434</v>
      </c>
    </row>
    <row r="58" spans="1:7" s="14" customFormat="1" ht="12.75">
      <c r="A58" s="11">
        <v>710</v>
      </c>
      <c r="B58" s="11"/>
      <c r="C58" s="11"/>
      <c r="D58" s="11" t="s">
        <v>27</v>
      </c>
      <c r="E58" s="12">
        <f>E59</f>
        <v>69192</v>
      </c>
      <c r="F58" s="12">
        <f>F59</f>
        <v>9462.39</v>
      </c>
      <c r="G58" s="13">
        <f aca="true" t="shared" si="1" ref="G58:G80">F58/E58*100</f>
        <v>13.675554977454041</v>
      </c>
    </row>
    <row r="59" spans="1:7" s="14" customFormat="1" ht="12.75">
      <c r="A59" s="15"/>
      <c r="B59" s="15">
        <v>71004</v>
      </c>
      <c r="C59" s="15"/>
      <c r="D59" s="15" t="s">
        <v>28</v>
      </c>
      <c r="E59" s="25">
        <f>E60</f>
        <v>69192</v>
      </c>
      <c r="F59" s="25">
        <f>F60</f>
        <v>9462.39</v>
      </c>
      <c r="G59" s="17">
        <f t="shared" si="1"/>
        <v>13.675554977454041</v>
      </c>
    </row>
    <row r="60" spans="1:7" ht="12.75">
      <c r="A60" s="15"/>
      <c r="B60" s="18"/>
      <c r="C60" s="18">
        <v>4300</v>
      </c>
      <c r="D60" s="19" t="s">
        <v>8</v>
      </c>
      <c r="E60" s="20">
        <v>69192</v>
      </c>
      <c r="F60" s="23">
        <v>9462.39</v>
      </c>
      <c r="G60" s="24">
        <f t="shared" si="1"/>
        <v>13.675554977454041</v>
      </c>
    </row>
    <row r="61" spans="1:7" s="14" customFormat="1" ht="12.75">
      <c r="A61" s="11">
        <v>750</v>
      </c>
      <c r="B61" s="11"/>
      <c r="C61" s="11"/>
      <c r="D61" s="11" t="s">
        <v>29</v>
      </c>
      <c r="E61" s="12">
        <f>E62+E73+E77+E97+E101</f>
        <v>2459995.51</v>
      </c>
      <c r="F61" s="12">
        <f>F62+F73+F77+F97+F101</f>
        <v>1240852.17</v>
      </c>
      <c r="G61" s="13">
        <f t="shared" si="1"/>
        <v>50.441237187461375</v>
      </c>
    </row>
    <row r="62" spans="1:7" s="14" customFormat="1" ht="12.75">
      <c r="A62" s="15"/>
      <c r="B62" s="15">
        <v>75011</v>
      </c>
      <c r="C62" s="15"/>
      <c r="D62" s="15" t="s">
        <v>30</v>
      </c>
      <c r="E62" s="25">
        <f>SUM(E63:E72)</f>
        <v>137500</v>
      </c>
      <c r="F62" s="25">
        <f>SUM(F63:F72)</f>
        <v>72035.46</v>
      </c>
      <c r="G62" s="17">
        <f t="shared" si="1"/>
        <v>52.38942545454546</v>
      </c>
    </row>
    <row r="63" spans="1:7" s="14" customFormat="1" ht="12.75">
      <c r="A63" s="15"/>
      <c r="B63" s="18"/>
      <c r="C63" s="18">
        <v>3020</v>
      </c>
      <c r="D63" s="19" t="s">
        <v>38</v>
      </c>
      <c r="E63" s="20">
        <v>300</v>
      </c>
      <c r="F63" s="20">
        <v>0</v>
      </c>
      <c r="G63" s="21">
        <f t="shared" si="1"/>
        <v>0</v>
      </c>
    </row>
    <row r="64" spans="1:7" ht="12.75">
      <c r="A64" s="15"/>
      <c r="B64" s="18"/>
      <c r="C64" s="18">
        <v>4010</v>
      </c>
      <c r="D64" s="19" t="s">
        <v>31</v>
      </c>
      <c r="E64" s="20">
        <v>103000</v>
      </c>
      <c r="F64" s="23">
        <v>49871.4</v>
      </c>
      <c r="G64" s="24">
        <f t="shared" si="1"/>
        <v>48.41883495145631</v>
      </c>
    </row>
    <row r="65" spans="1:7" ht="12.75">
      <c r="A65" s="15"/>
      <c r="B65" s="18"/>
      <c r="C65" s="18">
        <v>4040</v>
      </c>
      <c r="D65" s="19" t="s">
        <v>32</v>
      </c>
      <c r="E65" s="20">
        <v>8054.62</v>
      </c>
      <c r="F65" s="23">
        <v>8054.62</v>
      </c>
      <c r="G65" s="24">
        <f t="shared" si="1"/>
        <v>100</v>
      </c>
    </row>
    <row r="66" spans="1:7" ht="12.75">
      <c r="A66" s="15"/>
      <c r="B66" s="18"/>
      <c r="C66" s="18">
        <v>4110</v>
      </c>
      <c r="D66" s="19" t="s">
        <v>13</v>
      </c>
      <c r="E66" s="20">
        <v>19100</v>
      </c>
      <c r="F66" s="23">
        <v>9905.36</v>
      </c>
      <c r="G66" s="24">
        <f t="shared" si="1"/>
        <v>51.86052356020943</v>
      </c>
    </row>
    <row r="67" spans="1:7" ht="12.75">
      <c r="A67" s="15"/>
      <c r="B67" s="18"/>
      <c r="C67" s="18">
        <v>4120</v>
      </c>
      <c r="D67" s="19" t="s">
        <v>33</v>
      </c>
      <c r="E67" s="20">
        <v>1500</v>
      </c>
      <c r="F67" s="23">
        <v>742.14</v>
      </c>
      <c r="G67" s="24">
        <f t="shared" si="1"/>
        <v>49.476</v>
      </c>
    </row>
    <row r="68" spans="1:7" ht="12.75">
      <c r="A68" s="15"/>
      <c r="B68" s="18"/>
      <c r="C68" s="18">
        <v>4210</v>
      </c>
      <c r="D68" s="19" t="s">
        <v>15</v>
      </c>
      <c r="E68" s="20">
        <v>1112.13</v>
      </c>
      <c r="F68" s="23">
        <v>868.11</v>
      </c>
      <c r="G68" s="24">
        <f t="shared" si="1"/>
        <v>78.05832052008309</v>
      </c>
    </row>
    <row r="69" spans="1:7" ht="12.75">
      <c r="A69" s="15"/>
      <c r="B69" s="18"/>
      <c r="C69" s="18">
        <v>4300</v>
      </c>
      <c r="D69" s="19" t="s">
        <v>8</v>
      </c>
      <c r="E69" s="20">
        <v>445.38</v>
      </c>
      <c r="F69" s="23">
        <v>339.17</v>
      </c>
      <c r="G69" s="24">
        <f t="shared" si="1"/>
        <v>76.15294804436661</v>
      </c>
    </row>
    <row r="70" spans="1:7" ht="12.75">
      <c r="A70" s="15"/>
      <c r="B70" s="18"/>
      <c r="C70" s="18">
        <v>4410</v>
      </c>
      <c r="D70" s="19" t="s">
        <v>34</v>
      </c>
      <c r="E70" s="20">
        <v>400</v>
      </c>
      <c r="F70" s="23">
        <v>225.66</v>
      </c>
      <c r="G70" s="24">
        <f t="shared" si="1"/>
        <v>56.415000000000006</v>
      </c>
    </row>
    <row r="71" spans="1:7" ht="12.75">
      <c r="A71" s="15"/>
      <c r="B71" s="18"/>
      <c r="C71" s="18">
        <v>4440</v>
      </c>
      <c r="D71" s="19" t="s">
        <v>35</v>
      </c>
      <c r="E71" s="20">
        <v>2187.87</v>
      </c>
      <c r="F71" s="20">
        <v>1650</v>
      </c>
      <c r="G71" s="24">
        <f t="shared" si="1"/>
        <v>75.41581538208395</v>
      </c>
    </row>
    <row r="72" spans="1:7" ht="25.5">
      <c r="A72" s="15"/>
      <c r="B72" s="18"/>
      <c r="C72" s="18">
        <v>4700</v>
      </c>
      <c r="D72" s="19" t="s">
        <v>36</v>
      </c>
      <c r="E72" s="20">
        <v>1400</v>
      </c>
      <c r="F72" s="23">
        <v>379</v>
      </c>
      <c r="G72" s="24">
        <f t="shared" si="1"/>
        <v>27.071428571428573</v>
      </c>
    </row>
    <row r="73" spans="1:7" s="14" customFormat="1" ht="12.75">
      <c r="A73" s="15"/>
      <c r="B73" s="15">
        <v>75022</v>
      </c>
      <c r="C73" s="15"/>
      <c r="D73" s="15" t="s">
        <v>37</v>
      </c>
      <c r="E73" s="25">
        <f>SUM(E74:E76)</f>
        <v>100500</v>
      </c>
      <c r="F73" s="25">
        <f>SUM(F74:F76)</f>
        <v>48218.149999999994</v>
      </c>
      <c r="G73" s="17">
        <f t="shared" si="1"/>
        <v>47.978258706467656</v>
      </c>
    </row>
    <row r="74" spans="1:7" ht="12.75">
      <c r="A74" s="15"/>
      <c r="B74" s="18"/>
      <c r="C74" s="18">
        <v>3030</v>
      </c>
      <c r="D74" s="19" t="s">
        <v>38</v>
      </c>
      <c r="E74" s="20">
        <v>96000</v>
      </c>
      <c r="F74" s="23">
        <v>44604</v>
      </c>
      <c r="G74" s="24">
        <f t="shared" si="1"/>
        <v>46.4625</v>
      </c>
    </row>
    <row r="75" spans="1:7" ht="12.75">
      <c r="A75" s="15"/>
      <c r="B75" s="18"/>
      <c r="C75" s="18">
        <v>4210</v>
      </c>
      <c r="D75" s="19" t="s">
        <v>15</v>
      </c>
      <c r="E75" s="20">
        <v>3700</v>
      </c>
      <c r="F75" s="23">
        <v>3004.56</v>
      </c>
      <c r="G75" s="24">
        <f t="shared" si="1"/>
        <v>81.20432432432432</v>
      </c>
    </row>
    <row r="76" spans="1:7" ht="12.75">
      <c r="A76" s="15"/>
      <c r="B76" s="18"/>
      <c r="C76" s="18">
        <v>4300</v>
      </c>
      <c r="D76" s="19" t="s">
        <v>8</v>
      </c>
      <c r="E76" s="20">
        <v>800</v>
      </c>
      <c r="F76" s="23">
        <v>609.59</v>
      </c>
      <c r="G76" s="24">
        <f t="shared" si="1"/>
        <v>76.19875</v>
      </c>
    </row>
    <row r="77" spans="1:7" s="14" customFormat="1" ht="25.5">
      <c r="A77" s="15"/>
      <c r="B77" s="15">
        <v>75023</v>
      </c>
      <c r="C77" s="15"/>
      <c r="D77" s="15" t="s">
        <v>106</v>
      </c>
      <c r="E77" s="25">
        <f>SUM(E78:E96)</f>
        <v>2147832</v>
      </c>
      <c r="F77" s="25">
        <f>SUM(F78:F96)</f>
        <v>1079056.3499999999</v>
      </c>
      <c r="G77" s="17">
        <f t="shared" si="1"/>
        <v>50.23932737756025</v>
      </c>
    </row>
    <row r="78" spans="1:7" s="14" customFormat="1" ht="12.75">
      <c r="A78" s="15"/>
      <c r="B78" s="15"/>
      <c r="C78" s="18">
        <v>3020</v>
      </c>
      <c r="D78" s="19" t="s">
        <v>38</v>
      </c>
      <c r="E78" s="20">
        <v>8000</v>
      </c>
      <c r="F78" s="20">
        <v>6889.9</v>
      </c>
      <c r="G78" s="21">
        <f t="shared" si="1"/>
        <v>86.12375</v>
      </c>
    </row>
    <row r="79" spans="1:7" ht="12.75">
      <c r="A79" s="15"/>
      <c r="B79" s="18"/>
      <c r="C79" s="18">
        <v>4010</v>
      </c>
      <c r="D79" s="19" t="s">
        <v>31</v>
      </c>
      <c r="E79" s="20">
        <v>1157412</v>
      </c>
      <c r="F79" s="23">
        <v>552083.34</v>
      </c>
      <c r="G79" s="24">
        <f t="shared" si="1"/>
        <v>47.69981130314875</v>
      </c>
    </row>
    <row r="80" spans="1:7" ht="12.75">
      <c r="A80" s="15"/>
      <c r="B80" s="18"/>
      <c r="C80" s="18">
        <v>4040</v>
      </c>
      <c r="D80" s="19" t="s">
        <v>32</v>
      </c>
      <c r="E80" s="20">
        <v>76500</v>
      </c>
      <c r="F80" s="23">
        <v>67147.24</v>
      </c>
      <c r="G80" s="24">
        <f t="shared" si="1"/>
        <v>87.77416993464054</v>
      </c>
    </row>
    <row r="81" spans="1:7" ht="12.75">
      <c r="A81" s="15"/>
      <c r="B81" s="18"/>
      <c r="C81" s="18">
        <v>4100</v>
      </c>
      <c r="D81" s="19" t="s">
        <v>39</v>
      </c>
      <c r="E81" s="20">
        <v>110000</v>
      </c>
      <c r="F81" s="23">
        <v>53120</v>
      </c>
      <c r="G81" s="24">
        <f>F81/E80*100</f>
        <v>69.43790849673202</v>
      </c>
    </row>
    <row r="82" spans="1:7" ht="12.75">
      <c r="A82" s="15"/>
      <c r="B82" s="18"/>
      <c r="C82" s="18">
        <v>4110</v>
      </c>
      <c r="D82" s="19" t="s">
        <v>13</v>
      </c>
      <c r="E82" s="20">
        <v>230440</v>
      </c>
      <c r="F82" s="23">
        <v>103197.75</v>
      </c>
      <c r="G82" s="24">
        <f aca="true" t="shared" si="2" ref="G82:G170">F82/E82*100</f>
        <v>44.78291529248394</v>
      </c>
    </row>
    <row r="83" spans="1:7" ht="12.75">
      <c r="A83" s="15"/>
      <c r="B83" s="18"/>
      <c r="C83" s="18">
        <v>4120</v>
      </c>
      <c r="D83" s="19" t="s">
        <v>33</v>
      </c>
      <c r="E83" s="20">
        <v>30206</v>
      </c>
      <c r="F83" s="23">
        <v>8467.43</v>
      </c>
      <c r="G83" s="24">
        <f t="shared" si="2"/>
        <v>28.03227835529365</v>
      </c>
    </row>
    <row r="84" spans="1:7" ht="12.75">
      <c r="A84" s="15"/>
      <c r="B84" s="18"/>
      <c r="C84" s="18">
        <v>4140</v>
      </c>
      <c r="D84" s="19" t="s">
        <v>40</v>
      </c>
      <c r="E84" s="20">
        <v>35000</v>
      </c>
      <c r="F84" s="23">
        <v>21294</v>
      </c>
      <c r="G84" s="24">
        <f t="shared" si="2"/>
        <v>60.84</v>
      </c>
    </row>
    <row r="85" spans="1:7" ht="12.75">
      <c r="A85" s="15"/>
      <c r="B85" s="18"/>
      <c r="C85" s="18">
        <v>4170</v>
      </c>
      <c r="D85" s="19" t="s">
        <v>14</v>
      </c>
      <c r="E85" s="20">
        <v>109000</v>
      </c>
      <c r="F85" s="23">
        <v>51001</v>
      </c>
      <c r="G85" s="24">
        <f t="shared" si="2"/>
        <v>46.789908256880736</v>
      </c>
    </row>
    <row r="86" spans="1:7" ht="12.75">
      <c r="A86" s="15"/>
      <c r="B86" s="18"/>
      <c r="C86" s="18">
        <v>4210</v>
      </c>
      <c r="D86" s="19" t="s">
        <v>15</v>
      </c>
      <c r="E86" s="20">
        <v>115000</v>
      </c>
      <c r="F86" s="23">
        <v>53255.68</v>
      </c>
      <c r="G86" s="24">
        <f t="shared" si="2"/>
        <v>46.30928695652174</v>
      </c>
    </row>
    <row r="87" spans="1:7" ht="12.75">
      <c r="A87" s="15"/>
      <c r="B87" s="18"/>
      <c r="C87" s="18">
        <v>4260</v>
      </c>
      <c r="D87" s="19" t="s">
        <v>26</v>
      </c>
      <c r="E87" s="20">
        <v>25000</v>
      </c>
      <c r="F87" s="23">
        <v>15092.91</v>
      </c>
      <c r="G87" s="24">
        <f t="shared" si="2"/>
        <v>60.371640000000006</v>
      </c>
    </row>
    <row r="88" spans="1:7" ht="12.75">
      <c r="A88" s="15"/>
      <c r="B88" s="18"/>
      <c r="C88" s="18">
        <v>4270</v>
      </c>
      <c r="D88" s="19" t="s">
        <v>22</v>
      </c>
      <c r="E88" s="20">
        <v>3000</v>
      </c>
      <c r="F88" s="23">
        <v>2097.15</v>
      </c>
      <c r="G88" s="24">
        <f t="shared" si="2"/>
        <v>69.905</v>
      </c>
    </row>
    <row r="89" spans="1:7" ht="12.75">
      <c r="A89" s="15"/>
      <c r="B89" s="18"/>
      <c r="C89" s="18">
        <v>4280</v>
      </c>
      <c r="D89" s="19"/>
      <c r="E89" s="20">
        <v>4000</v>
      </c>
      <c r="F89" s="23">
        <v>3797</v>
      </c>
      <c r="G89" s="24">
        <f t="shared" si="2"/>
        <v>94.925</v>
      </c>
    </row>
    <row r="90" spans="1:7" ht="12.75">
      <c r="A90" s="15"/>
      <c r="B90" s="18"/>
      <c r="C90" s="18">
        <v>4300</v>
      </c>
      <c r="D90" s="19" t="s">
        <v>8</v>
      </c>
      <c r="E90" s="20">
        <v>126000</v>
      </c>
      <c r="F90" s="23">
        <v>75914.59</v>
      </c>
      <c r="G90" s="24">
        <f t="shared" si="2"/>
        <v>60.2496746031746</v>
      </c>
    </row>
    <row r="91" spans="1:7" ht="12.75">
      <c r="A91" s="15"/>
      <c r="B91" s="18"/>
      <c r="C91" s="18">
        <v>4360</v>
      </c>
      <c r="D91" s="19" t="s">
        <v>115</v>
      </c>
      <c r="E91" s="20">
        <v>31000</v>
      </c>
      <c r="F91" s="23">
        <v>9333.96</v>
      </c>
      <c r="G91" s="24">
        <f t="shared" si="2"/>
        <v>30.109548387096773</v>
      </c>
    </row>
    <row r="92" spans="1:7" ht="24.75" customHeight="1">
      <c r="A92" s="15"/>
      <c r="B92" s="18"/>
      <c r="C92" s="18">
        <v>4410</v>
      </c>
      <c r="D92" s="19" t="s">
        <v>34</v>
      </c>
      <c r="E92" s="20">
        <v>10000</v>
      </c>
      <c r="F92" s="23">
        <v>4816.95</v>
      </c>
      <c r="G92" s="24">
        <f t="shared" si="2"/>
        <v>48.1695</v>
      </c>
    </row>
    <row r="93" spans="1:7" ht="24.75" customHeight="1">
      <c r="A93" s="15"/>
      <c r="B93" s="18"/>
      <c r="C93" s="18">
        <v>4430</v>
      </c>
      <c r="D93" s="19" t="s">
        <v>42</v>
      </c>
      <c r="E93" s="20">
        <v>27000</v>
      </c>
      <c r="F93" s="23">
        <v>14910.98</v>
      </c>
      <c r="G93" s="24">
        <f t="shared" si="2"/>
        <v>55.22585185185185</v>
      </c>
    </row>
    <row r="94" spans="1:7" ht="12.75">
      <c r="A94" s="15"/>
      <c r="B94" s="18"/>
      <c r="C94" s="18">
        <v>4440</v>
      </c>
      <c r="D94" s="19" t="s">
        <v>35</v>
      </c>
      <c r="E94" s="20">
        <v>29900.72</v>
      </c>
      <c r="F94" s="23">
        <v>22500</v>
      </c>
      <c r="G94" s="24">
        <f t="shared" si="2"/>
        <v>75.2490241037674</v>
      </c>
    </row>
    <row r="95" spans="1:7" ht="12.75">
      <c r="A95" s="15"/>
      <c r="B95" s="18"/>
      <c r="C95" s="18">
        <v>4610</v>
      </c>
      <c r="D95" s="19" t="s">
        <v>110</v>
      </c>
      <c r="E95" s="20">
        <v>3000</v>
      </c>
      <c r="F95" s="23">
        <v>1989.27</v>
      </c>
      <c r="G95" s="24">
        <f t="shared" si="2"/>
        <v>66.309</v>
      </c>
    </row>
    <row r="96" spans="1:7" ht="25.5">
      <c r="A96" s="15"/>
      <c r="B96" s="18"/>
      <c r="C96" s="18">
        <v>4700</v>
      </c>
      <c r="D96" s="19" t="s">
        <v>36</v>
      </c>
      <c r="E96" s="20">
        <v>17373.28</v>
      </c>
      <c r="F96" s="23">
        <v>12147.2</v>
      </c>
      <c r="G96" s="24">
        <f t="shared" si="2"/>
        <v>69.91886391055691</v>
      </c>
    </row>
    <row r="97" spans="1:7" s="14" customFormat="1" ht="12.75">
      <c r="A97" s="15"/>
      <c r="B97" s="15">
        <v>75075</v>
      </c>
      <c r="C97" s="15"/>
      <c r="D97" s="15" t="s">
        <v>43</v>
      </c>
      <c r="E97" s="25">
        <f>SUM(E98:E100)</f>
        <v>25000</v>
      </c>
      <c r="F97" s="25">
        <f>SUM(F98:F100)</f>
        <v>9580.5</v>
      </c>
      <c r="G97" s="17">
        <f t="shared" si="2"/>
        <v>38.322</v>
      </c>
    </row>
    <row r="98" spans="1:7" s="14" customFormat="1" ht="12.75">
      <c r="A98" s="15"/>
      <c r="B98" s="15"/>
      <c r="C98" s="18">
        <v>4170</v>
      </c>
      <c r="D98" s="19" t="s">
        <v>14</v>
      </c>
      <c r="E98" s="20">
        <v>1000</v>
      </c>
      <c r="F98" s="20">
        <v>0</v>
      </c>
      <c r="G98" s="21">
        <f t="shared" si="2"/>
        <v>0</v>
      </c>
    </row>
    <row r="99" spans="1:7" ht="12.75">
      <c r="A99" s="15"/>
      <c r="B99" s="18"/>
      <c r="C99" s="18">
        <v>4210</v>
      </c>
      <c r="D99" s="19" t="s">
        <v>15</v>
      </c>
      <c r="E99" s="20">
        <v>3000</v>
      </c>
      <c r="F99" s="23">
        <v>684.5</v>
      </c>
      <c r="G99" s="24">
        <f t="shared" si="2"/>
        <v>22.816666666666666</v>
      </c>
    </row>
    <row r="100" spans="1:7" ht="12.75">
      <c r="A100" s="15"/>
      <c r="B100" s="18"/>
      <c r="C100" s="18">
        <v>4300</v>
      </c>
      <c r="D100" s="19" t="s">
        <v>8</v>
      </c>
      <c r="E100" s="20">
        <v>21000</v>
      </c>
      <c r="F100" s="23">
        <v>8896</v>
      </c>
      <c r="G100" s="24">
        <f t="shared" si="2"/>
        <v>42.36190476190476</v>
      </c>
    </row>
    <row r="101" spans="1:7" s="14" customFormat="1" ht="12.75">
      <c r="A101" s="15"/>
      <c r="B101" s="15">
        <v>75095</v>
      </c>
      <c r="C101" s="15"/>
      <c r="D101" s="15" t="s">
        <v>44</v>
      </c>
      <c r="E101" s="25">
        <f>SUM(E102:E105)</f>
        <v>49163.509999999995</v>
      </c>
      <c r="F101" s="25">
        <f>SUM(F102:F105)</f>
        <v>31961.71</v>
      </c>
      <c r="G101" s="17">
        <f t="shared" si="2"/>
        <v>65.0110417258654</v>
      </c>
    </row>
    <row r="102" spans="1:7" s="22" customFormat="1" ht="12.75">
      <c r="A102" s="18"/>
      <c r="B102" s="18"/>
      <c r="C102" s="18">
        <v>3030</v>
      </c>
      <c r="D102" s="19" t="s">
        <v>38</v>
      </c>
      <c r="E102" s="20">
        <v>26000</v>
      </c>
      <c r="F102" s="20">
        <v>10640</v>
      </c>
      <c r="G102" s="21">
        <f t="shared" si="2"/>
        <v>40.92307692307692</v>
      </c>
    </row>
    <row r="103" spans="1:7" ht="12.75">
      <c r="A103" s="15"/>
      <c r="B103" s="18"/>
      <c r="C103" s="18">
        <v>4300</v>
      </c>
      <c r="D103" s="19" t="s">
        <v>8</v>
      </c>
      <c r="E103" s="20">
        <v>1000</v>
      </c>
      <c r="F103" s="23">
        <v>664.2</v>
      </c>
      <c r="G103" s="24">
        <f t="shared" si="2"/>
        <v>66.42</v>
      </c>
    </row>
    <row r="104" spans="1:7" ht="12.75">
      <c r="A104" s="15"/>
      <c r="B104" s="18"/>
      <c r="C104" s="18">
        <v>4530</v>
      </c>
      <c r="D104" s="19" t="s">
        <v>120</v>
      </c>
      <c r="E104" s="20">
        <v>5000</v>
      </c>
      <c r="F104" s="23">
        <v>3494</v>
      </c>
      <c r="G104" s="24">
        <f t="shared" si="2"/>
        <v>69.88</v>
      </c>
    </row>
    <row r="105" spans="1:7" ht="51">
      <c r="A105" s="15"/>
      <c r="B105" s="18"/>
      <c r="C105" s="18">
        <v>6639</v>
      </c>
      <c r="D105" s="19" t="s">
        <v>19</v>
      </c>
      <c r="E105" s="20">
        <v>17163.51</v>
      </c>
      <c r="F105" s="23">
        <v>17163.51</v>
      </c>
      <c r="G105" s="24">
        <f t="shared" si="2"/>
        <v>100</v>
      </c>
    </row>
    <row r="106" spans="1:7" s="14" customFormat="1" ht="38.25">
      <c r="A106" s="11">
        <v>751</v>
      </c>
      <c r="B106" s="11"/>
      <c r="C106" s="11"/>
      <c r="D106" s="11" t="s">
        <v>45</v>
      </c>
      <c r="E106" s="12">
        <f>E107+E110+E118</f>
        <v>33162</v>
      </c>
      <c r="F106" s="12">
        <f>F107+F110+F118</f>
        <v>30231.610000000004</v>
      </c>
      <c r="G106" s="13">
        <f t="shared" si="2"/>
        <v>91.16340992702492</v>
      </c>
    </row>
    <row r="107" spans="1:7" s="14" customFormat="1" ht="12.75">
      <c r="A107" s="15"/>
      <c r="B107" s="15">
        <v>75101</v>
      </c>
      <c r="C107" s="15"/>
      <c r="D107" s="15" t="s">
        <v>46</v>
      </c>
      <c r="E107" s="25">
        <f>SUM(E108:E109)</f>
        <v>1366</v>
      </c>
      <c r="F107" s="25">
        <f>SUM(F108:F109)</f>
        <v>683</v>
      </c>
      <c r="G107" s="17">
        <f t="shared" si="2"/>
        <v>50</v>
      </c>
    </row>
    <row r="108" spans="1:7" ht="12.75">
      <c r="A108" s="15"/>
      <c r="B108" s="18"/>
      <c r="C108" s="18">
        <v>4110</v>
      </c>
      <c r="D108" s="19" t="s">
        <v>13</v>
      </c>
      <c r="E108" s="20">
        <v>199.5</v>
      </c>
      <c r="F108" s="20">
        <v>99.74</v>
      </c>
      <c r="G108" s="24">
        <f t="shared" si="2"/>
        <v>49.994987468671674</v>
      </c>
    </row>
    <row r="109" spans="1:7" ht="12.75">
      <c r="A109" s="15"/>
      <c r="B109" s="18"/>
      <c r="C109" s="18">
        <v>4170</v>
      </c>
      <c r="D109" s="19" t="s">
        <v>14</v>
      </c>
      <c r="E109" s="20">
        <v>1166.5</v>
      </c>
      <c r="F109" s="20">
        <v>583.26</v>
      </c>
      <c r="G109" s="24">
        <f t="shared" si="2"/>
        <v>50.00085726532362</v>
      </c>
    </row>
    <row r="110" spans="1:7" ht="12.75">
      <c r="A110" s="15"/>
      <c r="B110" s="37">
        <v>75107</v>
      </c>
      <c r="C110" s="15"/>
      <c r="D110" s="29"/>
      <c r="E110" s="25">
        <f>SUM(E111:E117)</f>
        <v>27340.000000000004</v>
      </c>
      <c r="F110" s="25">
        <f>SUM(F111:F117)</f>
        <v>27180.000000000004</v>
      </c>
      <c r="G110" s="24">
        <f t="shared" si="2"/>
        <v>99.41477688368691</v>
      </c>
    </row>
    <row r="111" spans="1:7" ht="12.75">
      <c r="A111" s="15"/>
      <c r="B111" s="36"/>
      <c r="C111" s="18">
        <v>3030</v>
      </c>
      <c r="D111" s="19" t="s">
        <v>38</v>
      </c>
      <c r="E111" s="20">
        <v>14640</v>
      </c>
      <c r="F111" s="20">
        <v>14480</v>
      </c>
      <c r="G111" s="24">
        <f t="shared" si="2"/>
        <v>98.90710382513662</v>
      </c>
    </row>
    <row r="112" spans="1:7" ht="12.75">
      <c r="A112" s="15"/>
      <c r="B112" s="36"/>
      <c r="C112" s="18">
        <v>4110</v>
      </c>
      <c r="D112" s="19" t="s">
        <v>13</v>
      </c>
      <c r="E112" s="20">
        <v>1071.38</v>
      </c>
      <c r="F112" s="20">
        <v>1071.38</v>
      </c>
      <c r="G112" s="24">
        <f t="shared" si="2"/>
        <v>100</v>
      </c>
    </row>
    <row r="113" spans="1:7" ht="12.75">
      <c r="A113" s="15"/>
      <c r="B113" s="36"/>
      <c r="C113" s="18">
        <v>4120</v>
      </c>
      <c r="D113" s="30" t="s">
        <v>61</v>
      </c>
      <c r="E113" s="20">
        <v>96.37</v>
      </c>
      <c r="F113" s="20">
        <v>96.37</v>
      </c>
      <c r="G113" s="24">
        <f t="shared" si="2"/>
        <v>100</v>
      </c>
    </row>
    <row r="114" spans="1:7" ht="12.75">
      <c r="A114" s="15"/>
      <c r="B114" s="36"/>
      <c r="C114" s="18">
        <v>4170</v>
      </c>
      <c r="D114" s="19" t="s">
        <v>14</v>
      </c>
      <c r="E114" s="20">
        <v>7547.4</v>
      </c>
      <c r="F114" s="20">
        <v>7547.4</v>
      </c>
      <c r="G114" s="24">
        <f t="shared" si="2"/>
        <v>100</v>
      </c>
    </row>
    <row r="115" spans="1:7" ht="12.75">
      <c r="A115" s="15"/>
      <c r="B115" s="36"/>
      <c r="C115" s="18">
        <v>4210</v>
      </c>
      <c r="D115" s="19" t="s">
        <v>15</v>
      </c>
      <c r="E115" s="20">
        <v>1964.06</v>
      </c>
      <c r="F115" s="20">
        <v>1964.06</v>
      </c>
      <c r="G115" s="24">
        <f t="shared" si="2"/>
        <v>100</v>
      </c>
    </row>
    <row r="116" spans="1:7" ht="12.75">
      <c r="A116" s="15"/>
      <c r="B116" s="36"/>
      <c r="C116" s="18">
        <v>4260</v>
      </c>
      <c r="D116" s="19" t="s">
        <v>26</v>
      </c>
      <c r="E116" s="20">
        <v>360.79</v>
      </c>
      <c r="F116" s="20">
        <v>360.79</v>
      </c>
      <c r="G116" s="24">
        <f t="shared" si="2"/>
        <v>100</v>
      </c>
    </row>
    <row r="117" spans="1:7" ht="12.75">
      <c r="A117" s="15"/>
      <c r="B117" s="36"/>
      <c r="C117" s="18">
        <v>4410</v>
      </c>
      <c r="D117" s="19" t="s">
        <v>34</v>
      </c>
      <c r="E117" s="20">
        <v>1660</v>
      </c>
      <c r="F117" s="20">
        <v>1660</v>
      </c>
      <c r="G117" s="24">
        <f t="shared" si="2"/>
        <v>100</v>
      </c>
    </row>
    <row r="118" spans="1:7" ht="45.75" customHeight="1">
      <c r="A118" s="15"/>
      <c r="B118" s="37">
        <v>75109</v>
      </c>
      <c r="C118" s="15"/>
      <c r="D118" s="29" t="s">
        <v>111</v>
      </c>
      <c r="E118" s="25">
        <f>SUM(E119:E123)</f>
        <v>4456</v>
      </c>
      <c r="F118" s="25">
        <f>SUM(F119:F123)</f>
        <v>2368.61</v>
      </c>
      <c r="G118" s="17">
        <f t="shared" si="2"/>
        <v>53.15552064631957</v>
      </c>
    </row>
    <row r="119" spans="1:7" ht="12.75">
      <c r="A119" s="15"/>
      <c r="B119" s="36"/>
      <c r="C119" s="18">
        <v>3030</v>
      </c>
      <c r="D119" s="19" t="s">
        <v>38</v>
      </c>
      <c r="E119" s="20">
        <v>3105</v>
      </c>
      <c r="F119" s="20">
        <v>2000</v>
      </c>
      <c r="G119" s="17">
        <f t="shared" si="2"/>
        <v>64.4122383252818</v>
      </c>
    </row>
    <row r="120" spans="1:7" ht="12.75">
      <c r="A120" s="15"/>
      <c r="B120" s="36"/>
      <c r="C120" s="18">
        <v>4170</v>
      </c>
      <c r="D120" s="19" t="s">
        <v>14</v>
      </c>
      <c r="E120" s="20">
        <v>100</v>
      </c>
      <c r="F120" s="20">
        <v>0</v>
      </c>
      <c r="G120" s="17">
        <f t="shared" si="2"/>
        <v>0</v>
      </c>
    </row>
    <row r="121" spans="1:7" ht="12.75">
      <c r="A121" s="15"/>
      <c r="B121" s="36"/>
      <c r="C121" s="18">
        <v>4210</v>
      </c>
      <c r="D121" s="19" t="s">
        <v>15</v>
      </c>
      <c r="E121" s="20">
        <v>520</v>
      </c>
      <c r="F121" s="20">
        <v>348.55</v>
      </c>
      <c r="G121" s="17">
        <f t="shared" si="2"/>
        <v>67.02884615384616</v>
      </c>
    </row>
    <row r="122" spans="1:7" ht="12.75">
      <c r="A122" s="15"/>
      <c r="B122" s="36"/>
      <c r="C122" s="18">
        <v>4300</v>
      </c>
      <c r="D122" s="19" t="s">
        <v>8</v>
      </c>
      <c r="E122" s="20">
        <v>600</v>
      </c>
      <c r="F122" s="20">
        <v>0</v>
      </c>
      <c r="G122" s="17">
        <f t="shared" si="2"/>
        <v>0</v>
      </c>
    </row>
    <row r="123" spans="1:7" ht="12.75">
      <c r="A123" s="15"/>
      <c r="B123" s="36"/>
      <c r="C123" s="18">
        <v>4410</v>
      </c>
      <c r="D123" s="19" t="s">
        <v>34</v>
      </c>
      <c r="E123" s="20">
        <v>131</v>
      </c>
      <c r="F123" s="20">
        <v>20.06</v>
      </c>
      <c r="G123" s="17">
        <f t="shared" si="2"/>
        <v>15.31297709923664</v>
      </c>
    </row>
    <row r="124" spans="1:7" ht="24.75" customHeight="1">
      <c r="A124" s="76">
        <v>752</v>
      </c>
      <c r="B124" s="77"/>
      <c r="C124" s="78"/>
      <c r="D124" s="76" t="s">
        <v>121</v>
      </c>
      <c r="E124" s="79">
        <f>SUM(E125)</f>
        <v>500</v>
      </c>
      <c r="F124" s="79">
        <f>SUM(F125)</f>
        <v>0</v>
      </c>
      <c r="G124" s="80">
        <f t="shared" si="2"/>
        <v>0</v>
      </c>
    </row>
    <row r="125" spans="1:7" ht="12.75">
      <c r="A125" s="15"/>
      <c r="B125" s="37">
        <v>75212</v>
      </c>
      <c r="C125" s="15"/>
      <c r="D125" s="29" t="s">
        <v>122</v>
      </c>
      <c r="E125" s="25">
        <f>SUM(E126:E127)</f>
        <v>500</v>
      </c>
      <c r="F125" s="25">
        <f>SUM(F126:F127)</f>
        <v>0</v>
      </c>
      <c r="G125" s="17">
        <f t="shared" si="2"/>
        <v>0</v>
      </c>
    </row>
    <row r="126" spans="1:7" ht="12.75">
      <c r="A126" s="15"/>
      <c r="B126" s="36"/>
      <c r="C126" s="18">
        <v>4210</v>
      </c>
      <c r="D126" s="19" t="s">
        <v>15</v>
      </c>
      <c r="E126" s="20">
        <v>200</v>
      </c>
      <c r="F126" s="20">
        <v>0</v>
      </c>
      <c r="G126" s="35">
        <f>F126/E126*100</f>
        <v>0</v>
      </c>
    </row>
    <row r="127" spans="1:7" ht="12.75">
      <c r="A127" s="15"/>
      <c r="B127" s="36"/>
      <c r="C127" s="18">
        <v>4300</v>
      </c>
      <c r="D127" s="19" t="s">
        <v>8</v>
      </c>
      <c r="E127" s="20">
        <v>300</v>
      </c>
      <c r="F127" s="20">
        <v>0</v>
      </c>
      <c r="G127" s="35">
        <f>F127/E127*100</f>
        <v>0</v>
      </c>
    </row>
    <row r="128" spans="1:7" s="14" customFormat="1" ht="25.5">
      <c r="A128" s="11">
        <v>754</v>
      </c>
      <c r="B128" s="11"/>
      <c r="C128" s="11"/>
      <c r="D128" s="11" t="s">
        <v>47</v>
      </c>
      <c r="E128" s="12">
        <f>E129+E142+E144</f>
        <v>215880</v>
      </c>
      <c r="F128" s="12">
        <f>F129</f>
        <v>120937.33000000002</v>
      </c>
      <c r="G128" s="12">
        <f t="shared" si="2"/>
        <v>56.02062720029647</v>
      </c>
    </row>
    <row r="129" spans="1:7" s="14" customFormat="1" ht="12.75">
      <c r="A129" s="15"/>
      <c r="B129" s="15">
        <v>75412</v>
      </c>
      <c r="C129" s="15"/>
      <c r="D129" s="15" t="s">
        <v>48</v>
      </c>
      <c r="E129" s="25">
        <f>SUM(E130:E141)</f>
        <v>214480</v>
      </c>
      <c r="F129" s="25">
        <f>SUM(F130:F141)</f>
        <v>120937.33000000002</v>
      </c>
      <c r="G129" s="17">
        <f t="shared" si="2"/>
        <v>56.386297090637825</v>
      </c>
    </row>
    <row r="130" spans="1:7" ht="12.75">
      <c r="A130" s="15"/>
      <c r="B130" s="15"/>
      <c r="C130" s="18">
        <v>3030</v>
      </c>
      <c r="D130" s="19" t="s">
        <v>38</v>
      </c>
      <c r="E130" s="20">
        <v>30000</v>
      </c>
      <c r="F130" s="23">
        <v>7830</v>
      </c>
      <c r="G130" s="24">
        <f t="shared" si="2"/>
        <v>26.1</v>
      </c>
    </row>
    <row r="131" spans="1:7" ht="12.75">
      <c r="A131" s="15"/>
      <c r="B131" s="15"/>
      <c r="C131" s="18">
        <v>4010</v>
      </c>
      <c r="D131" s="19" t="s">
        <v>31</v>
      </c>
      <c r="E131" s="20">
        <v>42000</v>
      </c>
      <c r="F131" s="23">
        <v>21000</v>
      </c>
      <c r="G131" s="24">
        <f t="shared" si="2"/>
        <v>50</v>
      </c>
    </row>
    <row r="132" spans="1:7" ht="12.75">
      <c r="A132" s="15"/>
      <c r="B132" s="15"/>
      <c r="C132" s="18">
        <v>4040</v>
      </c>
      <c r="D132" s="19" t="s">
        <v>32</v>
      </c>
      <c r="E132" s="20">
        <v>3570</v>
      </c>
      <c r="F132" s="23">
        <v>3427.2</v>
      </c>
      <c r="G132" s="24">
        <f t="shared" si="2"/>
        <v>96</v>
      </c>
    </row>
    <row r="133" spans="1:7" ht="12.75">
      <c r="A133" s="15"/>
      <c r="B133" s="15"/>
      <c r="C133" s="18">
        <v>4110</v>
      </c>
      <c r="D133" s="19" t="s">
        <v>13</v>
      </c>
      <c r="E133" s="20">
        <v>7793</v>
      </c>
      <c r="F133" s="23">
        <v>4177.1</v>
      </c>
      <c r="G133" s="24">
        <f t="shared" si="2"/>
        <v>53.600667265494685</v>
      </c>
    </row>
    <row r="134" spans="1:7" ht="12.75">
      <c r="A134" s="15"/>
      <c r="B134" s="15"/>
      <c r="C134" s="18">
        <v>4120</v>
      </c>
      <c r="D134" s="30" t="s">
        <v>61</v>
      </c>
      <c r="E134" s="20">
        <v>1117</v>
      </c>
      <c r="F134" s="23">
        <v>598.47</v>
      </c>
      <c r="G134" s="24">
        <f t="shared" si="2"/>
        <v>53.578334825425245</v>
      </c>
    </row>
    <row r="135" spans="1:7" ht="12.75">
      <c r="A135" s="15"/>
      <c r="B135" s="18"/>
      <c r="C135" s="18">
        <v>4210</v>
      </c>
      <c r="D135" s="19" t="s">
        <v>15</v>
      </c>
      <c r="E135" s="20">
        <v>61500</v>
      </c>
      <c r="F135" s="23">
        <v>43729.06</v>
      </c>
      <c r="G135" s="24">
        <f t="shared" si="2"/>
        <v>71.10416260162602</v>
      </c>
    </row>
    <row r="136" spans="1:7" ht="12.75">
      <c r="A136" s="15"/>
      <c r="B136" s="18"/>
      <c r="C136" s="18">
        <v>4260</v>
      </c>
      <c r="D136" s="19" t="s">
        <v>26</v>
      </c>
      <c r="E136" s="20">
        <v>25000</v>
      </c>
      <c r="F136" s="23">
        <v>14119.18</v>
      </c>
      <c r="G136" s="24">
        <f t="shared" si="2"/>
        <v>56.47672</v>
      </c>
    </row>
    <row r="137" spans="1:7" ht="12.75">
      <c r="A137" s="15"/>
      <c r="B137" s="18"/>
      <c r="C137" s="18">
        <v>4270</v>
      </c>
      <c r="D137" s="19" t="s">
        <v>22</v>
      </c>
      <c r="E137" s="20">
        <v>23000</v>
      </c>
      <c r="F137" s="23">
        <v>12567</v>
      </c>
      <c r="G137" s="24">
        <f t="shared" si="2"/>
        <v>54.639130434782615</v>
      </c>
    </row>
    <row r="138" spans="1:7" ht="12.75">
      <c r="A138" s="15"/>
      <c r="B138" s="18"/>
      <c r="C138" s="18">
        <v>4280</v>
      </c>
      <c r="D138" s="19" t="s">
        <v>41</v>
      </c>
      <c r="E138" s="20">
        <v>1000</v>
      </c>
      <c r="F138" s="23">
        <v>0</v>
      </c>
      <c r="G138" s="24">
        <f t="shared" si="2"/>
        <v>0</v>
      </c>
    </row>
    <row r="139" spans="1:7" ht="12.75">
      <c r="A139" s="15"/>
      <c r="B139" s="18"/>
      <c r="C139" s="18">
        <v>4300</v>
      </c>
      <c r="D139" s="19" t="s">
        <v>8</v>
      </c>
      <c r="E139" s="20">
        <v>18000</v>
      </c>
      <c r="F139" s="23">
        <v>13064.97</v>
      </c>
      <c r="G139" s="24">
        <f t="shared" si="2"/>
        <v>72.58316666666667</v>
      </c>
    </row>
    <row r="140" spans="1:7" ht="12.75">
      <c r="A140" s="15"/>
      <c r="B140" s="18"/>
      <c r="C140" s="31">
        <v>4360</v>
      </c>
      <c r="D140" s="32" t="s">
        <v>116</v>
      </c>
      <c r="E140" s="33">
        <v>1000</v>
      </c>
      <c r="F140" s="34">
        <v>424.35</v>
      </c>
      <c r="G140" s="35">
        <f t="shared" si="2"/>
        <v>42.435</v>
      </c>
    </row>
    <row r="141" spans="1:7" ht="12.75">
      <c r="A141" s="15"/>
      <c r="B141" s="36"/>
      <c r="C141" s="18">
        <v>4430</v>
      </c>
      <c r="D141" s="30" t="s">
        <v>42</v>
      </c>
      <c r="E141" s="20">
        <v>500</v>
      </c>
      <c r="F141" s="20">
        <v>0</v>
      </c>
      <c r="G141" s="35">
        <f t="shared" si="2"/>
        <v>0</v>
      </c>
    </row>
    <row r="142" spans="1:7" ht="12.75">
      <c r="A142" s="15"/>
      <c r="B142" s="37">
        <v>75414</v>
      </c>
      <c r="C142" s="71"/>
      <c r="D142" s="72" t="s">
        <v>123</v>
      </c>
      <c r="E142" s="73">
        <f>SUM(E143)</f>
        <v>400</v>
      </c>
      <c r="F142" s="73">
        <f>SUM(F143)</f>
        <v>0</v>
      </c>
      <c r="G142" s="39">
        <f t="shared" si="2"/>
        <v>0</v>
      </c>
    </row>
    <row r="143" spans="1:7" ht="12.75">
      <c r="A143" s="15"/>
      <c r="B143" s="36"/>
      <c r="C143" s="68">
        <v>4210</v>
      </c>
      <c r="D143" s="19" t="s">
        <v>15</v>
      </c>
      <c r="E143" s="69">
        <v>400</v>
      </c>
      <c r="F143" s="69">
        <v>0</v>
      </c>
      <c r="G143" s="35">
        <f t="shared" si="2"/>
        <v>0</v>
      </c>
    </row>
    <row r="144" spans="1:7" ht="12.75">
      <c r="A144" s="15"/>
      <c r="B144" s="37">
        <v>75421</v>
      </c>
      <c r="C144" s="71"/>
      <c r="D144" s="72" t="s">
        <v>49</v>
      </c>
      <c r="E144" s="73">
        <f>SUM(E145:E146)</f>
        <v>1000</v>
      </c>
      <c r="F144" s="73">
        <f>SUM(F145:F146)</f>
        <v>0</v>
      </c>
      <c r="G144" s="81">
        <f>SUM(G145:G146)</f>
        <v>0</v>
      </c>
    </row>
    <row r="145" spans="1:7" ht="12.75">
      <c r="A145" s="15"/>
      <c r="B145" s="36"/>
      <c r="C145" s="68">
        <v>4210</v>
      </c>
      <c r="D145" s="19" t="s">
        <v>15</v>
      </c>
      <c r="E145" s="69">
        <v>500</v>
      </c>
      <c r="F145" s="70">
        <v>0</v>
      </c>
      <c r="G145" s="35">
        <f t="shared" si="2"/>
        <v>0</v>
      </c>
    </row>
    <row r="146" spans="1:7" ht="12.75">
      <c r="A146" s="15"/>
      <c r="B146" s="36"/>
      <c r="C146" s="68">
        <v>4300</v>
      </c>
      <c r="D146" s="30" t="s">
        <v>8</v>
      </c>
      <c r="E146" s="69">
        <v>500</v>
      </c>
      <c r="F146" s="70">
        <v>0</v>
      </c>
      <c r="G146" s="35">
        <f t="shared" si="2"/>
        <v>0</v>
      </c>
    </row>
    <row r="147" spans="1:7" s="45" customFormat="1" ht="18.75" customHeight="1">
      <c r="A147" s="11">
        <v>757</v>
      </c>
      <c r="B147" s="11"/>
      <c r="C147" s="40"/>
      <c r="D147" s="41" t="s">
        <v>50</v>
      </c>
      <c r="E147" s="42">
        <f>E148</f>
        <v>290000</v>
      </c>
      <c r="F147" s="43">
        <f>F148</f>
        <v>113794.73</v>
      </c>
      <c r="G147" s="44">
        <f t="shared" si="2"/>
        <v>39.23956206896552</v>
      </c>
    </row>
    <row r="148" spans="1:7" s="14" customFormat="1" ht="25.5">
      <c r="A148" s="15"/>
      <c r="B148" s="15">
        <v>75702</v>
      </c>
      <c r="C148" s="15"/>
      <c r="D148" s="15" t="s">
        <v>51</v>
      </c>
      <c r="E148" s="25">
        <f>SUM(E149)</f>
        <v>290000</v>
      </c>
      <c r="F148" s="25">
        <f>SUM(F149)</f>
        <v>113794.73</v>
      </c>
      <c r="G148" s="46">
        <f t="shared" si="2"/>
        <v>39.23956206896552</v>
      </c>
    </row>
    <row r="149" spans="1:7" s="14" customFormat="1" ht="38.25">
      <c r="A149" s="15"/>
      <c r="B149" s="15"/>
      <c r="C149" s="18">
        <v>8110</v>
      </c>
      <c r="D149" s="30" t="s">
        <v>52</v>
      </c>
      <c r="E149" s="20">
        <v>290000</v>
      </c>
      <c r="F149" s="20">
        <v>113794.73</v>
      </c>
      <c r="G149" s="21">
        <f t="shared" si="2"/>
        <v>39.23956206896552</v>
      </c>
    </row>
    <row r="150" spans="1:7" ht="12.75">
      <c r="A150" s="11">
        <v>758</v>
      </c>
      <c r="B150" s="27"/>
      <c r="C150" s="27"/>
      <c r="D150" s="11" t="s">
        <v>53</v>
      </c>
      <c r="E150" s="12">
        <f>E151</f>
        <v>132500</v>
      </c>
      <c r="F150" s="12">
        <f>F151</f>
        <v>0</v>
      </c>
      <c r="G150" s="44">
        <f t="shared" si="2"/>
        <v>0</v>
      </c>
    </row>
    <row r="151" spans="1:7" ht="12.75">
      <c r="A151" s="15"/>
      <c r="B151" s="15">
        <v>75818</v>
      </c>
      <c r="C151" s="15"/>
      <c r="D151" s="29" t="s">
        <v>54</v>
      </c>
      <c r="E151" s="25">
        <f>SUM(E152)</f>
        <v>132500</v>
      </c>
      <c r="F151" s="47">
        <f>SUM(F152)</f>
        <v>0</v>
      </c>
      <c r="G151" s="17">
        <f t="shared" si="2"/>
        <v>0</v>
      </c>
    </row>
    <row r="152" spans="1:7" ht="12.75">
      <c r="A152" s="15"/>
      <c r="B152" s="18"/>
      <c r="C152" s="18">
        <v>4810</v>
      </c>
      <c r="D152" s="19" t="s">
        <v>55</v>
      </c>
      <c r="E152" s="20">
        <v>132500</v>
      </c>
      <c r="F152" s="23">
        <v>0</v>
      </c>
      <c r="G152" s="24">
        <f t="shared" si="2"/>
        <v>0</v>
      </c>
    </row>
    <row r="153" spans="1:7" s="14" customFormat="1" ht="12.75">
      <c r="A153" s="11">
        <v>801</v>
      </c>
      <c r="B153" s="11"/>
      <c r="C153" s="11"/>
      <c r="D153" s="11" t="s">
        <v>56</v>
      </c>
      <c r="E153" s="12">
        <f>E154+E175+E187+E206+E226+E238+E243+E253+E265</f>
        <v>10530855</v>
      </c>
      <c r="F153" s="12">
        <f>F154+F175+F187+F206+F226+F238+F243+F253+F265</f>
        <v>5170310.7</v>
      </c>
      <c r="G153" s="12">
        <f>F153/E153*100</f>
        <v>49.096779891091465</v>
      </c>
    </row>
    <row r="154" spans="1:7" s="14" customFormat="1" ht="12.75">
      <c r="A154" s="15"/>
      <c r="B154" s="15">
        <v>80101</v>
      </c>
      <c r="C154" s="15"/>
      <c r="D154" s="15" t="s">
        <v>57</v>
      </c>
      <c r="E154" s="25">
        <f>SUM(E155:E174)</f>
        <v>4881753</v>
      </c>
      <c r="F154" s="25">
        <f>SUM(F155:F174)</f>
        <v>2462824.29</v>
      </c>
      <c r="G154" s="17">
        <f t="shared" si="2"/>
        <v>50.449588293385595</v>
      </c>
    </row>
    <row r="155" spans="1:7" ht="25.5">
      <c r="A155" s="15"/>
      <c r="B155" s="18"/>
      <c r="C155" s="18">
        <v>2540</v>
      </c>
      <c r="D155" s="30" t="s">
        <v>58</v>
      </c>
      <c r="E155" s="20">
        <v>297599</v>
      </c>
      <c r="F155" s="20">
        <v>175149.82</v>
      </c>
      <c r="G155" s="24">
        <f t="shared" si="2"/>
        <v>58.8543039459138</v>
      </c>
    </row>
    <row r="156" spans="1:7" ht="12.75">
      <c r="A156" s="15"/>
      <c r="B156" s="18"/>
      <c r="C156" s="18">
        <v>3020</v>
      </c>
      <c r="D156" s="30" t="s">
        <v>59</v>
      </c>
      <c r="E156" s="20">
        <v>188166</v>
      </c>
      <c r="F156" s="20">
        <v>95106.89</v>
      </c>
      <c r="G156" s="24">
        <f t="shared" si="2"/>
        <v>50.544141874727636</v>
      </c>
    </row>
    <row r="157" spans="1:7" ht="12.75">
      <c r="A157" s="15"/>
      <c r="B157" s="18"/>
      <c r="C157" s="18">
        <v>4010</v>
      </c>
      <c r="D157" s="30" t="s">
        <v>31</v>
      </c>
      <c r="E157" s="20">
        <v>2576161</v>
      </c>
      <c r="F157" s="20">
        <v>1307653.3</v>
      </c>
      <c r="G157" s="24">
        <f t="shared" si="2"/>
        <v>50.759766179210075</v>
      </c>
    </row>
    <row r="158" spans="1:7" ht="12.75">
      <c r="A158" s="15"/>
      <c r="B158" s="18"/>
      <c r="C158" s="18">
        <v>4040</v>
      </c>
      <c r="D158" s="30" t="s">
        <v>32</v>
      </c>
      <c r="E158" s="20">
        <v>198947.77</v>
      </c>
      <c r="F158" s="20">
        <v>198947.77</v>
      </c>
      <c r="G158" s="24">
        <f t="shared" si="2"/>
        <v>100</v>
      </c>
    </row>
    <row r="159" spans="1:7" ht="12.75">
      <c r="A159" s="15"/>
      <c r="B159" s="18"/>
      <c r="C159" s="18">
        <v>4110</v>
      </c>
      <c r="D159" s="30" t="s">
        <v>60</v>
      </c>
      <c r="E159" s="20">
        <v>507237</v>
      </c>
      <c r="F159" s="20">
        <v>265764.76</v>
      </c>
      <c r="G159" s="24">
        <f t="shared" si="2"/>
        <v>52.39459266575586</v>
      </c>
    </row>
    <row r="160" spans="1:7" ht="12.75">
      <c r="A160" s="15"/>
      <c r="B160" s="18"/>
      <c r="C160" s="18">
        <v>4120</v>
      </c>
      <c r="D160" s="30" t="s">
        <v>61</v>
      </c>
      <c r="E160" s="20">
        <v>72812</v>
      </c>
      <c r="F160" s="20">
        <v>33122.2</v>
      </c>
      <c r="G160" s="24">
        <f t="shared" si="2"/>
        <v>45.49002911607976</v>
      </c>
    </row>
    <row r="161" spans="1:7" ht="12.75">
      <c r="A161" s="15"/>
      <c r="B161" s="18"/>
      <c r="C161" s="18">
        <v>4140</v>
      </c>
      <c r="D161" s="19" t="s">
        <v>40</v>
      </c>
      <c r="E161" s="20">
        <v>100</v>
      </c>
      <c r="F161" s="20">
        <v>0</v>
      </c>
      <c r="G161" s="24">
        <f t="shared" si="2"/>
        <v>0</v>
      </c>
    </row>
    <row r="162" spans="1:7" ht="12.75">
      <c r="A162" s="15"/>
      <c r="B162" s="18"/>
      <c r="C162" s="18">
        <v>4170</v>
      </c>
      <c r="D162" s="19" t="s">
        <v>14</v>
      </c>
      <c r="E162" s="20">
        <v>10200</v>
      </c>
      <c r="F162" s="20">
        <v>7200</v>
      </c>
      <c r="G162" s="24">
        <f t="shared" si="2"/>
        <v>70.58823529411765</v>
      </c>
    </row>
    <row r="163" spans="1:7" ht="12.75">
      <c r="A163" s="15"/>
      <c r="B163" s="18"/>
      <c r="C163" s="18">
        <v>4210</v>
      </c>
      <c r="D163" s="30" t="s">
        <v>15</v>
      </c>
      <c r="E163" s="20">
        <v>236286.26</v>
      </c>
      <c r="F163" s="20">
        <v>130897.72</v>
      </c>
      <c r="G163" s="24">
        <f t="shared" si="2"/>
        <v>55.39793977017538</v>
      </c>
    </row>
    <row r="164" spans="1:7" ht="12.75">
      <c r="A164" s="15"/>
      <c r="B164" s="18"/>
      <c r="C164" s="18">
        <v>4240</v>
      </c>
      <c r="D164" s="30" t="s">
        <v>62</v>
      </c>
      <c r="E164" s="20">
        <v>25431</v>
      </c>
      <c r="F164" s="20">
        <v>2296.2</v>
      </c>
      <c r="G164" s="24">
        <f t="shared" si="2"/>
        <v>9.029137666627344</v>
      </c>
    </row>
    <row r="165" spans="1:7" ht="12.75">
      <c r="A165" s="15"/>
      <c r="B165" s="18"/>
      <c r="C165" s="18">
        <v>4260</v>
      </c>
      <c r="D165" s="30" t="s">
        <v>26</v>
      </c>
      <c r="E165" s="20">
        <v>74800</v>
      </c>
      <c r="F165" s="20">
        <v>45718.8</v>
      </c>
      <c r="G165" s="24">
        <f t="shared" si="2"/>
        <v>61.121390374331554</v>
      </c>
    </row>
    <row r="166" spans="1:7" ht="12.75">
      <c r="A166" s="15"/>
      <c r="B166" s="18"/>
      <c r="C166" s="18">
        <v>4270</v>
      </c>
      <c r="D166" s="30" t="s">
        <v>22</v>
      </c>
      <c r="E166" s="20">
        <v>194100</v>
      </c>
      <c r="F166" s="20">
        <v>0</v>
      </c>
      <c r="G166" s="24">
        <f t="shared" si="2"/>
        <v>0</v>
      </c>
    </row>
    <row r="167" spans="1:7" ht="12.75">
      <c r="A167" s="15"/>
      <c r="B167" s="18"/>
      <c r="C167" s="18">
        <v>4280</v>
      </c>
      <c r="D167" s="30" t="s">
        <v>41</v>
      </c>
      <c r="E167" s="20">
        <v>4100</v>
      </c>
      <c r="F167" s="20">
        <v>180</v>
      </c>
      <c r="G167" s="24">
        <f t="shared" si="2"/>
        <v>4.390243902439024</v>
      </c>
    </row>
    <row r="168" spans="1:7" ht="12.75">
      <c r="A168" s="15"/>
      <c r="B168" s="18"/>
      <c r="C168" s="18">
        <v>4300</v>
      </c>
      <c r="D168" s="30" t="s">
        <v>8</v>
      </c>
      <c r="E168" s="20">
        <v>30000</v>
      </c>
      <c r="F168" s="20">
        <v>19980.7</v>
      </c>
      <c r="G168" s="24">
        <f t="shared" si="2"/>
        <v>66.60233333333335</v>
      </c>
    </row>
    <row r="169" spans="1:7" ht="12.75">
      <c r="A169" s="15"/>
      <c r="B169" s="18"/>
      <c r="C169" s="18">
        <v>4360</v>
      </c>
      <c r="D169" s="30" t="s">
        <v>115</v>
      </c>
      <c r="E169" s="20">
        <v>12900</v>
      </c>
      <c r="F169" s="20">
        <v>4783.83</v>
      </c>
      <c r="G169" s="24">
        <f t="shared" si="2"/>
        <v>37.08395348837209</v>
      </c>
    </row>
    <row r="170" spans="1:7" ht="12.75">
      <c r="A170" s="15"/>
      <c r="B170" s="18"/>
      <c r="C170" s="18">
        <v>4410</v>
      </c>
      <c r="D170" s="30" t="s">
        <v>34</v>
      </c>
      <c r="E170" s="20">
        <v>3200</v>
      </c>
      <c r="F170" s="20">
        <v>1289.07</v>
      </c>
      <c r="G170" s="24">
        <f t="shared" si="2"/>
        <v>40.2834375</v>
      </c>
    </row>
    <row r="171" spans="1:7" ht="12.75">
      <c r="A171" s="15"/>
      <c r="B171" s="18"/>
      <c r="C171" s="18">
        <v>4430</v>
      </c>
      <c r="D171" s="30" t="s">
        <v>42</v>
      </c>
      <c r="E171" s="20">
        <v>7500</v>
      </c>
      <c r="F171" s="20">
        <v>4988</v>
      </c>
      <c r="G171" s="24">
        <f aca="true" t="shared" si="3" ref="G171:G237">F171/E171*100</f>
        <v>66.50666666666667</v>
      </c>
    </row>
    <row r="172" spans="1:7" ht="12.75">
      <c r="A172" s="15"/>
      <c r="B172" s="18"/>
      <c r="C172" s="18">
        <v>4440</v>
      </c>
      <c r="D172" s="30" t="s">
        <v>35</v>
      </c>
      <c r="E172" s="20">
        <v>224562.97</v>
      </c>
      <c r="F172" s="20">
        <v>168422.23</v>
      </c>
      <c r="G172" s="24">
        <f t="shared" si="3"/>
        <v>75.00000111327348</v>
      </c>
    </row>
    <row r="173" spans="1:7" ht="25.5">
      <c r="A173" s="15"/>
      <c r="B173" s="18"/>
      <c r="C173" s="18">
        <v>4700</v>
      </c>
      <c r="D173" s="19" t="s">
        <v>36</v>
      </c>
      <c r="E173" s="20">
        <v>1650</v>
      </c>
      <c r="F173" s="20">
        <v>1230</v>
      </c>
      <c r="G173" s="24">
        <f t="shared" si="3"/>
        <v>74.54545454545455</v>
      </c>
    </row>
    <row r="174" spans="1:7" ht="12.75">
      <c r="A174" s="15"/>
      <c r="B174" s="18"/>
      <c r="C174" s="18">
        <v>6050</v>
      </c>
      <c r="D174" s="19" t="s">
        <v>9</v>
      </c>
      <c r="E174" s="20">
        <v>216000</v>
      </c>
      <c r="F174" s="20">
        <v>93</v>
      </c>
      <c r="G174" s="24">
        <f t="shared" si="3"/>
        <v>0.043055555555555555</v>
      </c>
    </row>
    <row r="175" spans="1:7" s="14" customFormat="1" ht="25.5">
      <c r="A175" s="15"/>
      <c r="B175" s="15">
        <v>80103</v>
      </c>
      <c r="C175" s="15"/>
      <c r="D175" s="15" t="s">
        <v>63</v>
      </c>
      <c r="E175" s="25">
        <f>SUM(E176:E186)</f>
        <v>199700</v>
      </c>
      <c r="F175" s="25">
        <f>SUM(F176:F186)</f>
        <v>110616.84</v>
      </c>
      <c r="G175" s="17">
        <f t="shared" si="3"/>
        <v>55.39150726089134</v>
      </c>
    </row>
    <row r="176" spans="1:7" s="14" customFormat="1" ht="51">
      <c r="A176" s="15"/>
      <c r="B176" s="15"/>
      <c r="C176" s="18">
        <v>2310</v>
      </c>
      <c r="D176" s="30" t="s">
        <v>107</v>
      </c>
      <c r="E176" s="20">
        <v>5000</v>
      </c>
      <c r="F176" s="20">
        <v>1967.07</v>
      </c>
      <c r="G176" s="21">
        <f t="shared" si="3"/>
        <v>39.3414</v>
      </c>
    </row>
    <row r="177" spans="1:7" ht="25.5">
      <c r="A177" s="15"/>
      <c r="B177" s="15"/>
      <c r="C177" s="18">
        <v>2540</v>
      </c>
      <c r="D177" s="30" t="s">
        <v>58</v>
      </c>
      <c r="E177" s="20">
        <v>40751</v>
      </c>
      <c r="F177" s="20">
        <v>23221.2</v>
      </c>
      <c r="G177" s="24">
        <f t="shared" si="3"/>
        <v>56.983141517999556</v>
      </c>
    </row>
    <row r="178" spans="1:7" ht="12.75">
      <c r="A178" s="15"/>
      <c r="B178" s="18"/>
      <c r="C178" s="18">
        <v>3020</v>
      </c>
      <c r="D178" s="30" t="s">
        <v>59</v>
      </c>
      <c r="E178" s="20">
        <v>7666</v>
      </c>
      <c r="F178" s="20">
        <v>3656.4</v>
      </c>
      <c r="G178" s="24">
        <f t="shared" si="3"/>
        <v>47.69632141925385</v>
      </c>
    </row>
    <row r="179" spans="1:7" ht="12.75">
      <c r="A179" s="15"/>
      <c r="B179" s="18"/>
      <c r="C179" s="18">
        <v>4010</v>
      </c>
      <c r="D179" s="30" t="s">
        <v>31</v>
      </c>
      <c r="E179" s="20">
        <v>108356</v>
      </c>
      <c r="F179" s="20">
        <v>61565.83</v>
      </c>
      <c r="G179" s="24">
        <f t="shared" si="3"/>
        <v>56.81810882646092</v>
      </c>
    </row>
    <row r="180" spans="1:7" ht="12.75">
      <c r="A180" s="15"/>
      <c r="B180" s="18"/>
      <c r="C180" s="18">
        <v>4040</v>
      </c>
      <c r="D180" s="30" t="s">
        <v>32</v>
      </c>
      <c r="E180" s="20">
        <v>6728.37</v>
      </c>
      <c r="F180" s="20">
        <v>6728.37</v>
      </c>
      <c r="G180" s="24">
        <f t="shared" si="3"/>
        <v>100</v>
      </c>
    </row>
    <row r="181" spans="1:7" ht="12.75">
      <c r="A181" s="15"/>
      <c r="B181" s="18"/>
      <c r="C181" s="18">
        <v>4110</v>
      </c>
      <c r="D181" s="30" t="s">
        <v>60</v>
      </c>
      <c r="E181" s="20">
        <v>20130.92</v>
      </c>
      <c r="F181" s="20">
        <v>9158.11</v>
      </c>
      <c r="G181" s="24">
        <f t="shared" si="3"/>
        <v>45.49275442950447</v>
      </c>
    </row>
    <row r="182" spans="1:7" ht="12.75">
      <c r="A182" s="15"/>
      <c r="B182" s="18"/>
      <c r="C182" s="18">
        <v>4120</v>
      </c>
      <c r="D182" s="30" t="s">
        <v>61</v>
      </c>
      <c r="E182" s="20">
        <v>2640</v>
      </c>
      <c r="F182" s="20">
        <v>0</v>
      </c>
      <c r="G182" s="24">
        <f t="shared" si="3"/>
        <v>0</v>
      </c>
    </row>
    <row r="183" spans="1:7" ht="12.75">
      <c r="A183" s="15"/>
      <c r="B183" s="18"/>
      <c r="C183" s="18">
        <v>4210</v>
      </c>
      <c r="D183" s="30" t="s">
        <v>15</v>
      </c>
      <c r="E183" s="20">
        <v>2067.89</v>
      </c>
      <c r="F183" s="20">
        <v>0</v>
      </c>
      <c r="G183" s="24">
        <f t="shared" si="3"/>
        <v>0</v>
      </c>
    </row>
    <row r="184" spans="1:7" ht="12.75">
      <c r="A184" s="15"/>
      <c r="B184" s="18"/>
      <c r="C184" s="18">
        <v>4240</v>
      </c>
      <c r="D184" s="30" t="s">
        <v>62</v>
      </c>
      <c r="E184" s="20">
        <v>200</v>
      </c>
      <c r="F184" s="20">
        <v>0</v>
      </c>
      <c r="G184" s="24">
        <f t="shared" si="3"/>
        <v>0</v>
      </c>
    </row>
    <row r="185" spans="1:7" ht="12.75">
      <c r="A185" s="15"/>
      <c r="B185" s="18"/>
      <c r="C185" s="18">
        <v>4300</v>
      </c>
      <c r="D185" s="30" t="s">
        <v>8</v>
      </c>
      <c r="E185" s="20">
        <v>400</v>
      </c>
      <c r="F185" s="20">
        <v>0</v>
      </c>
      <c r="G185" s="24">
        <f t="shared" si="3"/>
        <v>0</v>
      </c>
    </row>
    <row r="186" spans="1:7" ht="12.75">
      <c r="A186" s="15"/>
      <c r="B186" s="18"/>
      <c r="C186" s="18">
        <v>4440</v>
      </c>
      <c r="D186" s="30" t="s">
        <v>64</v>
      </c>
      <c r="E186" s="20">
        <v>5759.82</v>
      </c>
      <c r="F186" s="20">
        <v>4319.86</v>
      </c>
      <c r="G186" s="24">
        <f t="shared" si="3"/>
        <v>74.99991319173168</v>
      </c>
    </row>
    <row r="187" spans="1:7" s="14" customFormat="1" ht="12.75">
      <c r="A187" s="15"/>
      <c r="B187" s="15">
        <v>80104</v>
      </c>
      <c r="C187" s="15"/>
      <c r="D187" s="15" t="s">
        <v>65</v>
      </c>
      <c r="E187" s="25">
        <f>SUM(E188:E205)</f>
        <v>1164891</v>
      </c>
      <c r="F187" s="25">
        <f>SUM(F188:F205)</f>
        <v>582463.43</v>
      </c>
      <c r="G187" s="17">
        <f t="shared" si="3"/>
        <v>50.00153919980497</v>
      </c>
    </row>
    <row r="188" spans="1:7" s="14" customFormat="1" ht="39" customHeight="1">
      <c r="A188" s="15"/>
      <c r="B188" s="15"/>
      <c r="C188" s="18">
        <v>2310</v>
      </c>
      <c r="D188" s="30" t="s">
        <v>107</v>
      </c>
      <c r="E188" s="20">
        <v>50000</v>
      </c>
      <c r="F188" s="20">
        <v>13666.2</v>
      </c>
      <c r="G188" s="17">
        <f t="shared" si="3"/>
        <v>27.3324</v>
      </c>
    </row>
    <row r="189" spans="1:7" ht="12.75">
      <c r="A189" s="15"/>
      <c r="B189" s="18"/>
      <c r="C189" s="18">
        <v>3020</v>
      </c>
      <c r="D189" s="30" t="s">
        <v>59</v>
      </c>
      <c r="E189" s="20">
        <v>42591</v>
      </c>
      <c r="F189" s="20">
        <v>20627.3</v>
      </c>
      <c r="G189" s="24">
        <f t="shared" si="3"/>
        <v>48.431123946373646</v>
      </c>
    </row>
    <row r="190" spans="1:7" ht="12.75">
      <c r="A190" s="15"/>
      <c r="B190" s="18"/>
      <c r="C190" s="18">
        <v>4010</v>
      </c>
      <c r="D190" s="30" t="s">
        <v>31</v>
      </c>
      <c r="E190" s="20">
        <v>694618</v>
      </c>
      <c r="F190" s="20">
        <v>332413.51</v>
      </c>
      <c r="G190" s="24">
        <f t="shared" si="3"/>
        <v>47.8555853721038</v>
      </c>
    </row>
    <row r="191" spans="1:7" ht="12.75">
      <c r="A191" s="15"/>
      <c r="B191" s="18"/>
      <c r="C191" s="18">
        <v>4040</v>
      </c>
      <c r="D191" s="30" t="s">
        <v>32</v>
      </c>
      <c r="E191" s="20">
        <v>54621.25</v>
      </c>
      <c r="F191" s="20">
        <v>54621.25</v>
      </c>
      <c r="G191" s="24">
        <f t="shared" si="3"/>
        <v>100</v>
      </c>
    </row>
    <row r="192" spans="1:7" ht="12.75">
      <c r="A192" s="15"/>
      <c r="B192" s="18"/>
      <c r="C192" s="18">
        <v>4110</v>
      </c>
      <c r="D192" s="30" t="s">
        <v>60</v>
      </c>
      <c r="E192" s="20">
        <v>136957</v>
      </c>
      <c r="F192" s="20">
        <v>68581.31</v>
      </c>
      <c r="G192" s="24">
        <f t="shared" si="3"/>
        <v>50.075067356907645</v>
      </c>
    </row>
    <row r="193" spans="1:7" ht="12.75">
      <c r="A193" s="15"/>
      <c r="B193" s="18"/>
      <c r="C193" s="18">
        <v>4120</v>
      </c>
      <c r="D193" s="30" t="s">
        <v>61</v>
      </c>
      <c r="E193" s="20">
        <v>20120</v>
      </c>
      <c r="F193" s="20">
        <v>8208.68</v>
      </c>
      <c r="G193" s="24">
        <f t="shared" si="3"/>
        <v>40.7986083499006</v>
      </c>
    </row>
    <row r="194" spans="1:7" ht="12.75">
      <c r="A194" s="15"/>
      <c r="B194" s="18"/>
      <c r="C194" s="18">
        <v>4170</v>
      </c>
      <c r="D194" s="30" t="s">
        <v>14</v>
      </c>
      <c r="E194" s="20">
        <v>2000</v>
      </c>
      <c r="F194" s="20">
        <v>0</v>
      </c>
      <c r="G194" s="24">
        <f t="shared" si="3"/>
        <v>0</v>
      </c>
    </row>
    <row r="195" spans="1:7" ht="12.75">
      <c r="A195" s="15"/>
      <c r="B195" s="18"/>
      <c r="C195" s="18">
        <v>4210</v>
      </c>
      <c r="D195" s="30" t="s">
        <v>15</v>
      </c>
      <c r="E195" s="20">
        <v>19713.48</v>
      </c>
      <c r="F195" s="20">
        <v>7445.45</v>
      </c>
      <c r="G195" s="24">
        <f t="shared" si="3"/>
        <v>37.76831893709279</v>
      </c>
    </row>
    <row r="196" spans="1:7" ht="12.75">
      <c r="A196" s="15"/>
      <c r="B196" s="18"/>
      <c r="C196" s="18">
        <v>4240</v>
      </c>
      <c r="D196" s="30" t="s">
        <v>62</v>
      </c>
      <c r="E196" s="20">
        <v>4700</v>
      </c>
      <c r="F196" s="20">
        <v>565.14</v>
      </c>
      <c r="G196" s="24">
        <f t="shared" si="3"/>
        <v>12.024255319148935</v>
      </c>
    </row>
    <row r="197" spans="1:7" ht="12.75">
      <c r="A197" s="15"/>
      <c r="B197" s="18"/>
      <c r="C197" s="18">
        <v>4260</v>
      </c>
      <c r="D197" s="30" t="s">
        <v>26</v>
      </c>
      <c r="E197" s="20">
        <v>41600</v>
      </c>
      <c r="F197" s="20">
        <v>24008.83</v>
      </c>
      <c r="G197" s="24">
        <f t="shared" si="3"/>
        <v>57.71353365384616</v>
      </c>
    </row>
    <row r="198" spans="1:7" ht="12.75">
      <c r="A198" s="15"/>
      <c r="B198" s="18"/>
      <c r="C198" s="18">
        <v>4270</v>
      </c>
      <c r="D198" s="30" t="s">
        <v>22</v>
      </c>
      <c r="E198" s="20">
        <v>1000</v>
      </c>
      <c r="F198" s="20">
        <v>0</v>
      </c>
      <c r="G198" s="24">
        <f t="shared" si="3"/>
        <v>0</v>
      </c>
    </row>
    <row r="199" spans="1:7" ht="12.75">
      <c r="A199" s="15"/>
      <c r="B199" s="18"/>
      <c r="C199" s="18">
        <v>4280</v>
      </c>
      <c r="D199" s="30" t="s">
        <v>41</v>
      </c>
      <c r="E199" s="20">
        <v>1160</v>
      </c>
      <c r="F199" s="20">
        <v>100</v>
      </c>
      <c r="G199" s="24">
        <f t="shared" si="3"/>
        <v>8.620689655172415</v>
      </c>
    </row>
    <row r="200" spans="1:7" ht="12.75">
      <c r="A200" s="15"/>
      <c r="B200" s="18"/>
      <c r="C200" s="18">
        <v>4300</v>
      </c>
      <c r="D200" s="30" t="s">
        <v>8</v>
      </c>
      <c r="E200" s="20">
        <v>36554.76</v>
      </c>
      <c r="F200" s="20">
        <v>11338.53</v>
      </c>
      <c r="G200" s="24">
        <f t="shared" si="3"/>
        <v>31.01793035982181</v>
      </c>
    </row>
    <row r="201" spans="1:7" ht="12.75">
      <c r="A201" s="15"/>
      <c r="B201" s="18"/>
      <c r="C201" s="18">
        <v>4360</v>
      </c>
      <c r="D201" s="30" t="s">
        <v>115</v>
      </c>
      <c r="E201" s="20">
        <v>5000</v>
      </c>
      <c r="F201" s="20">
        <v>2013.76</v>
      </c>
      <c r="G201" s="24">
        <f t="shared" si="3"/>
        <v>40.2752</v>
      </c>
    </row>
    <row r="202" spans="1:7" ht="12.75">
      <c r="A202" s="15"/>
      <c r="B202" s="18"/>
      <c r="C202" s="18">
        <v>4410</v>
      </c>
      <c r="D202" s="30" t="s">
        <v>34</v>
      </c>
      <c r="E202" s="20">
        <v>1600</v>
      </c>
      <c r="F202" s="20">
        <v>371.84</v>
      </c>
      <c r="G202" s="24">
        <f t="shared" si="3"/>
        <v>23.24</v>
      </c>
    </row>
    <row r="203" spans="1:7" ht="12.75">
      <c r="A203" s="15"/>
      <c r="B203" s="18"/>
      <c r="C203" s="18">
        <v>4430</v>
      </c>
      <c r="D203" s="30" t="s">
        <v>42</v>
      </c>
      <c r="E203" s="20">
        <v>860</v>
      </c>
      <c r="F203" s="20">
        <v>390</v>
      </c>
      <c r="G203" s="24">
        <f t="shared" si="3"/>
        <v>45.348837209302324</v>
      </c>
    </row>
    <row r="204" spans="1:7" ht="12.75">
      <c r="A204" s="15"/>
      <c r="B204" s="18"/>
      <c r="C204" s="18">
        <v>4440</v>
      </c>
      <c r="D204" s="30" t="s">
        <v>35</v>
      </c>
      <c r="E204" s="20">
        <v>49895.51</v>
      </c>
      <c r="F204" s="20">
        <v>37421.63</v>
      </c>
      <c r="G204" s="24">
        <f t="shared" si="3"/>
        <v>74.9999949895291</v>
      </c>
    </row>
    <row r="205" spans="1:7" ht="25.5">
      <c r="A205" s="15"/>
      <c r="B205" s="18"/>
      <c r="C205" s="18">
        <v>4700</v>
      </c>
      <c r="D205" s="30" t="s">
        <v>36</v>
      </c>
      <c r="E205" s="20">
        <v>1900</v>
      </c>
      <c r="F205" s="20">
        <v>690</v>
      </c>
      <c r="G205" s="24">
        <f t="shared" si="3"/>
        <v>36.31578947368421</v>
      </c>
    </row>
    <row r="206" spans="1:7" s="14" customFormat="1" ht="12.75">
      <c r="A206" s="15"/>
      <c r="B206" s="15">
        <v>80110</v>
      </c>
      <c r="C206" s="15"/>
      <c r="D206" s="15" t="s">
        <v>67</v>
      </c>
      <c r="E206" s="25">
        <f>SUM(E207:E225)</f>
        <v>2997964.0000000005</v>
      </c>
      <c r="F206" s="25">
        <f>SUM(F207:F225)</f>
        <v>1432813.82</v>
      </c>
      <c r="G206" s="17">
        <f t="shared" si="3"/>
        <v>47.79289611216145</v>
      </c>
    </row>
    <row r="207" spans="1:7" ht="25.5">
      <c r="A207" s="15"/>
      <c r="B207" s="18"/>
      <c r="C207" s="18">
        <v>2540</v>
      </c>
      <c r="D207" s="30" t="s">
        <v>58</v>
      </c>
      <c r="E207" s="20">
        <v>130404</v>
      </c>
      <c r="F207" s="20">
        <v>76068.92</v>
      </c>
      <c r="G207" s="24">
        <f t="shared" si="3"/>
        <v>58.33327198552192</v>
      </c>
    </row>
    <row r="208" spans="1:7" ht="12.75">
      <c r="A208" s="15"/>
      <c r="B208" s="18"/>
      <c r="C208" s="18">
        <v>3020</v>
      </c>
      <c r="D208" s="30" t="s">
        <v>68</v>
      </c>
      <c r="E208" s="20">
        <v>123732</v>
      </c>
      <c r="F208" s="20">
        <v>59796.24</v>
      </c>
      <c r="G208" s="24">
        <f t="shared" si="3"/>
        <v>48.327223353699935</v>
      </c>
    </row>
    <row r="209" spans="1:7" ht="12.75">
      <c r="A209" s="15"/>
      <c r="B209" s="18"/>
      <c r="C209" s="18">
        <v>4010</v>
      </c>
      <c r="D209" s="30" t="s">
        <v>31</v>
      </c>
      <c r="E209" s="20">
        <v>1694906</v>
      </c>
      <c r="F209" s="20">
        <v>825156.88</v>
      </c>
      <c r="G209" s="24">
        <f t="shared" si="3"/>
        <v>48.68452173748869</v>
      </c>
    </row>
    <row r="210" spans="1:7" ht="12.75">
      <c r="A210" s="15"/>
      <c r="B210" s="18"/>
      <c r="C210" s="18">
        <v>4040</v>
      </c>
      <c r="D210" s="30" t="s">
        <v>32</v>
      </c>
      <c r="E210" s="20">
        <v>129803.66</v>
      </c>
      <c r="F210" s="20">
        <v>129803.66</v>
      </c>
      <c r="G210" s="24">
        <f t="shared" si="3"/>
        <v>100</v>
      </c>
    </row>
    <row r="211" spans="1:7" ht="12.75">
      <c r="A211" s="15"/>
      <c r="B211" s="18"/>
      <c r="C211" s="18">
        <v>4110</v>
      </c>
      <c r="D211" s="30" t="s">
        <v>60</v>
      </c>
      <c r="E211" s="20">
        <v>315713</v>
      </c>
      <c r="F211" s="20">
        <v>168690.63</v>
      </c>
      <c r="G211" s="24">
        <f t="shared" si="3"/>
        <v>53.431638861877715</v>
      </c>
    </row>
    <row r="212" spans="1:7" ht="12.75">
      <c r="A212" s="15"/>
      <c r="B212" s="18"/>
      <c r="C212" s="18">
        <v>4120</v>
      </c>
      <c r="D212" s="30" t="s">
        <v>33</v>
      </c>
      <c r="E212" s="20">
        <v>40837.43</v>
      </c>
      <c r="F212" s="20">
        <v>18137.52</v>
      </c>
      <c r="G212" s="24">
        <f t="shared" si="3"/>
        <v>44.413960427970125</v>
      </c>
    </row>
    <row r="213" spans="1:7" ht="12.75">
      <c r="A213" s="15"/>
      <c r="B213" s="18"/>
      <c r="C213" s="18">
        <v>4170</v>
      </c>
      <c r="D213" s="30" t="s">
        <v>14</v>
      </c>
      <c r="E213" s="20">
        <v>9100</v>
      </c>
      <c r="F213" s="20">
        <v>3840</v>
      </c>
      <c r="G213" s="24">
        <f t="shared" si="3"/>
        <v>42.1978021978022</v>
      </c>
    </row>
    <row r="214" spans="1:7" ht="12.75">
      <c r="A214" s="15"/>
      <c r="B214" s="18"/>
      <c r="C214" s="18">
        <v>4210</v>
      </c>
      <c r="D214" s="30" t="s">
        <v>15</v>
      </c>
      <c r="E214" s="20">
        <v>61000</v>
      </c>
      <c r="F214" s="20">
        <v>42564.99</v>
      </c>
      <c r="G214" s="24">
        <f t="shared" si="3"/>
        <v>69.77867213114753</v>
      </c>
    </row>
    <row r="215" spans="1:7" ht="12.75">
      <c r="A215" s="15"/>
      <c r="B215" s="18"/>
      <c r="C215" s="18">
        <v>4240</v>
      </c>
      <c r="D215" s="30" t="s">
        <v>62</v>
      </c>
      <c r="E215" s="20">
        <v>24265</v>
      </c>
      <c r="F215" s="20">
        <v>0</v>
      </c>
      <c r="G215" s="24">
        <f t="shared" si="3"/>
        <v>0</v>
      </c>
    </row>
    <row r="216" spans="1:7" ht="12.75">
      <c r="A216" s="15"/>
      <c r="B216" s="18"/>
      <c r="C216" s="18">
        <v>4260</v>
      </c>
      <c r="D216" s="30" t="s">
        <v>26</v>
      </c>
      <c r="E216" s="20">
        <v>25000</v>
      </c>
      <c r="F216" s="20">
        <v>13122.99</v>
      </c>
      <c r="G216" s="24">
        <f t="shared" si="3"/>
        <v>52.491960000000006</v>
      </c>
    </row>
    <row r="217" spans="1:7" ht="12.75">
      <c r="A217" s="15"/>
      <c r="B217" s="18"/>
      <c r="C217" s="18">
        <v>4270</v>
      </c>
      <c r="D217" s="30" t="s">
        <v>117</v>
      </c>
      <c r="E217" s="20">
        <v>211000</v>
      </c>
      <c r="F217" s="20">
        <v>0</v>
      </c>
      <c r="G217" s="24">
        <f t="shared" si="3"/>
        <v>0</v>
      </c>
    </row>
    <row r="218" spans="1:7" ht="12.75">
      <c r="A218" s="15"/>
      <c r="B218" s="18"/>
      <c r="C218" s="18">
        <v>4280</v>
      </c>
      <c r="D218" s="30" t="s">
        <v>41</v>
      </c>
      <c r="E218" s="20">
        <v>1900</v>
      </c>
      <c r="F218" s="20">
        <v>418</v>
      </c>
      <c r="G218" s="24">
        <f t="shared" si="3"/>
        <v>22</v>
      </c>
    </row>
    <row r="219" spans="1:7" ht="12.75">
      <c r="A219" s="15"/>
      <c r="B219" s="18"/>
      <c r="C219" s="18">
        <v>4300</v>
      </c>
      <c r="D219" s="30" t="s">
        <v>8</v>
      </c>
      <c r="E219" s="20">
        <v>22497.64</v>
      </c>
      <c r="F219" s="20">
        <v>7721.85</v>
      </c>
      <c r="G219" s="24">
        <f t="shared" si="3"/>
        <v>34.32293342768397</v>
      </c>
    </row>
    <row r="220" spans="1:7" ht="12.75">
      <c r="A220" s="15"/>
      <c r="B220" s="18"/>
      <c r="C220" s="18">
        <v>4360</v>
      </c>
      <c r="D220" s="30" t="s">
        <v>115</v>
      </c>
      <c r="E220" s="20">
        <v>8000</v>
      </c>
      <c r="F220" s="20">
        <v>3228.8</v>
      </c>
      <c r="G220" s="24">
        <f t="shared" si="3"/>
        <v>40.36</v>
      </c>
    </row>
    <row r="221" spans="1:7" ht="12.75">
      <c r="A221" s="15"/>
      <c r="B221" s="18"/>
      <c r="C221" s="18">
        <v>4410</v>
      </c>
      <c r="D221" s="30" t="s">
        <v>34</v>
      </c>
      <c r="E221" s="20">
        <v>2300</v>
      </c>
      <c r="F221" s="20">
        <v>904.39</v>
      </c>
      <c r="G221" s="24">
        <f t="shared" si="3"/>
        <v>39.321304347826086</v>
      </c>
    </row>
    <row r="222" spans="1:7" ht="13.5" customHeight="1">
      <c r="A222" s="15"/>
      <c r="B222" s="18"/>
      <c r="C222" s="18">
        <v>4430</v>
      </c>
      <c r="D222" s="30" t="s">
        <v>42</v>
      </c>
      <c r="E222" s="20">
        <v>2820</v>
      </c>
      <c r="F222" s="20">
        <v>2360</v>
      </c>
      <c r="G222" s="24">
        <f t="shared" si="3"/>
        <v>83.68794326241135</v>
      </c>
    </row>
    <row r="223" spans="1:7" ht="12.75" customHeight="1">
      <c r="A223" s="15"/>
      <c r="B223" s="18"/>
      <c r="C223" s="18">
        <v>4440</v>
      </c>
      <c r="D223" s="30" t="s">
        <v>35</v>
      </c>
      <c r="E223" s="20">
        <v>107585.27</v>
      </c>
      <c r="F223" s="20">
        <v>80688.95</v>
      </c>
      <c r="G223" s="24">
        <f t="shared" si="3"/>
        <v>74.99999767626181</v>
      </c>
    </row>
    <row r="224" spans="1:7" ht="27" customHeight="1">
      <c r="A224" s="15"/>
      <c r="B224" s="18"/>
      <c r="C224" s="18">
        <v>4700</v>
      </c>
      <c r="D224" s="30" t="s">
        <v>36</v>
      </c>
      <c r="E224" s="20">
        <v>1100</v>
      </c>
      <c r="F224" s="20">
        <v>310</v>
      </c>
      <c r="G224" s="24">
        <f t="shared" si="3"/>
        <v>28.18181818181818</v>
      </c>
    </row>
    <row r="225" spans="1:7" ht="12.75">
      <c r="A225" s="15"/>
      <c r="B225" s="18"/>
      <c r="C225" s="18">
        <v>6050</v>
      </c>
      <c r="D225" s="30" t="s">
        <v>69</v>
      </c>
      <c r="E225" s="20">
        <v>86000</v>
      </c>
      <c r="F225" s="20">
        <v>0</v>
      </c>
      <c r="G225" s="24">
        <f t="shared" si="3"/>
        <v>0</v>
      </c>
    </row>
    <row r="226" spans="1:7" s="14" customFormat="1" ht="12.75">
      <c r="A226" s="15"/>
      <c r="B226" s="15">
        <v>80113</v>
      </c>
      <c r="C226" s="15"/>
      <c r="D226" s="15" t="s">
        <v>70</v>
      </c>
      <c r="E226" s="25">
        <f>SUM(E227:E237)</f>
        <v>357599.99999999994</v>
      </c>
      <c r="F226" s="25">
        <f>SUM(F227:F237)</f>
        <v>180629.61</v>
      </c>
      <c r="G226" s="17">
        <f t="shared" si="3"/>
        <v>50.511635906040276</v>
      </c>
    </row>
    <row r="227" spans="1:7" ht="12.75">
      <c r="A227" s="15"/>
      <c r="B227" s="18"/>
      <c r="C227" s="18">
        <v>4010</v>
      </c>
      <c r="D227" s="19" t="s">
        <v>31</v>
      </c>
      <c r="E227" s="20">
        <v>118500</v>
      </c>
      <c r="F227" s="23">
        <v>59812</v>
      </c>
      <c r="G227" s="24">
        <f t="shared" si="3"/>
        <v>50.474261603375524</v>
      </c>
    </row>
    <row r="228" spans="1:7" ht="12.75">
      <c r="A228" s="15"/>
      <c r="B228" s="18"/>
      <c r="C228" s="18">
        <v>4040</v>
      </c>
      <c r="D228" s="19" t="s">
        <v>32</v>
      </c>
      <c r="E228" s="20">
        <v>10200</v>
      </c>
      <c r="F228" s="23">
        <v>8714.49</v>
      </c>
      <c r="G228" s="24">
        <f t="shared" si="3"/>
        <v>85.43617647058824</v>
      </c>
    </row>
    <row r="229" spans="1:7" ht="12.75">
      <c r="A229" s="15"/>
      <c r="B229" s="18"/>
      <c r="C229" s="18">
        <v>4110</v>
      </c>
      <c r="D229" s="19" t="s">
        <v>13</v>
      </c>
      <c r="E229" s="20">
        <v>24000</v>
      </c>
      <c r="F229" s="23">
        <v>12024.09</v>
      </c>
      <c r="G229" s="24">
        <f t="shared" si="3"/>
        <v>50.100375</v>
      </c>
    </row>
    <row r="230" spans="1:7" ht="12.75">
      <c r="A230" s="15"/>
      <c r="B230" s="18"/>
      <c r="C230" s="18">
        <v>4120</v>
      </c>
      <c r="D230" s="19" t="s">
        <v>33</v>
      </c>
      <c r="E230" s="20">
        <v>1900</v>
      </c>
      <c r="F230" s="23">
        <v>854.24</v>
      </c>
      <c r="G230" s="24">
        <f t="shared" si="3"/>
        <v>44.96</v>
      </c>
    </row>
    <row r="231" spans="1:7" ht="12.75">
      <c r="A231" s="15"/>
      <c r="B231" s="18"/>
      <c r="C231" s="18">
        <v>4170</v>
      </c>
      <c r="D231" s="19" t="s">
        <v>14</v>
      </c>
      <c r="E231" s="20">
        <v>9600</v>
      </c>
      <c r="F231" s="23">
        <v>3320</v>
      </c>
      <c r="G231" s="24">
        <f t="shared" si="3"/>
        <v>34.583333333333336</v>
      </c>
    </row>
    <row r="232" spans="1:7" ht="12.75">
      <c r="A232" s="15"/>
      <c r="B232" s="18"/>
      <c r="C232" s="18">
        <v>4210</v>
      </c>
      <c r="D232" s="19" t="s">
        <v>15</v>
      </c>
      <c r="E232" s="20">
        <v>40165.71</v>
      </c>
      <c r="F232" s="23">
        <v>15808.51</v>
      </c>
      <c r="G232" s="24">
        <f t="shared" si="3"/>
        <v>39.3582237186894</v>
      </c>
    </row>
    <row r="233" spans="1:7" ht="12.75">
      <c r="A233" s="15"/>
      <c r="B233" s="18"/>
      <c r="C233" s="18">
        <v>4270</v>
      </c>
      <c r="D233" s="30" t="s">
        <v>22</v>
      </c>
      <c r="E233" s="20">
        <v>7000</v>
      </c>
      <c r="F233" s="23">
        <v>759.77</v>
      </c>
      <c r="G233" s="24">
        <f t="shared" si="3"/>
        <v>10.853857142857143</v>
      </c>
    </row>
    <row r="234" spans="1:7" ht="12.75">
      <c r="A234" s="15"/>
      <c r="B234" s="18"/>
      <c r="C234" s="18">
        <v>4300</v>
      </c>
      <c r="D234" s="19" t="s">
        <v>8</v>
      </c>
      <c r="E234" s="20">
        <v>140000</v>
      </c>
      <c r="F234" s="23">
        <v>74936.51</v>
      </c>
      <c r="G234" s="24">
        <f t="shared" si="3"/>
        <v>53.52607857142857</v>
      </c>
    </row>
    <row r="235" spans="1:7" ht="12.75">
      <c r="A235" s="15"/>
      <c r="B235" s="18"/>
      <c r="C235" s="18">
        <v>4410</v>
      </c>
      <c r="D235" s="19" t="s">
        <v>34</v>
      </c>
      <c r="E235" s="20">
        <v>300</v>
      </c>
      <c r="F235" s="23">
        <v>0</v>
      </c>
      <c r="G235" s="24">
        <f t="shared" si="3"/>
        <v>0</v>
      </c>
    </row>
    <row r="236" spans="1:7" ht="12.75">
      <c r="A236" s="15"/>
      <c r="B236" s="18"/>
      <c r="C236" s="18">
        <v>4430</v>
      </c>
      <c r="D236" s="19" t="s">
        <v>42</v>
      </c>
      <c r="E236" s="20">
        <v>100</v>
      </c>
      <c r="F236" s="23">
        <v>0</v>
      </c>
      <c r="G236" s="24">
        <f t="shared" si="3"/>
        <v>0</v>
      </c>
    </row>
    <row r="237" spans="1:7" ht="12.75">
      <c r="A237" s="15"/>
      <c r="B237" s="18"/>
      <c r="C237" s="18">
        <v>4440</v>
      </c>
      <c r="D237" s="19" t="s">
        <v>35</v>
      </c>
      <c r="E237" s="20">
        <v>5834.29</v>
      </c>
      <c r="F237" s="23">
        <v>4400</v>
      </c>
      <c r="G237" s="24">
        <f t="shared" si="3"/>
        <v>75.41620317125134</v>
      </c>
    </row>
    <row r="238" spans="1:7" s="14" customFormat="1" ht="12.75">
      <c r="A238" s="15"/>
      <c r="B238" s="15">
        <v>80146</v>
      </c>
      <c r="C238" s="15"/>
      <c r="D238" s="15" t="s">
        <v>71</v>
      </c>
      <c r="E238" s="25">
        <f>SUM(E239:E242)</f>
        <v>9350</v>
      </c>
      <c r="F238" s="25">
        <f>SUM(F239:F242)</f>
        <v>1124.2</v>
      </c>
      <c r="G238" s="17">
        <f aca="true" t="shared" si="4" ref="G238:G328">F238/E238*100</f>
        <v>12.023529411764706</v>
      </c>
    </row>
    <row r="239" spans="1:7" ht="12.75">
      <c r="A239" s="15"/>
      <c r="B239" s="18"/>
      <c r="C239" s="18">
        <v>4210</v>
      </c>
      <c r="D239" s="19" t="s">
        <v>15</v>
      </c>
      <c r="E239" s="20">
        <v>700</v>
      </c>
      <c r="F239" s="23">
        <v>98</v>
      </c>
      <c r="G239" s="24">
        <f t="shared" si="4"/>
        <v>14.000000000000002</v>
      </c>
    </row>
    <row r="240" spans="1:7" ht="12.75">
      <c r="A240" s="15"/>
      <c r="B240" s="18"/>
      <c r="C240" s="18">
        <v>4300</v>
      </c>
      <c r="D240" s="19" t="s">
        <v>8</v>
      </c>
      <c r="E240" s="20">
        <v>2200</v>
      </c>
      <c r="F240" s="23">
        <v>0</v>
      </c>
      <c r="G240" s="24">
        <f t="shared" si="4"/>
        <v>0</v>
      </c>
    </row>
    <row r="241" spans="1:7" ht="12.75">
      <c r="A241" s="15"/>
      <c r="B241" s="18"/>
      <c r="C241" s="18">
        <v>4410</v>
      </c>
      <c r="D241" s="19" t="s">
        <v>34</v>
      </c>
      <c r="E241" s="20">
        <v>1000</v>
      </c>
      <c r="F241" s="23">
        <v>167.2</v>
      </c>
      <c r="G241" s="24">
        <f t="shared" si="4"/>
        <v>16.72</v>
      </c>
    </row>
    <row r="242" spans="1:7" ht="25.5">
      <c r="A242" s="15"/>
      <c r="B242" s="18"/>
      <c r="C242" s="18">
        <v>4700</v>
      </c>
      <c r="D242" s="30" t="s">
        <v>36</v>
      </c>
      <c r="E242" s="20">
        <v>5450</v>
      </c>
      <c r="F242" s="23">
        <v>859</v>
      </c>
      <c r="G242" s="24">
        <f t="shared" si="4"/>
        <v>15.761467889908257</v>
      </c>
    </row>
    <row r="243" spans="1:7" s="14" customFormat="1" ht="12.75">
      <c r="A243" s="15"/>
      <c r="B243" s="15">
        <v>80148</v>
      </c>
      <c r="C243" s="15"/>
      <c r="D243" s="15" t="s">
        <v>72</v>
      </c>
      <c r="E243" s="25">
        <f>SUM(E244:E252)</f>
        <v>593755</v>
      </c>
      <c r="F243" s="25">
        <f>SUM(F244:F252)</f>
        <v>296224.97000000003</v>
      </c>
      <c r="G243" s="17">
        <f t="shared" si="4"/>
        <v>49.89010113599044</v>
      </c>
    </row>
    <row r="244" spans="1:7" ht="12.75">
      <c r="A244" s="15"/>
      <c r="B244" s="18"/>
      <c r="C244" s="18">
        <v>4010</v>
      </c>
      <c r="D244" s="19" t="s">
        <v>31</v>
      </c>
      <c r="E244" s="20">
        <v>228115.87</v>
      </c>
      <c r="F244" s="23">
        <v>111416.53</v>
      </c>
      <c r="G244" s="24">
        <f t="shared" si="4"/>
        <v>48.84207749333705</v>
      </c>
    </row>
    <row r="245" spans="1:7" ht="12.75">
      <c r="A245" s="15"/>
      <c r="B245" s="18"/>
      <c r="C245" s="18">
        <v>4040</v>
      </c>
      <c r="D245" s="19" t="s">
        <v>32</v>
      </c>
      <c r="E245" s="20">
        <v>18281.93</v>
      </c>
      <c r="F245" s="23">
        <v>16265.42</v>
      </c>
      <c r="G245" s="24">
        <f t="shared" si="4"/>
        <v>88.96992822967815</v>
      </c>
    </row>
    <row r="246" spans="1:7" ht="12.75">
      <c r="A246" s="15"/>
      <c r="B246" s="18"/>
      <c r="C246" s="18">
        <v>4110</v>
      </c>
      <c r="D246" s="19" t="s">
        <v>13</v>
      </c>
      <c r="E246" s="20">
        <v>42660</v>
      </c>
      <c r="F246" s="23">
        <v>21190.61</v>
      </c>
      <c r="G246" s="24">
        <f t="shared" si="4"/>
        <v>49.67325363338021</v>
      </c>
    </row>
    <row r="247" spans="1:7" ht="12.75">
      <c r="A247" s="15"/>
      <c r="B247" s="18"/>
      <c r="C247" s="18">
        <v>4120</v>
      </c>
      <c r="D247" s="19" t="s">
        <v>33</v>
      </c>
      <c r="E247" s="20">
        <v>6250</v>
      </c>
      <c r="F247" s="23">
        <v>2793.64</v>
      </c>
      <c r="G247" s="24">
        <f t="shared" si="4"/>
        <v>44.69824</v>
      </c>
    </row>
    <row r="248" spans="1:7" ht="12.75">
      <c r="A248" s="15"/>
      <c r="B248" s="18"/>
      <c r="C248" s="18">
        <v>4210</v>
      </c>
      <c r="D248" s="19" t="s">
        <v>15</v>
      </c>
      <c r="E248" s="20">
        <v>17681.9</v>
      </c>
      <c r="F248" s="23">
        <v>6681.12</v>
      </c>
      <c r="G248" s="24">
        <f t="shared" si="4"/>
        <v>37.785079657729085</v>
      </c>
    </row>
    <row r="249" spans="1:7" ht="12.75">
      <c r="A249" s="15"/>
      <c r="B249" s="18"/>
      <c r="C249" s="18">
        <v>4220</v>
      </c>
      <c r="D249" s="19" t="s">
        <v>73</v>
      </c>
      <c r="E249" s="20">
        <v>257056</v>
      </c>
      <c r="F249" s="23">
        <v>129368.35</v>
      </c>
      <c r="G249" s="24">
        <f t="shared" si="4"/>
        <v>50.326913201792614</v>
      </c>
    </row>
    <row r="250" spans="1:7" ht="12.75">
      <c r="A250" s="15"/>
      <c r="B250" s="18"/>
      <c r="C250" s="18">
        <v>4300</v>
      </c>
      <c r="D250" s="19" t="s">
        <v>8</v>
      </c>
      <c r="E250" s="20">
        <v>2770</v>
      </c>
      <c r="F250" s="23">
        <v>304.82</v>
      </c>
      <c r="G250" s="24">
        <f t="shared" si="4"/>
        <v>11.004332129963897</v>
      </c>
    </row>
    <row r="251" spans="1:7" ht="12.75">
      <c r="A251" s="15"/>
      <c r="B251" s="18"/>
      <c r="C251" s="18">
        <v>4440</v>
      </c>
      <c r="D251" s="19" t="s">
        <v>35</v>
      </c>
      <c r="E251" s="20">
        <v>10939.3</v>
      </c>
      <c r="F251" s="23">
        <v>8204.48</v>
      </c>
      <c r="G251" s="21">
        <f t="shared" si="4"/>
        <v>75.00004570676369</v>
      </c>
    </row>
    <row r="252" spans="1:7" ht="25.5">
      <c r="A252" s="15"/>
      <c r="B252" s="18"/>
      <c r="C252" s="18">
        <v>6060</v>
      </c>
      <c r="D252" s="19" t="s">
        <v>124</v>
      </c>
      <c r="E252" s="20">
        <v>10000</v>
      </c>
      <c r="F252" s="23">
        <v>0</v>
      </c>
      <c r="G252" s="21">
        <f t="shared" si="4"/>
        <v>0</v>
      </c>
    </row>
    <row r="253" spans="1:7" ht="76.5">
      <c r="A253" s="15"/>
      <c r="B253" s="15">
        <v>80150</v>
      </c>
      <c r="C253" s="15"/>
      <c r="D253" s="29" t="s">
        <v>125</v>
      </c>
      <c r="E253" s="25">
        <f>SUM(E254:E264)</f>
        <v>260692</v>
      </c>
      <c r="F253" s="25">
        <f>SUM(F254:F264)</f>
        <v>39282.75</v>
      </c>
      <c r="G253" s="17">
        <f t="shared" si="4"/>
        <v>15.068644223835022</v>
      </c>
    </row>
    <row r="254" spans="1:7" ht="12.75">
      <c r="A254" s="15"/>
      <c r="B254" s="18"/>
      <c r="C254" s="18">
        <v>3020</v>
      </c>
      <c r="D254" s="30" t="s">
        <v>68</v>
      </c>
      <c r="E254" s="20">
        <v>3334</v>
      </c>
      <c r="F254" s="23">
        <v>0</v>
      </c>
      <c r="G254" s="21">
        <f t="shared" si="4"/>
        <v>0</v>
      </c>
    </row>
    <row r="255" spans="1:7" ht="12.75">
      <c r="A255" s="15"/>
      <c r="B255" s="18"/>
      <c r="C255" s="18">
        <v>4010</v>
      </c>
      <c r="D255" s="19" t="s">
        <v>31</v>
      </c>
      <c r="E255" s="20">
        <v>54320</v>
      </c>
      <c r="F255" s="23">
        <v>25691.22</v>
      </c>
      <c r="G255" s="21">
        <f t="shared" si="4"/>
        <v>47.29606038291605</v>
      </c>
    </row>
    <row r="256" spans="1:7" ht="12.75">
      <c r="A256" s="15"/>
      <c r="B256" s="18"/>
      <c r="C256" s="18">
        <v>4040</v>
      </c>
      <c r="D256" s="19" t="s">
        <v>32</v>
      </c>
      <c r="E256" s="20">
        <v>4186.08</v>
      </c>
      <c r="F256" s="23">
        <v>4029.69</v>
      </c>
      <c r="G256" s="21">
        <f t="shared" si="4"/>
        <v>96.26404655429424</v>
      </c>
    </row>
    <row r="257" spans="1:7" ht="12.75">
      <c r="A257" s="15"/>
      <c r="B257" s="18"/>
      <c r="C257" s="18">
        <v>4110</v>
      </c>
      <c r="D257" s="19" t="s">
        <v>13</v>
      </c>
      <c r="E257" s="20">
        <v>9855</v>
      </c>
      <c r="F257" s="23">
        <v>5240.94</v>
      </c>
      <c r="G257" s="21">
        <f t="shared" si="4"/>
        <v>53.18051750380517</v>
      </c>
    </row>
    <row r="258" spans="1:7" ht="12.75">
      <c r="A258" s="15"/>
      <c r="B258" s="18"/>
      <c r="C258" s="18">
        <v>4120</v>
      </c>
      <c r="D258" s="19" t="s">
        <v>33</v>
      </c>
      <c r="E258" s="20">
        <v>1381</v>
      </c>
      <c r="F258" s="23">
        <v>598.44</v>
      </c>
      <c r="G258" s="21">
        <f t="shared" si="4"/>
        <v>43.33381607530775</v>
      </c>
    </row>
    <row r="259" spans="1:7" ht="12.75">
      <c r="A259" s="15"/>
      <c r="B259" s="18"/>
      <c r="C259" s="18">
        <v>4210</v>
      </c>
      <c r="D259" s="19" t="s">
        <v>15</v>
      </c>
      <c r="E259" s="20">
        <v>71510</v>
      </c>
      <c r="F259" s="23">
        <v>2218.77</v>
      </c>
      <c r="G259" s="21">
        <f t="shared" si="4"/>
        <v>3.1027408754020414</v>
      </c>
    </row>
    <row r="260" spans="1:7" ht="12.75">
      <c r="A260" s="15"/>
      <c r="B260" s="18"/>
      <c r="C260" s="18">
        <v>4240</v>
      </c>
      <c r="D260" s="30" t="s">
        <v>62</v>
      </c>
      <c r="E260" s="20">
        <v>57605</v>
      </c>
      <c r="F260" s="23">
        <v>161.88</v>
      </c>
      <c r="G260" s="21">
        <f t="shared" si="4"/>
        <v>0.28101727280618</v>
      </c>
    </row>
    <row r="261" spans="1:7" ht="12.75">
      <c r="A261" s="15"/>
      <c r="B261" s="18"/>
      <c r="C261" s="18">
        <v>4260</v>
      </c>
      <c r="D261" s="19" t="s">
        <v>26</v>
      </c>
      <c r="E261" s="20">
        <v>1478</v>
      </c>
      <c r="F261" s="23">
        <v>863.14</v>
      </c>
      <c r="G261" s="21">
        <f t="shared" si="4"/>
        <v>58.39918809201624</v>
      </c>
    </row>
    <row r="262" spans="1:7" ht="12.75">
      <c r="A262" s="15"/>
      <c r="B262" s="18"/>
      <c r="C262" s="18">
        <v>4270</v>
      </c>
      <c r="D262" s="19" t="s">
        <v>22</v>
      </c>
      <c r="E262" s="20">
        <v>13000</v>
      </c>
      <c r="F262" s="23">
        <v>0</v>
      </c>
      <c r="G262" s="21">
        <f t="shared" si="4"/>
        <v>0</v>
      </c>
    </row>
    <row r="263" spans="1:7" ht="12.75">
      <c r="A263" s="15"/>
      <c r="B263" s="18"/>
      <c r="C263" s="18">
        <v>4300</v>
      </c>
      <c r="D263" s="19" t="s">
        <v>118</v>
      </c>
      <c r="E263" s="20">
        <v>43757.92</v>
      </c>
      <c r="F263" s="23">
        <v>363.73</v>
      </c>
      <c r="G263" s="21">
        <f t="shared" si="4"/>
        <v>0.8312323803325204</v>
      </c>
    </row>
    <row r="264" spans="1:7" ht="12.75">
      <c r="A264" s="15"/>
      <c r="B264" s="18"/>
      <c r="C264" s="18">
        <v>4360</v>
      </c>
      <c r="D264" s="19" t="s">
        <v>115</v>
      </c>
      <c r="E264" s="20">
        <v>265</v>
      </c>
      <c r="F264" s="23">
        <v>114.94</v>
      </c>
      <c r="G264" s="21">
        <f t="shared" si="4"/>
        <v>43.37358490566038</v>
      </c>
    </row>
    <row r="265" spans="1:7" ht="12.75">
      <c r="A265" s="15"/>
      <c r="B265" s="15">
        <v>80195</v>
      </c>
      <c r="C265" s="15"/>
      <c r="D265" s="29" t="s">
        <v>44</v>
      </c>
      <c r="E265" s="25">
        <f>SUM(E266:E275)</f>
        <v>65150</v>
      </c>
      <c r="F265" s="25">
        <f>SUM(F266:F275)</f>
        <v>64330.79000000001</v>
      </c>
      <c r="G265" s="17">
        <f t="shared" si="4"/>
        <v>98.74257866462011</v>
      </c>
    </row>
    <row r="266" spans="1:7" ht="12.75">
      <c r="A266" s="15"/>
      <c r="B266" s="18"/>
      <c r="C266" s="18">
        <v>4117</v>
      </c>
      <c r="D266" s="19" t="s">
        <v>13</v>
      </c>
      <c r="E266" s="20">
        <v>4388.68</v>
      </c>
      <c r="F266" s="23">
        <v>4043.48</v>
      </c>
      <c r="G266" s="17">
        <f t="shared" si="4"/>
        <v>92.1343091772469</v>
      </c>
    </row>
    <row r="267" spans="1:7" ht="12.75">
      <c r="A267" s="15"/>
      <c r="B267" s="18"/>
      <c r="C267" s="18">
        <v>4119</v>
      </c>
      <c r="D267" s="19" t="s">
        <v>13</v>
      </c>
      <c r="E267" s="20">
        <v>774.5</v>
      </c>
      <c r="F267" s="23">
        <v>713.54</v>
      </c>
      <c r="G267" s="17">
        <f t="shared" si="4"/>
        <v>92.12911555842479</v>
      </c>
    </row>
    <row r="268" spans="1:7" ht="12.75">
      <c r="A268" s="15"/>
      <c r="B268" s="18"/>
      <c r="C268" s="18">
        <v>4127</v>
      </c>
      <c r="D268" s="19" t="s">
        <v>33</v>
      </c>
      <c r="E268" s="20">
        <v>729.3</v>
      </c>
      <c r="F268" s="23">
        <v>404.4</v>
      </c>
      <c r="G268" s="17">
        <f t="shared" si="4"/>
        <v>55.45043192102016</v>
      </c>
    </row>
    <row r="269" spans="1:7" ht="12.75">
      <c r="A269" s="15"/>
      <c r="B269" s="18"/>
      <c r="C269" s="18">
        <v>4129</v>
      </c>
      <c r="D269" s="19" t="s">
        <v>33</v>
      </c>
      <c r="E269" s="20">
        <v>128.7</v>
      </c>
      <c r="F269" s="23">
        <v>71.36</v>
      </c>
      <c r="G269" s="17">
        <f t="shared" si="4"/>
        <v>55.446775446775455</v>
      </c>
    </row>
    <row r="270" spans="1:7" ht="12.75">
      <c r="A270" s="15"/>
      <c r="B270" s="18"/>
      <c r="C270" s="18">
        <v>4177</v>
      </c>
      <c r="D270" s="19" t="s">
        <v>14</v>
      </c>
      <c r="E270" s="20">
        <v>30582.02</v>
      </c>
      <c r="F270" s="23">
        <v>30582.02</v>
      </c>
      <c r="G270" s="17">
        <f t="shared" si="4"/>
        <v>100</v>
      </c>
    </row>
    <row r="271" spans="1:7" ht="12.75">
      <c r="A271" s="15"/>
      <c r="B271" s="18"/>
      <c r="C271" s="18">
        <v>4179</v>
      </c>
      <c r="D271" s="19" t="s">
        <v>14</v>
      </c>
      <c r="E271" s="20">
        <v>5396.8</v>
      </c>
      <c r="F271" s="23">
        <v>5396.8</v>
      </c>
      <c r="G271" s="17">
        <f t="shared" si="4"/>
        <v>100</v>
      </c>
    </row>
    <row r="272" spans="1:7" ht="12.75">
      <c r="A272" s="15"/>
      <c r="B272" s="18"/>
      <c r="C272" s="18">
        <v>4217</v>
      </c>
      <c r="D272" s="19" t="s">
        <v>15</v>
      </c>
      <c r="E272" s="20">
        <v>11262.5</v>
      </c>
      <c r="F272" s="23">
        <v>11236.28</v>
      </c>
      <c r="G272" s="17">
        <f t="shared" si="4"/>
        <v>99.76719200887902</v>
      </c>
    </row>
    <row r="273" spans="1:7" ht="12.75">
      <c r="A273" s="15"/>
      <c r="B273" s="18"/>
      <c r="C273" s="18">
        <v>4219</v>
      </c>
      <c r="D273" s="19" t="s">
        <v>15</v>
      </c>
      <c r="E273" s="20">
        <v>1987.5</v>
      </c>
      <c r="F273" s="23">
        <v>1982.91</v>
      </c>
      <c r="G273" s="17">
        <f t="shared" si="4"/>
        <v>99.76905660377359</v>
      </c>
    </row>
    <row r="274" spans="1:7" ht="12.75">
      <c r="A274" s="15"/>
      <c r="B274" s="18"/>
      <c r="C274" s="18">
        <v>4307</v>
      </c>
      <c r="D274" s="19" t="s">
        <v>8</v>
      </c>
      <c r="E274" s="20">
        <v>8415</v>
      </c>
      <c r="F274" s="23">
        <v>8415</v>
      </c>
      <c r="G274" s="17">
        <f t="shared" si="4"/>
        <v>100</v>
      </c>
    </row>
    <row r="275" spans="1:7" ht="12.75">
      <c r="A275" s="15"/>
      <c r="B275" s="18"/>
      <c r="C275" s="18">
        <v>4309</v>
      </c>
      <c r="D275" s="19" t="s">
        <v>8</v>
      </c>
      <c r="E275" s="20">
        <v>1485</v>
      </c>
      <c r="F275" s="23">
        <v>1485</v>
      </c>
      <c r="G275" s="17">
        <f t="shared" si="4"/>
        <v>100</v>
      </c>
    </row>
    <row r="276" spans="1:7" s="14" customFormat="1" ht="12.75">
      <c r="A276" s="11">
        <v>851</v>
      </c>
      <c r="B276" s="11"/>
      <c r="C276" s="11"/>
      <c r="D276" s="11" t="s">
        <v>74</v>
      </c>
      <c r="E276" s="12">
        <f>E277+E280</f>
        <v>85000</v>
      </c>
      <c r="F276" s="12">
        <f>F277+F280</f>
        <v>22074.07</v>
      </c>
      <c r="G276" s="13">
        <f t="shared" si="4"/>
        <v>25.969494117647056</v>
      </c>
    </row>
    <row r="277" spans="1:7" s="14" customFormat="1" ht="12.75">
      <c r="A277" s="48"/>
      <c r="B277" s="48">
        <v>85153</v>
      </c>
      <c r="C277" s="48"/>
      <c r="D277" s="48" t="s">
        <v>75</v>
      </c>
      <c r="E277" s="49">
        <f>SUM(E278:E279)</f>
        <v>1000</v>
      </c>
      <c r="F277" s="49">
        <f>SUM(F278:F279)</f>
        <v>455</v>
      </c>
      <c r="G277" s="17">
        <f t="shared" si="4"/>
        <v>45.5</v>
      </c>
    </row>
    <row r="278" spans="1:7" ht="12.75">
      <c r="A278" s="48"/>
      <c r="B278" s="50"/>
      <c r="C278" s="50">
        <v>4210</v>
      </c>
      <c r="D278" s="19" t="s">
        <v>15</v>
      </c>
      <c r="E278" s="51">
        <v>500</v>
      </c>
      <c r="F278" s="52">
        <v>455</v>
      </c>
      <c r="G278" s="24">
        <f t="shared" si="4"/>
        <v>91</v>
      </c>
    </row>
    <row r="279" spans="1:7" ht="12.75">
      <c r="A279" s="48"/>
      <c r="B279" s="50"/>
      <c r="C279" s="50">
        <v>4300</v>
      </c>
      <c r="D279" s="19" t="s">
        <v>8</v>
      </c>
      <c r="E279" s="51">
        <v>500</v>
      </c>
      <c r="F279" s="52">
        <v>0</v>
      </c>
      <c r="G279" s="24">
        <f t="shared" si="4"/>
        <v>0</v>
      </c>
    </row>
    <row r="280" spans="1:7" s="14" customFormat="1" ht="12.75">
      <c r="A280" s="15"/>
      <c r="B280" s="15">
        <v>85154</v>
      </c>
      <c r="C280" s="15"/>
      <c r="D280" s="15" t="s">
        <v>76</v>
      </c>
      <c r="E280" s="25">
        <f>SUM(E281:E287)</f>
        <v>84000</v>
      </c>
      <c r="F280" s="25">
        <f>SUM(F281:F287)</f>
        <v>21619.07</v>
      </c>
      <c r="G280" s="17">
        <f t="shared" si="4"/>
        <v>25.736988095238093</v>
      </c>
    </row>
    <row r="281" spans="1:7" s="14" customFormat="1" ht="12.75">
      <c r="A281" s="15"/>
      <c r="B281" s="15"/>
      <c r="C281" s="18">
        <v>3030</v>
      </c>
      <c r="D281" s="30" t="s">
        <v>38</v>
      </c>
      <c r="E281" s="20">
        <v>16000</v>
      </c>
      <c r="F281" s="20">
        <v>6393</v>
      </c>
      <c r="G281" s="21">
        <f t="shared" si="4"/>
        <v>39.95625</v>
      </c>
    </row>
    <row r="282" spans="1:7" ht="12.75">
      <c r="A282" s="15"/>
      <c r="B282" s="18"/>
      <c r="C282" s="18">
        <v>4170</v>
      </c>
      <c r="D282" s="19" t="s">
        <v>14</v>
      </c>
      <c r="E282" s="20">
        <v>13500</v>
      </c>
      <c r="F282" s="23">
        <v>3600</v>
      </c>
      <c r="G282" s="24">
        <f t="shared" si="4"/>
        <v>26.666666666666668</v>
      </c>
    </row>
    <row r="283" spans="1:7" ht="12.75">
      <c r="A283" s="15"/>
      <c r="B283" s="18"/>
      <c r="C283" s="18">
        <v>4210</v>
      </c>
      <c r="D283" s="19" t="s">
        <v>15</v>
      </c>
      <c r="E283" s="20">
        <v>10000</v>
      </c>
      <c r="F283" s="23">
        <v>800</v>
      </c>
      <c r="G283" s="24">
        <f t="shared" si="4"/>
        <v>8</v>
      </c>
    </row>
    <row r="284" spans="1:7" ht="12.75">
      <c r="A284" s="15"/>
      <c r="B284" s="18"/>
      <c r="C284" s="18">
        <v>4300</v>
      </c>
      <c r="D284" s="19" t="s">
        <v>8</v>
      </c>
      <c r="E284" s="20">
        <v>38000</v>
      </c>
      <c r="F284" s="23">
        <v>9861.72</v>
      </c>
      <c r="G284" s="24">
        <f t="shared" si="4"/>
        <v>25.951894736842103</v>
      </c>
    </row>
    <row r="285" spans="1:7" ht="12.75">
      <c r="A285" s="15"/>
      <c r="B285" s="18"/>
      <c r="C285" s="18">
        <v>4360</v>
      </c>
      <c r="D285" s="30" t="s">
        <v>115</v>
      </c>
      <c r="E285" s="20">
        <v>1000</v>
      </c>
      <c r="F285" s="23">
        <v>424.35</v>
      </c>
      <c r="G285" s="24">
        <f t="shared" si="4"/>
        <v>42.435</v>
      </c>
    </row>
    <row r="286" spans="1:7" ht="12.75">
      <c r="A286" s="15"/>
      <c r="B286" s="18"/>
      <c r="C286" s="18">
        <v>4410</v>
      </c>
      <c r="D286" s="19" t="s">
        <v>34</v>
      </c>
      <c r="E286" s="20">
        <v>500</v>
      </c>
      <c r="F286" s="23">
        <v>0</v>
      </c>
      <c r="G286" s="24">
        <f t="shared" si="4"/>
        <v>0</v>
      </c>
    </row>
    <row r="287" spans="1:7" ht="25.5">
      <c r="A287" s="15"/>
      <c r="B287" s="18"/>
      <c r="C287" s="18">
        <v>4700</v>
      </c>
      <c r="D287" s="19" t="s">
        <v>36</v>
      </c>
      <c r="E287" s="20">
        <v>5000</v>
      </c>
      <c r="F287" s="23">
        <v>540</v>
      </c>
      <c r="G287" s="24">
        <f t="shared" si="4"/>
        <v>10.8</v>
      </c>
    </row>
    <row r="288" spans="1:7" s="14" customFormat="1" ht="12.75">
      <c r="A288" s="11">
        <v>852</v>
      </c>
      <c r="B288" s="11"/>
      <c r="C288" s="11"/>
      <c r="D288" s="11" t="s">
        <v>77</v>
      </c>
      <c r="E288" s="12">
        <f>E289+E291+E302+E315+E317+E320+E322+E324+E338+E348+E294</f>
        <v>2717406</v>
      </c>
      <c r="F288" s="12">
        <f>F289+F291+F302+F315+F317+F320+F322+F324+F338+F348+F294</f>
        <v>1496387.1600000001</v>
      </c>
      <c r="G288" s="53">
        <f t="shared" si="4"/>
        <v>55.066749687017705</v>
      </c>
    </row>
    <row r="289" spans="1:7" s="56" customFormat="1" ht="12.75">
      <c r="A289" s="54"/>
      <c r="B289" s="54">
        <v>85204</v>
      </c>
      <c r="C289" s="54"/>
      <c r="D289" s="54" t="s">
        <v>78</v>
      </c>
      <c r="E289" s="55">
        <f>SUM(E290:E290)</f>
        <v>14000</v>
      </c>
      <c r="F289" s="55">
        <f>SUM(F290:F290)</f>
        <v>6961.81</v>
      </c>
      <c r="G289" s="24">
        <f t="shared" si="4"/>
        <v>49.72721428571429</v>
      </c>
    </row>
    <row r="290" spans="1:7" s="60" customFormat="1" ht="38.25">
      <c r="A290" s="57"/>
      <c r="B290" s="57"/>
      <c r="C290" s="57">
        <v>4330</v>
      </c>
      <c r="D290" s="58" t="s">
        <v>79</v>
      </c>
      <c r="E290" s="59">
        <v>14000</v>
      </c>
      <c r="F290" s="59">
        <v>6961.81</v>
      </c>
      <c r="G290" s="24">
        <f t="shared" si="4"/>
        <v>49.72721428571429</v>
      </c>
    </row>
    <row r="291" spans="1:7" s="14" customFormat="1" ht="25.5">
      <c r="A291" s="48"/>
      <c r="B291" s="48">
        <v>85205</v>
      </c>
      <c r="C291" s="48"/>
      <c r="D291" s="48" t="s">
        <v>80</v>
      </c>
      <c r="E291" s="49">
        <f>SUM(E292:E293)</f>
        <v>1000</v>
      </c>
      <c r="F291" s="49">
        <f>SUM(F292:F293)</f>
        <v>236.25</v>
      </c>
      <c r="G291" s="24">
        <f t="shared" si="4"/>
        <v>23.625</v>
      </c>
    </row>
    <row r="292" spans="1:7" s="14" customFormat="1" ht="12.75">
      <c r="A292" s="48"/>
      <c r="B292" s="48"/>
      <c r="C292" s="50">
        <v>4210</v>
      </c>
      <c r="D292" s="19" t="s">
        <v>15</v>
      </c>
      <c r="E292" s="51">
        <v>500</v>
      </c>
      <c r="F292" s="51">
        <v>236.25</v>
      </c>
      <c r="G292" s="61">
        <f t="shared" si="4"/>
        <v>47.25</v>
      </c>
    </row>
    <row r="293" spans="1:7" s="14" customFormat="1" ht="25.5">
      <c r="A293" s="48"/>
      <c r="B293" s="48"/>
      <c r="C293" s="50">
        <v>4700</v>
      </c>
      <c r="D293" s="30" t="s">
        <v>36</v>
      </c>
      <c r="E293" s="51">
        <v>500</v>
      </c>
      <c r="F293" s="51">
        <v>0</v>
      </c>
      <c r="G293" s="61">
        <f t="shared" si="4"/>
        <v>0</v>
      </c>
    </row>
    <row r="294" spans="1:7" s="14" customFormat="1" ht="12.75">
      <c r="A294" s="48"/>
      <c r="B294" s="48">
        <v>85206</v>
      </c>
      <c r="C294" s="48"/>
      <c r="D294" s="29" t="s">
        <v>81</v>
      </c>
      <c r="E294" s="49">
        <f>SUM(E295:E301)</f>
        <v>53800</v>
      </c>
      <c r="F294" s="49">
        <f>SUM(F295:F301)</f>
        <v>9035.06</v>
      </c>
      <c r="G294" s="62">
        <f t="shared" si="4"/>
        <v>16.79379182156134</v>
      </c>
    </row>
    <row r="295" spans="1:7" s="14" customFormat="1" ht="12.75">
      <c r="A295" s="50"/>
      <c r="B295" s="50"/>
      <c r="C295" s="50">
        <v>4010</v>
      </c>
      <c r="D295" s="19" t="s">
        <v>31</v>
      </c>
      <c r="E295" s="51">
        <v>20000</v>
      </c>
      <c r="F295" s="51">
        <v>0</v>
      </c>
      <c r="G295" s="62">
        <f t="shared" si="4"/>
        <v>0</v>
      </c>
    </row>
    <row r="296" spans="1:7" s="14" customFormat="1" ht="12.75">
      <c r="A296" s="50"/>
      <c r="B296" s="50"/>
      <c r="C296" s="50">
        <v>4040</v>
      </c>
      <c r="D296" s="19" t="s">
        <v>32</v>
      </c>
      <c r="E296" s="51">
        <v>3000</v>
      </c>
      <c r="F296" s="51">
        <v>0</v>
      </c>
      <c r="G296" s="62">
        <f t="shared" si="4"/>
        <v>0</v>
      </c>
    </row>
    <row r="297" spans="1:7" s="14" customFormat="1" ht="12.75">
      <c r="A297" s="48"/>
      <c r="B297" s="48"/>
      <c r="C297" s="50">
        <v>4110</v>
      </c>
      <c r="D297" s="19" t="s">
        <v>60</v>
      </c>
      <c r="E297" s="51">
        <v>7600</v>
      </c>
      <c r="F297" s="51">
        <v>0</v>
      </c>
      <c r="G297" s="61">
        <f t="shared" si="4"/>
        <v>0</v>
      </c>
    </row>
    <row r="298" spans="1:7" s="14" customFormat="1" ht="12.75">
      <c r="A298" s="48"/>
      <c r="B298" s="48"/>
      <c r="C298" s="50">
        <v>4120</v>
      </c>
      <c r="D298" s="19" t="s">
        <v>61</v>
      </c>
      <c r="E298" s="51">
        <v>1000</v>
      </c>
      <c r="F298" s="51">
        <v>0</v>
      </c>
      <c r="G298" s="61">
        <f t="shared" si="4"/>
        <v>0</v>
      </c>
    </row>
    <row r="299" spans="1:7" s="14" customFormat="1" ht="12.75">
      <c r="A299" s="48"/>
      <c r="B299" s="48"/>
      <c r="C299" s="50">
        <v>4170</v>
      </c>
      <c r="D299" s="19" t="s">
        <v>14</v>
      </c>
      <c r="E299" s="51">
        <v>19100</v>
      </c>
      <c r="F299" s="51">
        <v>8685</v>
      </c>
      <c r="G299" s="61">
        <f t="shared" si="4"/>
        <v>45.47120418848167</v>
      </c>
    </row>
    <row r="300" spans="1:7" s="14" customFormat="1" ht="12.75">
      <c r="A300" s="48"/>
      <c r="B300" s="48"/>
      <c r="C300" s="50">
        <v>4410</v>
      </c>
      <c r="D300" s="30" t="s">
        <v>34</v>
      </c>
      <c r="E300" s="51">
        <v>2500</v>
      </c>
      <c r="F300" s="51">
        <v>31.06</v>
      </c>
      <c r="G300" s="61">
        <f t="shared" si="4"/>
        <v>1.2424</v>
      </c>
    </row>
    <row r="301" spans="1:7" s="14" customFormat="1" ht="25.5">
      <c r="A301" s="48"/>
      <c r="B301" s="48"/>
      <c r="C301" s="50">
        <v>4700</v>
      </c>
      <c r="D301" s="19" t="s">
        <v>36</v>
      </c>
      <c r="E301" s="51">
        <v>600</v>
      </c>
      <c r="F301" s="51">
        <v>319</v>
      </c>
      <c r="G301" s="61">
        <f t="shared" si="4"/>
        <v>53.166666666666664</v>
      </c>
    </row>
    <row r="302" spans="1:7" s="14" customFormat="1" ht="12.75">
      <c r="A302" s="15"/>
      <c r="B302" s="15">
        <v>85212</v>
      </c>
      <c r="C302" s="15"/>
      <c r="D302" s="15" t="s">
        <v>82</v>
      </c>
      <c r="E302" s="25">
        <f>SUM(E303:E314)</f>
        <v>1894000</v>
      </c>
      <c r="F302" s="25">
        <f>SUM(F303:F314)</f>
        <v>1067621.4999999998</v>
      </c>
      <c r="G302" s="17">
        <f t="shared" si="4"/>
        <v>56.36861140443504</v>
      </c>
    </row>
    <row r="303" spans="1:7" ht="12.75">
      <c r="A303" s="15"/>
      <c r="B303" s="18"/>
      <c r="C303" s="18">
        <v>3110</v>
      </c>
      <c r="D303" s="30" t="s">
        <v>83</v>
      </c>
      <c r="E303" s="20">
        <v>1799000</v>
      </c>
      <c r="F303" s="23">
        <v>1004800.98</v>
      </c>
      <c r="G303" s="24">
        <f t="shared" si="4"/>
        <v>55.853306281267365</v>
      </c>
    </row>
    <row r="304" spans="1:7" ht="12.75">
      <c r="A304" s="15"/>
      <c r="B304" s="18"/>
      <c r="C304" s="18">
        <v>4010</v>
      </c>
      <c r="D304" s="19" t="s">
        <v>31</v>
      </c>
      <c r="E304" s="20">
        <v>32500</v>
      </c>
      <c r="F304" s="20">
        <v>14400</v>
      </c>
      <c r="G304" s="24">
        <f t="shared" si="4"/>
        <v>44.30769230769231</v>
      </c>
    </row>
    <row r="305" spans="1:7" ht="12.75">
      <c r="A305" s="15"/>
      <c r="B305" s="18"/>
      <c r="C305" s="18">
        <v>4040</v>
      </c>
      <c r="D305" s="19" t="s">
        <v>32</v>
      </c>
      <c r="E305" s="20">
        <v>2448</v>
      </c>
      <c r="F305" s="20">
        <v>2448</v>
      </c>
      <c r="G305" s="24">
        <f t="shared" si="4"/>
        <v>100</v>
      </c>
    </row>
    <row r="306" spans="1:7" ht="24.75" customHeight="1">
      <c r="A306" s="15"/>
      <c r="B306" s="18"/>
      <c r="C306" s="18">
        <v>4110</v>
      </c>
      <c r="D306" s="19" t="s">
        <v>60</v>
      </c>
      <c r="E306" s="20">
        <v>47000</v>
      </c>
      <c r="F306" s="20">
        <v>36402.43</v>
      </c>
      <c r="G306" s="24">
        <f t="shared" si="4"/>
        <v>77.45197872340425</v>
      </c>
    </row>
    <row r="307" spans="1:7" ht="24.75" customHeight="1">
      <c r="A307" s="15"/>
      <c r="B307" s="18"/>
      <c r="C307" s="18">
        <v>4120</v>
      </c>
      <c r="D307" s="19" t="s">
        <v>61</v>
      </c>
      <c r="E307" s="20">
        <v>1100</v>
      </c>
      <c r="F307" s="20">
        <v>412.78</v>
      </c>
      <c r="G307" s="24">
        <f t="shared" si="4"/>
        <v>37.525454545454544</v>
      </c>
    </row>
    <row r="308" spans="1:7" ht="24.75" customHeight="1">
      <c r="A308" s="15"/>
      <c r="B308" s="18"/>
      <c r="C308" s="18">
        <v>4170</v>
      </c>
      <c r="D308" s="19" t="s">
        <v>14</v>
      </c>
      <c r="E308" s="20">
        <v>500</v>
      </c>
      <c r="F308" s="20">
        <v>0</v>
      </c>
      <c r="G308" s="24">
        <f t="shared" si="4"/>
        <v>0</v>
      </c>
    </row>
    <row r="309" spans="1:7" ht="12.75">
      <c r="A309" s="15"/>
      <c r="B309" s="18"/>
      <c r="C309" s="18">
        <v>4210</v>
      </c>
      <c r="D309" s="30" t="s">
        <v>15</v>
      </c>
      <c r="E309" s="20">
        <v>2952</v>
      </c>
      <c r="F309" s="20">
        <v>2415.92</v>
      </c>
      <c r="G309" s="24">
        <f t="shared" si="4"/>
        <v>81.84010840108401</v>
      </c>
    </row>
    <row r="310" spans="1:7" ht="12.75">
      <c r="A310" s="15"/>
      <c r="B310" s="18"/>
      <c r="C310" s="18">
        <v>4280</v>
      </c>
      <c r="D310" s="30" t="s">
        <v>41</v>
      </c>
      <c r="E310" s="20">
        <v>100</v>
      </c>
      <c r="F310" s="20">
        <v>0</v>
      </c>
      <c r="G310" s="24">
        <f t="shared" si="4"/>
        <v>0</v>
      </c>
    </row>
    <row r="311" spans="1:7" ht="12.75">
      <c r="A311" s="15"/>
      <c r="B311" s="18"/>
      <c r="C311" s="18">
        <v>4300</v>
      </c>
      <c r="D311" s="30" t="s">
        <v>108</v>
      </c>
      <c r="E311" s="20">
        <v>5306.07</v>
      </c>
      <c r="F311" s="20">
        <v>4808.51</v>
      </c>
      <c r="G311" s="24">
        <f t="shared" si="4"/>
        <v>90.62281500244062</v>
      </c>
    </row>
    <row r="312" spans="1:7" ht="12.75">
      <c r="A312" s="15"/>
      <c r="B312" s="18"/>
      <c r="C312" s="18">
        <v>4410</v>
      </c>
      <c r="D312" s="30" t="s">
        <v>34</v>
      </c>
      <c r="E312" s="20">
        <v>1000</v>
      </c>
      <c r="F312" s="20">
        <v>168.74</v>
      </c>
      <c r="G312" s="24">
        <f t="shared" si="4"/>
        <v>16.874</v>
      </c>
    </row>
    <row r="313" spans="1:7" ht="12.75">
      <c r="A313" s="15"/>
      <c r="B313" s="18"/>
      <c r="C313" s="18">
        <v>4440</v>
      </c>
      <c r="D313" s="30" t="s">
        <v>35</v>
      </c>
      <c r="E313" s="20">
        <v>1093.93</v>
      </c>
      <c r="F313" s="20">
        <v>875.14</v>
      </c>
      <c r="G313" s="24">
        <f t="shared" si="4"/>
        <v>79.9996343458905</v>
      </c>
    </row>
    <row r="314" spans="1:7" ht="25.5">
      <c r="A314" s="15"/>
      <c r="B314" s="18"/>
      <c r="C314" s="18">
        <v>4700</v>
      </c>
      <c r="D314" s="30" t="s">
        <v>36</v>
      </c>
      <c r="E314" s="20">
        <v>1000</v>
      </c>
      <c r="F314" s="20">
        <v>889</v>
      </c>
      <c r="G314" s="24">
        <f t="shared" si="4"/>
        <v>88.9</v>
      </c>
    </row>
    <row r="315" spans="1:7" s="14" customFormat="1" ht="51">
      <c r="A315" s="15"/>
      <c r="B315" s="15">
        <v>85213</v>
      </c>
      <c r="C315" s="15"/>
      <c r="D315" s="15" t="s">
        <v>84</v>
      </c>
      <c r="E315" s="25">
        <f>E316</f>
        <v>10249</v>
      </c>
      <c r="F315" s="25">
        <f>F316</f>
        <v>7142.35</v>
      </c>
      <c r="G315" s="17">
        <f t="shared" si="4"/>
        <v>69.68826226948971</v>
      </c>
    </row>
    <row r="316" spans="1:7" ht="12.75">
      <c r="A316" s="15"/>
      <c r="B316" s="18"/>
      <c r="C316" s="18">
        <v>4130</v>
      </c>
      <c r="D316" s="30" t="s">
        <v>85</v>
      </c>
      <c r="E316" s="20">
        <v>10249</v>
      </c>
      <c r="F316" s="23">
        <v>7142.35</v>
      </c>
      <c r="G316" s="24">
        <f t="shared" si="4"/>
        <v>69.68826226948971</v>
      </c>
    </row>
    <row r="317" spans="1:7" s="14" customFormat="1" ht="12.75">
      <c r="A317" s="15"/>
      <c r="B317" s="15">
        <v>85214</v>
      </c>
      <c r="C317" s="15"/>
      <c r="D317" s="15" t="s">
        <v>86</v>
      </c>
      <c r="E317" s="25">
        <f>E318+E319</f>
        <v>178300</v>
      </c>
      <c r="F317" s="25">
        <f>F318+F319</f>
        <v>93891.95999999999</v>
      </c>
      <c r="G317" s="17">
        <f t="shared" si="4"/>
        <v>52.659540100953436</v>
      </c>
    </row>
    <row r="318" spans="1:7" ht="12.75">
      <c r="A318" s="15"/>
      <c r="B318" s="18"/>
      <c r="C318" s="18">
        <v>3110</v>
      </c>
      <c r="D318" s="30" t="s">
        <v>83</v>
      </c>
      <c r="E318" s="21">
        <v>140300</v>
      </c>
      <c r="F318" s="21">
        <v>77750.06</v>
      </c>
      <c r="G318" s="24">
        <f t="shared" si="4"/>
        <v>55.41700641482537</v>
      </c>
    </row>
    <row r="319" spans="1:7" ht="38.25">
      <c r="A319" s="15"/>
      <c r="B319" s="18"/>
      <c r="C319" s="18">
        <v>4330</v>
      </c>
      <c r="D319" s="30" t="s">
        <v>66</v>
      </c>
      <c r="E319" s="20">
        <v>38000</v>
      </c>
      <c r="F319" s="23">
        <v>16141.9</v>
      </c>
      <c r="G319" s="24">
        <f t="shared" si="4"/>
        <v>42.47868421052631</v>
      </c>
    </row>
    <row r="320" spans="1:7" s="14" customFormat="1" ht="12.75">
      <c r="A320" s="15"/>
      <c r="B320" s="15">
        <v>85215</v>
      </c>
      <c r="C320" s="15"/>
      <c r="D320" s="15" t="s">
        <v>87</v>
      </c>
      <c r="E320" s="25">
        <f>E321</f>
        <v>7924</v>
      </c>
      <c r="F320" s="25">
        <f>F321</f>
        <v>5167.37</v>
      </c>
      <c r="G320" s="17">
        <f t="shared" si="4"/>
        <v>65.21163553760726</v>
      </c>
    </row>
    <row r="321" spans="1:7" ht="12.75">
      <c r="A321" s="15"/>
      <c r="B321" s="18"/>
      <c r="C321" s="18">
        <v>3110</v>
      </c>
      <c r="D321" s="30" t="s">
        <v>83</v>
      </c>
      <c r="E321" s="20">
        <v>7924</v>
      </c>
      <c r="F321" s="23">
        <v>5167.37</v>
      </c>
      <c r="G321" s="24">
        <f t="shared" si="4"/>
        <v>65.21163553760726</v>
      </c>
    </row>
    <row r="322" spans="1:7" ht="12.75">
      <c r="A322" s="15"/>
      <c r="B322" s="15">
        <v>85216</v>
      </c>
      <c r="C322" s="18"/>
      <c r="D322" s="15" t="s">
        <v>88</v>
      </c>
      <c r="E322" s="25">
        <f>E323</f>
        <v>65000</v>
      </c>
      <c r="F322" s="25">
        <f>F323</f>
        <v>34278.57</v>
      </c>
      <c r="G322" s="17">
        <f t="shared" si="4"/>
        <v>52.736261538461534</v>
      </c>
    </row>
    <row r="323" spans="1:7" ht="12.75">
      <c r="A323" s="15"/>
      <c r="B323" s="18"/>
      <c r="C323" s="18">
        <v>3110</v>
      </c>
      <c r="D323" s="30" t="s">
        <v>83</v>
      </c>
      <c r="E323" s="20">
        <v>65000</v>
      </c>
      <c r="F323" s="23">
        <v>34278.57</v>
      </c>
      <c r="G323" s="24">
        <f t="shared" si="4"/>
        <v>52.736261538461534</v>
      </c>
    </row>
    <row r="324" spans="1:7" s="14" customFormat="1" ht="12.75">
      <c r="A324" s="15"/>
      <c r="B324" s="15">
        <v>85219</v>
      </c>
      <c r="C324" s="15"/>
      <c r="D324" s="15" t="s">
        <v>89</v>
      </c>
      <c r="E324" s="25">
        <f>SUM(E325:E337)</f>
        <v>328562.47000000003</v>
      </c>
      <c r="F324" s="25">
        <f>SUM(F325:F337)</f>
        <v>188339.74999999997</v>
      </c>
      <c r="G324" s="17">
        <f t="shared" si="4"/>
        <v>57.322356384769066</v>
      </c>
    </row>
    <row r="325" spans="1:7" s="14" customFormat="1" ht="12.75">
      <c r="A325" s="15"/>
      <c r="B325" s="15"/>
      <c r="C325" s="18">
        <v>3020</v>
      </c>
      <c r="D325" s="30" t="s">
        <v>68</v>
      </c>
      <c r="E325" s="20">
        <v>300</v>
      </c>
      <c r="F325" s="20">
        <v>300</v>
      </c>
      <c r="G325" s="21">
        <f t="shared" si="4"/>
        <v>100</v>
      </c>
    </row>
    <row r="326" spans="1:7" ht="12.75">
      <c r="A326" s="15"/>
      <c r="B326" s="18"/>
      <c r="C326" s="18">
        <v>4010</v>
      </c>
      <c r="D326" s="30" t="s">
        <v>31</v>
      </c>
      <c r="E326" s="20">
        <v>233688</v>
      </c>
      <c r="F326" s="23">
        <v>125494.07</v>
      </c>
      <c r="G326" s="24">
        <f t="shared" si="4"/>
        <v>53.70154650645305</v>
      </c>
    </row>
    <row r="327" spans="1:7" ht="12.75">
      <c r="A327" s="15"/>
      <c r="B327" s="18"/>
      <c r="C327" s="18">
        <v>4040</v>
      </c>
      <c r="D327" s="30" t="s">
        <v>32</v>
      </c>
      <c r="E327" s="20">
        <v>20416.77</v>
      </c>
      <c r="F327" s="20">
        <v>20416.77</v>
      </c>
      <c r="G327" s="24">
        <f t="shared" si="4"/>
        <v>100</v>
      </c>
    </row>
    <row r="328" spans="1:7" ht="12.75">
      <c r="A328" s="15"/>
      <c r="B328" s="18"/>
      <c r="C328" s="18">
        <v>4110</v>
      </c>
      <c r="D328" s="30" t="s">
        <v>60</v>
      </c>
      <c r="E328" s="20">
        <v>44560</v>
      </c>
      <c r="F328" s="20">
        <v>23979.29</v>
      </c>
      <c r="G328" s="24">
        <f t="shared" si="4"/>
        <v>53.813487432675046</v>
      </c>
    </row>
    <row r="329" spans="1:7" ht="12.75">
      <c r="A329" s="15"/>
      <c r="B329" s="18"/>
      <c r="C329" s="18">
        <v>4120</v>
      </c>
      <c r="D329" s="30" t="s">
        <v>61</v>
      </c>
      <c r="E329" s="20">
        <v>6794</v>
      </c>
      <c r="F329" s="20">
        <v>1005.62</v>
      </c>
      <c r="G329" s="24">
        <f aca="true" t="shared" si="5" ref="G329:G384">F329/E329*100</f>
        <v>14.801589637915807</v>
      </c>
    </row>
    <row r="330" spans="1:7" ht="12.75">
      <c r="A330" s="15"/>
      <c r="B330" s="18"/>
      <c r="C330" s="18">
        <v>4170</v>
      </c>
      <c r="D330" s="19" t="s">
        <v>14</v>
      </c>
      <c r="E330" s="20">
        <v>500</v>
      </c>
      <c r="F330" s="20">
        <v>0</v>
      </c>
      <c r="G330" s="24">
        <f t="shared" si="5"/>
        <v>0</v>
      </c>
    </row>
    <row r="331" spans="1:7" ht="12.75">
      <c r="A331" s="15"/>
      <c r="B331" s="18"/>
      <c r="C331" s="18">
        <v>4210</v>
      </c>
      <c r="D331" s="30" t="s">
        <v>15</v>
      </c>
      <c r="E331" s="20">
        <v>5487.08</v>
      </c>
      <c r="F331" s="20">
        <v>4819.78</v>
      </c>
      <c r="G331" s="24">
        <f t="shared" si="5"/>
        <v>87.83870473913265</v>
      </c>
    </row>
    <row r="332" spans="1:7" ht="12.75">
      <c r="A332" s="15"/>
      <c r="B332" s="18"/>
      <c r="C332" s="18">
        <v>4280</v>
      </c>
      <c r="D332" s="30" t="s">
        <v>41</v>
      </c>
      <c r="E332" s="20">
        <v>200</v>
      </c>
      <c r="F332" s="20">
        <v>0</v>
      </c>
      <c r="G332" s="24">
        <f t="shared" si="5"/>
        <v>0</v>
      </c>
    </row>
    <row r="333" spans="1:7" ht="12.75">
      <c r="A333" s="15"/>
      <c r="B333" s="18"/>
      <c r="C333" s="18">
        <v>4300</v>
      </c>
      <c r="D333" s="30" t="s">
        <v>8</v>
      </c>
      <c r="E333" s="20">
        <v>6500</v>
      </c>
      <c r="F333" s="20">
        <v>6342.15</v>
      </c>
      <c r="G333" s="24">
        <f t="shared" si="5"/>
        <v>97.57153846153845</v>
      </c>
    </row>
    <row r="334" spans="1:7" ht="12.75">
      <c r="A334" s="15"/>
      <c r="B334" s="18"/>
      <c r="C334" s="18">
        <v>4360</v>
      </c>
      <c r="D334" s="30" t="s">
        <v>115</v>
      </c>
      <c r="E334" s="20">
        <v>1600</v>
      </c>
      <c r="F334" s="20">
        <v>668.44</v>
      </c>
      <c r="G334" s="24">
        <f t="shared" si="5"/>
        <v>41.7775</v>
      </c>
    </row>
    <row r="335" spans="1:7" ht="12.75">
      <c r="A335" s="15"/>
      <c r="B335" s="18"/>
      <c r="C335" s="18">
        <v>4410</v>
      </c>
      <c r="D335" s="30" t="s">
        <v>34</v>
      </c>
      <c r="E335" s="20">
        <v>1500</v>
      </c>
      <c r="F335" s="20">
        <v>310.55</v>
      </c>
      <c r="G335" s="24">
        <f t="shared" si="5"/>
        <v>20.703333333333333</v>
      </c>
    </row>
    <row r="336" spans="1:7" ht="12.75">
      <c r="A336" s="15"/>
      <c r="B336" s="18"/>
      <c r="C336" s="18">
        <v>4440</v>
      </c>
      <c r="D336" s="30" t="s">
        <v>35</v>
      </c>
      <c r="E336" s="20">
        <v>6016.62</v>
      </c>
      <c r="F336" s="20">
        <v>4813.08</v>
      </c>
      <c r="G336" s="24">
        <f t="shared" si="5"/>
        <v>79.99640994445386</v>
      </c>
    </row>
    <row r="337" spans="1:7" ht="25.5">
      <c r="A337" s="15"/>
      <c r="B337" s="18"/>
      <c r="C337" s="18">
        <v>4700</v>
      </c>
      <c r="D337" s="30" t="s">
        <v>36</v>
      </c>
      <c r="E337" s="20">
        <v>1000</v>
      </c>
      <c r="F337" s="20">
        <v>190</v>
      </c>
      <c r="G337" s="24">
        <f t="shared" si="5"/>
        <v>19</v>
      </c>
    </row>
    <row r="338" spans="1:7" s="14" customFormat="1" ht="25.5">
      <c r="A338" s="15"/>
      <c r="B338" s="15">
        <v>85228</v>
      </c>
      <c r="C338" s="15"/>
      <c r="D338" s="15" t="s">
        <v>90</v>
      </c>
      <c r="E338" s="25">
        <f>SUM(E339:E347)</f>
        <v>89705.53</v>
      </c>
      <c r="F338" s="25">
        <f>SUM(F339:F347)</f>
        <v>29698.600000000002</v>
      </c>
      <c r="G338" s="17">
        <f t="shared" si="5"/>
        <v>33.10676610460916</v>
      </c>
    </row>
    <row r="339" spans="1:7" s="14" customFormat="1" ht="12.75">
      <c r="A339" s="18"/>
      <c r="B339" s="18"/>
      <c r="C339" s="18">
        <v>3020</v>
      </c>
      <c r="D339" s="30" t="s">
        <v>68</v>
      </c>
      <c r="E339" s="20">
        <v>100</v>
      </c>
      <c r="F339" s="20">
        <v>0</v>
      </c>
      <c r="G339" s="17">
        <f t="shared" si="5"/>
        <v>0</v>
      </c>
    </row>
    <row r="340" spans="1:7" ht="12.75">
      <c r="A340" s="15"/>
      <c r="B340" s="18"/>
      <c r="C340" s="18">
        <v>4010</v>
      </c>
      <c r="D340" s="30" t="s">
        <v>31</v>
      </c>
      <c r="E340" s="20">
        <v>56500</v>
      </c>
      <c r="F340" s="20">
        <v>12047.5</v>
      </c>
      <c r="G340" s="24">
        <f t="shared" si="5"/>
        <v>21.323008849557525</v>
      </c>
    </row>
    <row r="341" spans="1:7" ht="12.75">
      <c r="A341" s="15"/>
      <c r="B341" s="18"/>
      <c r="C341" s="18">
        <v>4040</v>
      </c>
      <c r="D341" s="30" t="s">
        <v>32</v>
      </c>
      <c r="E341" s="20">
        <v>4114.22</v>
      </c>
      <c r="F341" s="20">
        <v>4114.22</v>
      </c>
      <c r="G341" s="24">
        <f t="shared" si="5"/>
        <v>100</v>
      </c>
    </row>
    <row r="342" spans="1:7" ht="12.75">
      <c r="A342" s="15"/>
      <c r="B342" s="18"/>
      <c r="C342" s="18">
        <v>4110</v>
      </c>
      <c r="D342" s="30" t="s">
        <v>60</v>
      </c>
      <c r="E342" s="20">
        <v>14000</v>
      </c>
      <c r="F342" s="20">
        <v>3384.26</v>
      </c>
      <c r="G342" s="24">
        <f t="shared" si="5"/>
        <v>24.173285714285715</v>
      </c>
    </row>
    <row r="343" spans="1:7" ht="12.75">
      <c r="A343" s="15"/>
      <c r="B343" s="18"/>
      <c r="C343" s="18">
        <v>4120</v>
      </c>
      <c r="D343" s="30" t="s">
        <v>61</v>
      </c>
      <c r="E343" s="20">
        <v>2000</v>
      </c>
      <c r="F343" s="20">
        <v>325.18</v>
      </c>
      <c r="G343" s="24">
        <f t="shared" si="5"/>
        <v>16.259</v>
      </c>
    </row>
    <row r="344" spans="1:7" ht="12.75">
      <c r="A344" s="15"/>
      <c r="B344" s="18"/>
      <c r="C344" s="18">
        <v>4170</v>
      </c>
      <c r="D344" s="30" t="s">
        <v>14</v>
      </c>
      <c r="E344" s="20">
        <v>10785.78</v>
      </c>
      <c r="F344" s="20">
        <v>8193</v>
      </c>
      <c r="G344" s="24">
        <f t="shared" si="5"/>
        <v>75.96112659446048</v>
      </c>
    </row>
    <row r="345" spans="1:7" ht="12.75">
      <c r="A345" s="15"/>
      <c r="B345" s="18"/>
      <c r="C345" s="18">
        <v>4280</v>
      </c>
      <c r="D345" s="30" t="s">
        <v>41</v>
      </c>
      <c r="E345" s="20">
        <v>100</v>
      </c>
      <c r="F345" s="20">
        <v>30</v>
      </c>
      <c r="G345" s="24">
        <f t="shared" si="5"/>
        <v>30</v>
      </c>
    </row>
    <row r="346" spans="1:7" ht="12.75">
      <c r="A346" s="15"/>
      <c r="B346" s="18"/>
      <c r="C346" s="18">
        <v>4440</v>
      </c>
      <c r="D346" s="30" t="s">
        <v>35</v>
      </c>
      <c r="E346" s="20">
        <v>2005.53</v>
      </c>
      <c r="F346" s="20">
        <v>1604.44</v>
      </c>
      <c r="G346" s="24">
        <f t="shared" si="5"/>
        <v>80.00079779409933</v>
      </c>
    </row>
    <row r="347" spans="1:7" ht="12.75">
      <c r="A347" s="15"/>
      <c r="B347" s="18"/>
      <c r="C347" s="18">
        <v>4700</v>
      </c>
      <c r="D347" s="30"/>
      <c r="E347" s="20">
        <v>100</v>
      </c>
      <c r="F347" s="20">
        <v>0</v>
      </c>
      <c r="G347" s="24">
        <f t="shared" si="5"/>
        <v>0</v>
      </c>
    </row>
    <row r="348" spans="1:7" s="14" customFormat="1" ht="19.5" customHeight="1">
      <c r="A348" s="15"/>
      <c r="B348" s="15">
        <v>85295</v>
      </c>
      <c r="C348" s="15"/>
      <c r="D348" s="15" t="s">
        <v>44</v>
      </c>
      <c r="E348" s="25">
        <f>SUM(E349:E352)</f>
        <v>74865</v>
      </c>
      <c r="F348" s="25">
        <f>SUM(F349:F352)</f>
        <v>54013.939999999995</v>
      </c>
      <c r="G348" s="25">
        <f t="shared" si="5"/>
        <v>72.14845388365725</v>
      </c>
    </row>
    <row r="349" spans="1:7" ht="12.75">
      <c r="A349" s="15"/>
      <c r="B349" s="18"/>
      <c r="C349" s="18">
        <v>3110</v>
      </c>
      <c r="D349" s="30" t="s">
        <v>83</v>
      </c>
      <c r="E349" s="20">
        <v>66800</v>
      </c>
      <c r="F349" s="20">
        <v>46560.95</v>
      </c>
      <c r="G349" s="24">
        <f t="shared" si="5"/>
        <v>69.70202095808384</v>
      </c>
    </row>
    <row r="350" spans="1:7" ht="12.75">
      <c r="A350" s="15"/>
      <c r="B350" s="18"/>
      <c r="C350" s="18">
        <v>4017</v>
      </c>
      <c r="D350" s="30" t="s">
        <v>31</v>
      </c>
      <c r="E350" s="20">
        <v>5965.3</v>
      </c>
      <c r="F350" s="20">
        <v>5965.29</v>
      </c>
      <c r="G350" s="24">
        <f t="shared" si="5"/>
        <v>99.99983236383753</v>
      </c>
    </row>
    <row r="351" spans="1:7" ht="12.75">
      <c r="A351" s="15"/>
      <c r="B351" s="18"/>
      <c r="C351" s="18">
        <v>4117</v>
      </c>
      <c r="D351" s="30" t="s">
        <v>60</v>
      </c>
      <c r="E351" s="20">
        <v>992.7</v>
      </c>
      <c r="F351" s="20">
        <v>992.7</v>
      </c>
      <c r="G351" s="24">
        <f t="shared" si="5"/>
        <v>100</v>
      </c>
    </row>
    <row r="352" spans="1:7" ht="12.75">
      <c r="A352" s="15"/>
      <c r="B352" s="18"/>
      <c r="C352" s="18">
        <v>4210</v>
      </c>
      <c r="D352" s="30" t="s">
        <v>15</v>
      </c>
      <c r="E352" s="20">
        <v>1107</v>
      </c>
      <c r="F352" s="20">
        <v>495</v>
      </c>
      <c r="G352" s="24">
        <f t="shared" si="5"/>
        <v>44.71544715447154</v>
      </c>
    </row>
    <row r="353" spans="1:7" s="14" customFormat="1" ht="12.75">
      <c r="A353" s="11">
        <v>854</v>
      </c>
      <c r="B353" s="11"/>
      <c r="C353" s="11"/>
      <c r="D353" s="11" t="s">
        <v>91</v>
      </c>
      <c r="E353" s="12">
        <f>E354+E362</f>
        <v>121513</v>
      </c>
      <c r="F353" s="12">
        <f>F354+F362</f>
        <v>81322.23999999999</v>
      </c>
      <c r="G353" s="13">
        <f t="shared" si="5"/>
        <v>66.92472410359385</v>
      </c>
    </row>
    <row r="354" spans="1:7" s="14" customFormat="1" ht="12.75">
      <c r="A354" s="15"/>
      <c r="B354" s="15">
        <v>85401</v>
      </c>
      <c r="C354" s="15"/>
      <c r="D354" s="15" t="s">
        <v>92</v>
      </c>
      <c r="E354" s="25">
        <f>SUM(E355:E361)</f>
        <v>67513</v>
      </c>
      <c r="F354" s="25">
        <f>SUM(F355:F361)</f>
        <v>37814.43</v>
      </c>
      <c r="G354" s="17">
        <f t="shared" si="5"/>
        <v>56.01059055293055</v>
      </c>
    </row>
    <row r="355" spans="1:7" ht="12.75">
      <c r="A355" s="15"/>
      <c r="B355" s="18"/>
      <c r="C355" s="18">
        <v>3020</v>
      </c>
      <c r="D355" s="30" t="s">
        <v>93</v>
      </c>
      <c r="E355" s="20">
        <v>3925</v>
      </c>
      <c r="F355" s="20">
        <v>1888.2</v>
      </c>
      <c r="G355" s="17">
        <f t="shared" si="5"/>
        <v>48.107006369426756</v>
      </c>
    </row>
    <row r="356" spans="1:7" ht="12.75">
      <c r="A356" s="15"/>
      <c r="B356" s="18"/>
      <c r="C356" s="18">
        <v>4010</v>
      </c>
      <c r="D356" s="30" t="s">
        <v>31</v>
      </c>
      <c r="E356" s="20">
        <v>45284.12</v>
      </c>
      <c r="F356" s="20">
        <v>24061.76</v>
      </c>
      <c r="G356" s="24">
        <f t="shared" si="5"/>
        <v>53.13509459828302</v>
      </c>
    </row>
    <row r="357" spans="1:7" ht="12.75">
      <c r="A357" s="15"/>
      <c r="B357" s="18"/>
      <c r="C357" s="18">
        <v>4040</v>
      </c>
      <c r="D357" s="30" t="s">
        <v>32</v>
      </c>
      <c r="E357" s="20">
        <v>3873.97</v>
      </c>
      <c r="F357" s="20">
        <v>3873.97</v>
      </c>
      <c r="G357" s="24">
        <f t="shared" si="5"/>
        <v>100</v>
      </c>
    </row>
    <row r="358" spans="1:7" ht="12.75">
      <c r="A358" s="15"/>
      <c r="B358" s="18"/>
      <c r="C358" s="18">
        <v>4110</v>
      </c>
      <c r="D358" s="30" t="s">
        <v>60</v>
      </c>
      <c r="E358" s="20">
        <v>9200</v>
      </c>
      <c r="F358" s="20">
        <v>5099.88</v>
      </c>
      <c r="G358" s="24">
        <f t="shared" si="5"/>
        <v>55.43347826086956</v>
      </c>
    </row>
    <row r="359" spans="1:7" ht="12.75">
      <c r="A359" s="15"/>
      <c r="B359" s="18"/>
      <c r="C359" s="18">
        <v>4120</v>
      </c>
      <c r="D359" s="30" t="s">
        <v>61</v>
      </c>
      <c r="E359" s="20">
        <v>1350</v>
      </c>
      <c r="F359" s="20">
        <v>730.69</v>
      </c>
      <c r="G359" s="24">
        <f t="shared" si="5"/>
        <v>54.12518518518519</v>
      </c>
    </row>
    <row r="360" spans="1:7" ht="12.75">
      <c r="A360" s="15"/>
      <c r="B360" s="18"/>
      <c r="C360" s="18">
        <v>4210</v>
      </c>
      <c r="D360" s="30" t="s">
        <v>15</v>
      </c>
      <c r="E360" s="20">
        <v>1000</v>
      </c>
      <c r="F360" s="20">
        <v>0</v>
      </c>
      <c r="G360" s="24">
        <f t="shared" si="5"/>
        <v>0</v>
      </c>
    </row>
    <row r="361" spans="1:7" ht="12.75">
      <c r="A361" s="15"/>
      <c r="B361" s="18"/>
      <c r="C361" s="18">
        <v>4440</v>
      </c>
      <c r="D361" s="30" t="s">
        <v>64</v>
      </c>
      <c r="E361" s="20">
        <v>2879.91</v>
      </c>
      <c r="F361" s="20">
        <v>2159.93</v>
      </c>
      <c r="G361" s="24">
        <f t="shared" si="5"/>
        <v>74.99991319173168</v>
      </c>
    </row>
    <row r="362" spans="1:7" s="14" customFormat="1" ht="12.75">
      <c r="A362" s="15"/>
      <c r="B362" s="15">
        <v>85415</v>
      </c>
      <c r="C362" s="15"/>
      <c r="D362" s="15" t="s">
        <v>94</v>
      </c>
      <c r="E362" s="25">
        <f>SUM(E363:E363)</f>
        <v>54000</v>
      </c>
      <c r="F362" s="25">
        <f>SUM(F363:F363)</f>
        <v>43507.81</v>
      </c>
      <c r="G362" s="17">
        <f t="shared" si="5"/>
        <v>80.57001851851851</v>
      </c>
    </row>
    <row r="363" spans="1:7" s="14" customFormat="1" ht="12.75">
      <c r="A363" s="15"/>
      <c r="B363" s="15"/>
      <c r="C363" s="18">
        <v>3240</v>
      </c>
      <c r="D363" s="30" t="s">
        <v>95</v>
      </c>
      <c r="E363" s="20">
        <v>54000</v>
      </c>
      <c r="F363" s="23">
        <v>43507.81</v>
      </c>
      <c r="G363" s="24">
        <f t="shared" si="5"/>
        <v>80.57001851851851</v>
      </c>
    </row>
    <row r="364" spans="1:7" s="14" customFormat="1" ht="25.5">
      <c r="A364" s="11">
        <v>900</v>
      </c>
      <c r="B364" s="11"/>
      <c r="C364" s="11"/>
      <c r="D364" s="11" t="s">
        <v>96</v>
      </c>
      <c r="E364" s="12">
        <f>E365+E374+E377+E379+E382+E385+E388</f>
        <v>1199996</v>
      </c>
      <c r="F364" s="12">
        <f>F365+F374+F377+F379+F382+F385+F388</f>
        <v>549082.06</v>
      </c>
      <c r="G364" s="13">
        <f t="shared" si="5"/>
        <v>45.75699085663619</v>
      </c>
    </row>
    <row r="365" spans="1:7" s="14" customFormat="1" ht="12.75">
      <c r="A365" s="48"/>
      <c r="B365" s="48">
        <v>90002</v>
      </c>
      <c r="C365" s="48"/>
      <c r="D365" s="48" t="s">
        <v>97</v>
      </c>
      <c r="E365" s="49">
        <f>SUM(E366:E373)</f>
        <v>636650</v>
      </c>
      <c r="F365" s="49">
        <f>SUM(F366:F373)</f>
        <v>268964.51</v>
      </c>
      <c r="G365" s="62">
        <f t="shared" si="5"/>
        <v>42.246840493206626</v>
      </c>
    </row>
    <row r="366" spans="1:7" s="14" customFormat="1" ht="12.75">
      <c r="A366" s="48"/>
      <c r="B366" s="48"/>
      <c r="C366" s="50">
        <v>4010</v>
      </c>
      <c r="D366" s="63" t="s">
        <v>31</v>
      </c>
      <c r="E366" s="51">
        <v>31500</v>
      </c>
      <c r="F366" s="51">
        <v>14670.86</v>
      </c>
      <c r="G366" s="61">
        <f t="shared" si="5"/>
        <v>46.57415873015873</v>
      </c>
    </row>
    <row r="367" spans="1:7" s="14" customFormat="1" ht="12.75">
      <c r="A367" s="48"/>
      <c r="B367" s="48"/>
      <c r="C367" s="50">
        <v>4040</v>
      </c>
      <c r="D367" s="30" t="s">
        <v>32</v>
      </c>
      <c r="E367" s="51">
        <v>2550</v>
      </c>
      <c r="F367" s="51">
        <v>2397</v>
      </c>
      <c r="G367" s="61">
        <f t="shared" si="5"/>
        <v>94</v>
      </c>
    </row>
    <row r="368" spans="1:7" s="14" customFormat="1" ht="12.75">
      <c r="A368" s="48"/>
      <c r="B368" s="48"/>
      <c r="C368" s="50">
        <v>4110</v>
      </c>
      <c r="D368" s="30" t="s">
        <v>60</v>
      </c>
      <c r="E368" s="51">
        <v>5850</v>
      </c>
      <c r="F368" s="51">
        <v>2775.4</v>
      </c>
      <c r="G368" s="61">
        <f t="shared" si="5"/>
        <v>47.442735042735045</v>
      </c>
    </row>
    <row r="369" spans="1:7" s="14" customFormat="1" ht="12.75">
      <c r="A369" s="48"/>
      <c r="B369" s="48"/>
      <c r="C369" s="50">
        <v>4120</v>
      </c>
      <c r="D369" s="30" t="s">
        <v>61</v>
      </c>
      <c r="E369" s="51">
        <v>850</v>
      </c>
      <c r="F369" s="51">
        <v>397.65</v>
      </c>
      <c r="G369" s="61">
        <f t="shared" si="5"/>
        <v>46.78235294117647</v>
      </c>
    </row>
    <row r="370" spans="1:7" s="14" customFormat="1" ht="12.75">
      <c r="A370" s="48"/>
      <c r="B370" s="48"/>
      <c r="C370" s="50">
        <v>4300</v>
      </c>
      <c r="D370" s="30" t="s">
        <v>15</v>
      </c>
      <c r="E370" s="51">
        <v>594006.07</v>
      </c>
      <c r="F370" s="51">
        <v>247893.6</v>
      </c>
      <c r="G370" s="61">
        <f t="shared" si="5"/>
        <v>41.73250283452491</v>
      </c>
    </row>
    <row r="371" spans="1:7" s="14" customFormat="1" ht="12.75">
      <c r="A371" s="48"/>
      <c r="B371" s="48"/>
      <c r="C371" s="50">
        <v>4410</v>
      </c>
      <c r="D371" s="30" t="s">
        <v>34</v>
      </c>
      <c r="E371" s="51">
        <v>300</v>
      </c>
      <c r="F371" s="51">
        <v>0</v>
      </c>
      <c r="G371" s="61">
        <f t="shared" si="5"/>
        <v>0</v>
      </c>
    </row>
    <row r="372" spans="1:7" s="14" customFormat="1" ht="12.75">
      <c r="A372" s="48"/>
      <c r="B372" s="48"/>
      <c r="C372" s="50">
        <v>4440</v>
      </c>
      <c r="D372" s="30" t="s">
        <v>64</v>
      </c>
      <c r="E372" s="51">
        <v>1093.93</v>
      </c>
      <c r="F372" s="51">
        <v>830</v>
      </c>
      <c r="G372" s="61">
        <f t="shared" si="5"/>
        <v>75.87322772023803</v>
      </c>
    </row>
    <row r="373" spans="1:7" s="14" customFormat="1" ht="25.5">
      <c r="A373" s="48"/>
      <c r="B373" s="48"/>
      <c r="C373" s="50">
        <v>4700</v>
      </c>
      <c r="D373" s="30" t="s">
        <v>36</v>
      </c>
      <c r="E373" s="51">
        <v>500</v>
      </c>
      <c r="F373" s="51">
        <v>0</v>
      </c>
      <c r="G373" s="61">
        <f t="shared" si="5"/>
        <v>0</v>
      </c>
    </row>
    <row r="374" spans="1:7" s="14" customFormat="1" ht="12.75">
      <c r="A374" s="48"/>
      <c r="B374" s="48">
        <v>90004</v>
      </c>
      <c r="C374" s="50"/>
      <c r="D374" s="38" t="s">
        <v>109</v>
      </c>
      <c r="E374" s="49">
        <f>SUM(E375:E376)</f>
        <v>2000</v>
      </c>
      <c r="F374" s="49">
        <f>SUM(F375:F376)</f>
        <v>0</v>
      </c>
      <c r="G374" s="62">
        <f t="shared" si="5"/>
        <v>0</v>
      </c>
    </row>
    <row r="375" spans="1:7" s="14" customFormat="1" ht="12.75">
      <c r="A375" s="48"/>
      <c r="B375" s="48"/>
      <c r="C375" s="50">
        <v>4210</v>
      </c>
      <c r="D375" s="30" t="s">
        <v>15</v>
      </c>
      <c r="E375" s="51">
        <v>1500</v>
      </c>
      <c r="F375" s="51">
        <v>0</v>
      </c>
      <c r="G375" s="61">
        <f t="shared" si="5"/>
        <v>0</v>
      </c>
    </row>
    <row r="376" spans="1:7" s="14" customFormat="1" ht="12.75">
      <c r="A376" s="48"/>
      <c r="B376" s="48"/>
      <c r="C376" s="50">
        <v>4300</v>
      </c>
      <c r="D376" s="30" t="s">
        <v>8</v>
      </c>
      <c r="E376" s="51">
        <v>500</v>
      </c>
      <c r="F376" s="51">
        <v>0</v>
      </c>
      <c r="G376" s="61">
        <f t="shared" si="5"/>
        <v>0</v>
      </c>
    </row>
    <row r="377" spans="1:7" s="14" customFormat="1" ht="12.75">
      <c r="A377" s="48"/>
      <c r="B377" s="48">
        <v>90005</v>
      </c>
      <c r="C377" s="48"/>
      <c r="D377" s="45" t="s">
        <v>114</v>
      </c>
      <c r="E377" s="49">
        <f>SUM(E378)</f>
        <v>3746</v>
      </c>
      <c r="F377" s="49">
        <f>SUM(F378)</f>
        <v>3746</v>
      </c>
      <c r="G377" s="62">
        <f t="shared" si="5"/>
        <v>100</v>
      </c>
    </row>
    <row r="378" spans="1:7" s="14" customFormat="1" ht="12.75">
      <c r="A378" s="48"/>
      <c r="B378" s="48"/>
      <c r="C378" s="50">
        <v>4430</v>
      </c>
      <c r="D378" s="19" t="s">
        <v>42</v>
      </c>
      <c r="E378" s="51">
        <v>3746</v>
      </c>
      <c r="F378" s="51">
        <v>3746</v>
      </c>
      <c r="G378" s="61">
        <f t="shared" si="5"/>
        <v>100</v>
      </c>
    </row>
    <row r="379" spans="1:7" ht="12.75">
      <c r="A379" s="48"/>
      <c r="B379" s="15">
        <v>90013</v>
      </c>
      <c r="C379" s="18"/>
      <c r="D379" s="38" t="s">
        <v>98</v>
      </c>
      <c r="E379" s="49">
        <f>SUM(E380:E381)</f>
        <v>101000</v>
      </c>
      <c r="F379" s="49">
        <f>SUM(F380:F381)</f>
        <v>55251.6</v>
      </c>
      <c r="G379" s="17">
        <f t="shared" si="5"/>
        <v>54.70455445544554</v>
      </c>
    </row>
    <row r="380" spans="1:7" ht="12.75">
      <c r="A380" s="48"/>
      <c r="B380" s="15"/>
      <c r="C380" s="18">
        <v>4210</v>
      </c>
      <c r="D380" s="30" t="s">
        <v>15</v>
      </c>
      <c r="E380" s="51">
        <v>1000</v>
      </c>
      <c r="F380" s="51">
        <v>0</v>
      </c>
      <c r="G380" s="21">
        <f t="shared" si="5"/>
        <v>0</v>
      </c>
    </row>
    <row r="381" spans="1:7" ht="12.75">
      <c r="A381" s="48"/>
      <c r="B381" s="18"/>
      <c r="C381" s="18">
        <v>4300</v>
      </c>
      <c r="D381" s="30" t="s">
        <v>8</v>
      </c>
      <c r="E381" s="51">
        <v>100000</v>
      </c>
      <c r="F381" s="52">
        <v>55251.6</v>
      </c>
      <c r="G381" s="24">
        <f t="shared" si="5"/>
        <v>55.2516</v>
      </c>
    </row>
    <row r="382" spans="1:7" s="14" customFormat="1" ht="12.75">
      <c r="A382" s="15"/>
      <c r="B382" s="15">
        <v>90015</v>
      </c>
      <c r="C382" s="15"/>
      <c r="D382" s="15" t="s">
        <v>99</v>
      </c>
      <c r="E382" s="25">
        <f>SUM(E383:E384)</f>
        <v>395600</v>
      </c>
      <c r="F382" s="25">
        <f>SUM(F383:F384)</f>
        <v>202916.44</v>
      </c>
      <c r="G382" s="17">
        <f t="shared" si="5"/>
        <v>51.293336703741154</v>
      </c>
    </row>
    <row r="383" spans="1:7" ht="12.75">
      <c r="A383" s="15"/>
      <c r="B383" s="18"/>
      <c r="C383" s="18">
        <v>4260</v>
      </c>
      <c r="D383" s="30" t="s">
        <v>26</v>
      </c>
      <c r="E383" s="20">
        <v>206000</v>
      </c>
      <c r="F383" s="23">
        <v>108331.78</v>
      </c>
      <c r="G383" s="24">
        <f t="shared" si="5"/>
        <v>52.5882427184466</v>
      </c>
    </row>
    <row r="384" spans="1:7" ht="12.75">
      <c r="A384" s="15"/>
      <c r="B384" s="18"/>
      <c r="C384" s="18">
        <v>4270</v>
      </c>
      <c r="D384" s="30" t="s">
        <v>22</v>
      </c>
      <c r="E384" s="20">
        <v>189600</v>
      </c>
      <c r="F384" s="23">
        <v>94584.66</v>
      </c>
      <c r="G384" s="24">
        <f t="shared" si="5"/>
        <v>49.88642405063292</v>
      </c>
    </row>
    <row r="385" spans="1:7" ht="38.25">
      <c r="A385" s="15"/>
      <c r="B385" s="15">
        <v>90019</v>
      </c>
      <c r="C385" s="15"/>
      <c r="D385" s="38" t="s">
        <v>100</v>
      </c>
      <c r="E385" s="25">
        <f>SUM(E386:E387)</f>
        <v>15000</v>
      </c>
      <c r="F385" s="25">
        <f>SUM(F386:F387)</f>
        <v>3291.6400000000003</v>
      </c>
      <c r="G385" s="24">
        <f aca="true" t="shared" si="6" ref="G385:G396">F385/E385*100</f>
        <v>21.944266666666667</v>
      </c>
    </row>
    <row r="386" spans="1:7" ht="24.75" customHeight="1">
      <c r="A386" s="15"/>
      <c r="B386" s="18"/>
      <c r="C386" s="18">
        <v>4210</v>
      </c>
      <c r="D386" s="30" t="s">
        <v>15</v>
      </c>
      <c r="E386" s="20">
        <v>10000</v>
      </c>
      <c r="F386" s="23">
        <v>300.28</v>
      </c>
      <c r="G386" s="24">
        <f t="shared" si="6"/>
        <v>3.0027999999999997</v>
      </c>
    </row>
    <row r="387" spans="1:7" ht="12.75">
      <c r="A387" s="15"/>
      <c r="B387" s="18"/>
      <c r="C387" s="18">
        <v>4300</v>
      </c>
      <c r="D387" s="30" t="s">
        <v>8</v>
      </c>
      <c r="E387" s="20">
        <v>5000</v>
      </c>
      <c r="F387" s="23">
        <v>2991.36</v>
      </c>
      <c r="G387" s="24">
        <f t="shared" si="6"/>
        <v>59.827200000000005</v>
      </c>
    </row>
    <row r="388" spans="1:7" s="14" customFormat="1" ht="12.75">
      <c r="A388" s="15"/>
      <c r="B388" s="15">
        <v>90095</v>
      </c>
      <c r="C388" s="15"/>
      <c r="D388" s="15" t="s">
        <v>8</v>
      </c>
      <c r="E388" s="25">
        <f>SUM(E389:E390)</f>
        <v>46000</v>
      </c>
      <c r="F388" s="25">
        <f>SUM(F389:F390)</f>
        <v>14911.869999999999</v>
      </c>
      <c r="G388" s="24">
        <f t="shared" si="6"/>
        <v>32.41710869565217</v>
      </c>
    </row>
    <row r="389" spans="1:7" ht="12.75">
      <c r="A389" s="15"/>
      <c r="B389" s="18"/>
      <c r="C389" s="18">
        <v>4260</v>
      </c>
      <c r="D389" s="19" t="s">
        <v>26</v>
      </c>
      <c r="E389" s="20">
        <v>16000</v>
      </c>
      <c r="F389" s="23">
        <v>9549.71</v>
      </c>
      <c r="G389" s="24">
        <f t="shared" si="6"/>
        <v>59.68568749999999</v>
      </c>
    </row>
    <row r="390" spans="1:7" ht="12.75">
      <c r="A390" s="15"/>
      <c r="B390" s="18"/>
      <c r="C390" s="18">
        <v>4300</v>
      </c>
      <c r="D390" s="19" t="s">
        <v>8</v>
      </c>
      <c r="E390" s="20">
        <v>30000</v>
      </c>
      <c r="F390" s="23">
        <v>5362.16</v>
      </c>
      <c r="G390" s="24">
        <f t="shared" si="6"/>
        <v>17.873866666666665</v>
      </c>
    </row>
    <row r="391" spans="1:7" s="14" customFormat="1" ht="25.5">
      <c r="A391" s="11">
        <v>921</v>
      </c>
      <c r="B391" s="11"/>
      <c r="C391" s="11"/>
      <c r="D391" s="11" t="s">
        <v>101</v>
      </c>
      <c r="E391" s="12">
        <f>E392+E394</f>
        <v>370000</v>
      </c>
      <c r="F391" s="12">
        <f>F392+F394</f>
        <v>202332.98</v>
      </c>
      <c r="G391" s="13">
        <f t="shared" si="6"/>
        <v>54.68458918918919</v>
      </c>
    </row>
    <row r="392" spans="1:7" s="14" customFormat="1" ht="12.75">
      <c r="A392" s="15"/>
      <c r="B392" s="15">
        <v>92109</v>
      </c>
      <c r="C392" s="15"/>
      <c r="D392" s="15" t="s">
        <v>102</v>
      </c>
      <c r="E392" s="25">
        <f>E393</f>
        <v>210000</v>
      </c>
      <c r="F392" s="25">
        <f>F393</f>
        <v>114333.32</v>
      </c>
      <c r="G392" s="17">
        <f t="shared" si="6"/>
        <v>54.4444380952381</v>
      </c>
    </row>
    <row r="393" spans="1:7" ht="25.5">
      <c r="A393" s="15"/>
      <c r="B393" s="18"/>
      <c r="C393" s="18">
        <v>2480</v>
      </c>
      <c r="D393" s="19" t="s">
        <v>103</v>
      </c>
      <c r="E393" s="20">
        <v>210000</v>
      </c>
      <c r="F393" s="23">
        <v>114333.32</v>
      </c>
      <c r="G393" s="24">
        <f t="shared" si="6"/>
        <v>54.4444380952381</v>
      </c>
    </row>
    <row r="394" spans="1:7" s="14" customFormat="1" ht="12.75">
      <c r="A394" s="15"/>
      <c r="B394" s="15">
        <v>92116</v>
      </c>
      <c r="C394" s="15"/>
      <c r="D394" s="15" t="s">
        <v>104</v>
      </c>
      <c r="E394" s="25">
        <f>E395</f>
        <v>160000</v>
      </c>
      <c r="F394" s="25">
        <f>F395</f>
        <v>87999.66</v>
      </c>
      <c r="G394" s="17">
        <f t="shared" si="6"/>
        <v>54.9997875</v>
      </c>
    </row>
    <row r="395" spans="1:7" ht="25.5">
      <c r="A395" s="15"/>
      <c r="B395" s="18"/>
      <c r="C395" s="18">
        <v>2480</v>
      </c>
      <c r="D395" s="19" t="s">
        <v>103</v>
      </c>
      <c r="E395" s="20">
        <v>160000</v>
      </c>
      <c r="F395" s="23">
        <v>87999.66</v>
      </c>
      <c r="G395" s="24">
        <f t="shared" si="6"/>
        <v>54.9997875</v>
      </c>
    </row>
    <row r="396" spans="1:7" ht="12.75" customHeight="1">
      <c r="A396" s="83" t="s">
        <v>105</v>
      </c>
      <c r="B396" s="83"/>
      <c r="C396" s="83"/>
      <c r="D396" s="83"/>
      <c r="E396" s="12">
        <f>E391+E364+E353+E288+E276+E153+E150+E147+E128+E124+E106+E61+E58+E49+E37+E34+E8</f>
        <v>21878277.469999995</v>
      </c>
      <c r="F396" s="12">
        <f>F391+F364+F353+F288+F276+F153+F150+F147+F128+F124+F106+F61+F58+F49+F37+F34+F8</f>
        <v>10216947.490000002</v>
      </c>
      <c r="G396" s="13">
        <f t="shared" si="6"/>
        <v>46.69904888083497</v>
      </c>
    </row>
    <row r="397" spans="1:6" ht="12.75">
      <c r="A397" s="64"/>
      <c r="B397" s="9"/>
      <c r="C397" s="9"/>
      <c r="D397" s="65"/>
      <c r="F397" s="66"/>
    </row>
    <row r="398" spans="1:4" ht="12.75">
      <c r="A398" s="67"/>
      <c r="B398" s="9"/>
      <c r="C398" s="9"/>
      <c r="D398" s="65"/>
    </row>
  </sheetData>
  <sheetProtection selectLockedCells="1" selectUnlockedCells="1"/>
  <mergeCells count="10">
    <mergeCell ref="A396:D396"/>
    <mergeCell ref="E1:G1"/>
    <mergeCell ref="A2:F2"/>
    <mergeCell ref="A4:A6"/>
    <mergeCell ref="B4:B6"/>
    <mergeCell ref="C4:C6"/>
    <mergeCell ref="D4:D6"/>
    <mergeCell ref="E4:E6"/>
    <mergeCell ref="F4:F6"/>
    <mergeCell ref="G4:G6"/>
  </mergeCells>
  <printOptions/>
  <pageMargins left="0.1701388888888889" right="0.20972222222222223" top="0.2798611111111111" bottom="1.0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Katarzyna</cp:lastModifiedBy>
  <cp:lastPrinted>2015-08-13T13:11:24Z</cp:lastPrinted>
  <dcterms:created xsi:type="dcterms:W3CDTF">2015-08-12T07:50:00Z</dcterms:created>
  <dcterms:modified xsi:type="dcterms:W3CDTF">2015-08-13T13:12:11Z</dcterms:modified>
  <cp:category/>
  <cp:version/>
  <cp:contentType/>
  <cp:contentStatus/>
</cp:coreProperties>
</file>