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<sst xmlns="http://schemas.openxmlformats.org/spreadsheetml/2006/main" count="210" uniqueCount="117">
  <si>
    <t>Dział</t>
  </si>
  <si>
    <t>Rozdział</t>
  </si>
  <si>
    <t>§*</t>
  </si>
  <si>
    <t>Nazwa</t>
  </si>
  <si>
    <t>PLAN PO ZMIANACH</t>
  </si>
  <si>
    <t>WYKONANIE %</t>
  </si>
  <si>
    <t>ROLNICTWO I ŁOWIECTWO</t>
  </si>
  <si>
    <t>PROGRAM ROZWOJU OBSZARÓW WIEJSKICH 2007-2013</t>
  </si>
  <si>
    <t xml:space="preserve">Środki na dofinansowanie własnych inwestycji gmin, powiatów, samorządów województw, pozyskane z innych źródeł. 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</si>
  <si>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</si>
  <si>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</si>
  <si>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</si>
  <si>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ustawami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</si>
  <si>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</si>
  <si>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</si>
  <si>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</si>
  <si>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</si>
  <si>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</si>
  <si>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Wpływy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</si>
  <si>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</si>
  <si>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</si>
  <si>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</si>
  <si>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</si>
  <si>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ADMINISTRACJA PUBLICZNA</t>
  </si>
  <si>
    <t>Urzędy Wojewódzkie</t>
  </si>
  <si>
    <t>Dochody budżetu państwa związane z realizacją zadań z zakresu administracji rządowej oraz innych zadań zleconych ustawami</t>
  </si>
  <si>
    <t>Urzędy Gmin</t>
  </si>
  <si>
    <t xml:space="preserve">URZĄDY NACZELNYCH ORGANÓW WŁADZY PAŃSTWOWEJ KONTROLI I OCHRONY PRAWA ORAZ SĄDOWNICTWA </t>
  </si>
  <si>
    <t>Urzędy naczelnych organów władzy państwowej, kontroli i ochrony prawa</t>
  </si>
  <si>
    <t>Dochody jednostek samorządu terytorialnego związane z realizacją zadań z zakresu administracji rządowej oraz innych zadań zleconych ustawami</t>
  </si>
  <si>
    <t>Bezpieczeństwo publiczne i ochrona przeciwpożarowa</t>
  </si>
  <si>
    <t>Dochody od osób prawnych, od osób fizycznych i od innych jednostek nie posiadających osobowości prawnej</t>
  </si>
  <si>
    <t>Wpływy z podatku dochodowego od osób fizycznych</t>
  </si>
  <si>
    <t>Podatek od działalności gospodarczej osób fizycznych opłaconych w formie karty podatkowej</t>
  </si>
  <si>
    <t>Odsetki od nieterminowych wpłat z tytułu podatków i opłat</t>
  </si>
  <si>
    <t>Wpływy z podatku rolnego, leśnego, podatku od czynności cywilno -prawnych oraz podatków i opłat lokalnych od osób prawnych i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</si>
  <si>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</si>
  <si>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</si>
  <si>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</si>
  <si>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</si>
  <si>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</si>
  <si>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 xml:space="preserve">Wpływy z podatku rolnego, podatku leśnego, podatku od spadków darowizn, podatku od czynności cywilnoprawnych ora podatków i opłat lokalnych od osób fizycznych  </t>
  </si>
  <si>
    <t>Podatek od spadków i darowizn</t>
  </si>
  <si>
    <t>Wpływy z opłaty targowej</t>
  </si>
  <si>
    <t>Wpływy z innych opłat stanowiących dochody jednostek samorządu terytorialnego na podstawie ustaw</t>
  </si>
  <si>
    <t>Wpływy z opłaty skarbowej</t>
  </si>
  <si>
    <t>Wpływy z opłaty ekspolatacyjnej</t>
  </si>
  <si>
    <t>Wpływy z opłat za wydawanie zezwolenia na sprzedaż napojów alkoholowych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</si>
  <si>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</si>
  <si>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</si>
  <si>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</si>
  <si>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</si>
  <si>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</si>
  <si>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</si>
  <si>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</si>
  <si>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OŚWIATA I WYCHOWANIE</t>
  </si>
  <si>
    <t>Szkoły Podstawowe</t>
  </si>
  <si>
    <t>Dotacje celowe otrzymane z budżetu państwa na realizację własnych zadań bieżących gmin</t>
  </si>
  <si>
    <t>Oddziały przedszkolne w szkołach podstawowych</t>
  </si>
  <si>
    <t>Dotacje celowe przekazane z budżetu państwa na realizację własnych zadań bieżących gmin (związków gmin)</t>
  </si>
  <si>
    <t>Przedszkola</t>
  </si>
  <si>
    <t>Gimnazja</t>
  </si>
  <si>
    <t>Dot. celowe w ramach prog.fian.z udziałem śr.europ</t>
  </si>
  <si>
    <t>POMOC SPOŁECZNA</t>
  </si>
  <si>
    <t>Świadczenia rodzinne , zaliczka alimentacyjna oraz składki na ubezpieczenia emerytalne  rentowe z ubezpieczenia społecznego</t>
  </si>
  <si>
    <t xml:space="preserve">Wpływy z tytułu wypłaconych świadczeń z funduszu alimentacyjnego. </t>
  </si>
  <si>
    <t xml:space="preserve">Wpływy z tytułu zwrotów wypłaconych świadczeń z funduszu alimentacyjnego 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</si>
  <si>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</si>
  <si>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</si>
  <si>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Zasiłki stałe</t>
  </si>
  <si>
    <t>Ośrodki Pomocy Społecznej</t>
  </si>
  <si>
    <t>Wpływy z różnych opłat</t>
  </si>
  <si>
    <t>Usługi opiekuńcze i specjalistyczne usługi opiekuńcze</t>
  </si>
  <si>
    <t>EDUKACYJA OPIEKA WYCHOWAWCZA</t>
  </si>
  <si>
    <t>Pomoc materialna dla uczniów</t>
  </si>
  <si>
    <t>GOSPODARKA KOMUNALNA I OCHRONA ŚRODOWISKA</t>
  </si>
  <si>
    <t>Otrzymane spadki, zapisy i darowizny w postaci pieniężnej</t>
  </si>
  <si>
    <t>Wpływy z usług</t>
  </si>
  <si>
    <t xml:space="preserve">Wpływy i wydatki związane z gromadzeniem środków z opłat i kar za korzystanie ze środowiska </t>
  </si>
  <si>
    <t>Ogółem dochody</t>
  </si>
  <si>
    <t>Infrastruktura wodociągowa i sanitarna wsi</t>
  </si>
  <si>
    <t>0960</t>
  </si>
  <si>
    <t>0690</t>
  </si>
  <si>
    <t>0760</t>
  </si>
  <si>
    <t>Wpływy z tytułu przekształcenia prawa użytkowania wieczystego przysługującego osobom fizycznym w prawo własności</t>
  </si>
  <si>
    <t>Dotacje celowe przekazane gminie na zadania bieżące realizowane na podstawie porozumień (umów) między jednostkami samorządu terytorialnego</t>
  </si>
  <si>
    <t>Stołówki szkolne</t>
  </si>
  <si>
    <t>Wpływy z innych lokalnych opłat pobieranych przez jednostki samorządu terytorialnego na podstawie odrębnych ustaw</t>
  </si>
  <si>
    <t>Gospodarka odpadami</t>
  </si>
  <si>
    <t>Wybory do rad gmin, rad powiatów i sejmików województw oraz referenda gminne, powiatowe i wojewódzkie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</si>
  <si>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</si>
  <si>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</si>
  <si>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</si>
  <si>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</si>
  <si>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</si>
  <si>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</si>
  <si>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</si>
  <si>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</si>
  <si>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</si>
  <si>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010</t>
  </si>
  <si>
    <t>020</t>
  </si>
  <si>
    <t>2010</t>
  </si>
  <si>
    <t>0830</t>
  </si>
  <si>
    <t>2007</t>
  </si>
  <si>
    <t>2009</t>
  </si>
  <si>
    <t>0980</t>
  </si>
  <si>
    <t>0490</t>
  </si>
  <si>
    <t>WYKONANIE NA 30.06.2015 r.</t>
  </si>
  <si>
    <t>Wybory Prezydenta Rzeczypospolitej Polskiej</t>
  </si>
  <si>
    <t>OBRONA NARODOWA</t>
  </si>
  <si>
    <t>Pozostałe wydatki obronne</t>
  </si>
  <si>
    <t>Obrona cywilna</t>
  </si>
  <si>
    <t xml:space="preserve">Realizacja zadań wymagajacych stosowania specjalnej organizacji nauki i metod pray dla dzieci i młodzieży w szkołach podstawowych, gimnazjach, liceach ogólnokształcacych, liceach profilowanych i szkołach zawodowych oraz szkołach artystycznych. </t>
  </si>
  <si>
    <t>0580</t>
  </si>
  <si>
    <t xml:space="preserve">Wpływy z tytułu grzywien i innych kar pieniężnych od osób prawnych i innych jednostek organizacyjnych </t>
  </si>
  <si>
    <t>WYKONANIE TABELARYCZNE DOCHODÓW ZA  I PÓŁROCZE  2015 ROKU</t>
  </si>
  <si>
    <t xml:space="preserve">Załącznik Nr 1a do Zarządzenia Nr 57/2015 Wójta Gminy Sońsk z dnia 13/08/2015r.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</si>
</sst>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</numFmts>
  <fonts count="41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top" wrapText="1"/>
    </xf>
    <xf numFmtId="4" fontId="5" fillId="36" borderId="11" xfId="0" applyNumberFormat="1" applyFont="1" applyFill="1" applyBorder="1" applyAlignment="1">
      <alignment horizontal="right" vertical="center" wrapText="1"/>
    </xf>
    <xf numFmtId="4" fontId="5" fillId="36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39">
      <selection activeCell="I13" sqref="I13"/>
    </sheetView>
  </sheetViews>
  <sheetFormatPr defaultColWidth="9.00390625" defaultRowHeight="12.75"/>
  <cols>
    <col min="1" max="1" width="5.75390625" style="1" customWidth="1"/>
    <col min="2" max="2" width="7.375" style="1" customWidth="1"/>
    <col min="3" max="3" width="5.00390625" style="1" customWidth="1"/>
    <col min="4" max="4" width="47.125" style="2" customWidth="1"/>
    <col min="5" max="5" width="12.75390625" style="3" customWidth="1"/>
    <col min="6" max="6" width="12.625" style="3" customWidth="1"/>
    <col min="7" max="7" width="10.75390625" style="3" customWidth="1"/>
    <col min="8" max="13" width="9.125" style="4" customWidth="1"/>
    <col min="14" max="14" width="9.125" style="5" customWidth="1"/>
    <col min="15" max="16384" width="9.125" style="4" customWidth="1"/>
  </cols>
  <sheetData>
    <row r="1" spans="5:7" ht="55.5" customHeight="1">
      <c r="E1" s="78" t="s">
        <v>116</v>
      </c>
      <c r="F1" s="78"/>
      <c r="G1" s="78"/>
    </row>
    <row r="2" spans="1:7" ht="16.5">
      <c r="A2" s="79" t="s">
        <v>115</v>
      </c>
      <c r="B2" s="79"/>
      <c r="C2" s="79"/>
      <c r="D2" s="79"/>
      <c r="E2" s="79"/>
      <c r="F2" s="79"/>
      <c r="G2" s="79"/>
    </row>
    <row r="3" spans="1:14" s="6" customFormat="1" ht="10.5" customHeight="1">
      <c r="A3" s="80" t="s">
        <v>0</v>
      </c>
      <c r="B3" s="80" t="s">
        <v>1</v>
      </c>
      <c r="C3" s="80" t="s">
        <v>2</v>
      </c>
      <c r="D3" s="80" t="s">
        <v>3</v>
      </c>
      <c r="E3" s="81" t="s">
        <v>4</v>
      </c>
      <c r="F3" s="81" t="s">
        <v>107</v>
      </c>
      <c r="G3" s="81" t="s">
        <v>5</v>
      </c>
      <c r="N3" s="7"/>
    </row>
    <row r="4" spans="1:14" s="6" customFormat="1" ht="11.25">
      <c r="A4" s="80"/>
      <c r="B4" s="80"/>
      <c r="C4" s="80"/>
      <c r="D4" s="80"/>
      <c r="E4" s="81"/>
      <c r="F4" s="81"/>
      <c r="G4" s="81"/>
      <c r="N4" s="7"/>
    </row>
    <row r="5" spans="1:14" s="6" customFormat="1" ht="11.25">
      <c r="A5" s="80"/>
      <c r="B5" s="80"/>
      <c r="C5" s="80"/>
      <c r="D5" s="80"/>
      <c r="E5" s="81"/>
      <c r="F5" s="81"/>
      <c r="G5" s="81"/>
      <c r="N5" s="7"/>
    </row>
    <row r="6" spans="1:14" s="1" customFormat="1" ht="12.75">
      <c r="A6" s="8">
        <v>1</v>
      </c>
      <c r="B6" s="8">
        <v>2</v>
      </c>
      <c r="C6" s="8">
        <v>3</v>
      </c>
      <c r="D6" s="8">
        <v>4</v>
      </c>
      <c r="E6" s="9">
        <v>5</v>
      </c>
      <c r="F6" s="10">
        <v>6</v>
      </c>
      <c r="G6" s="10">
        <v>7</v>
      </c>
      <c r="N6" s="11"/>
    </row>
    <row r="7" spans="1:14" s="17" customFormat="1" ht="12.75">
      <c r="A7" s="12">
        <v>10</v>
      </c>
      <c r="B7" s="13"/>
      <c r="C7" s="13"/>
      <c r="D7" s="14" t="s">
        <v>6</v>
      </c>
      <c r="E7" s="15">
        <f>E8+E13+E15</f>
        <v>1196945.97</v>
      </c>
      <c r="F7" s="15">
        <f>F8+F13+F15</f>
        <v>700333.34</v>
      </c>
      <c r="G7" s="16">
        <f aca="true" t="shared" si="0" ref="G7:G46">F7/E7*100</f>
        <v>58.51002113320119</v>
      </c>
      <c r="N7" s="18"/>
    </row>
    <row r="8" spans="1:14" s="17" customFormat="1" ht="12.75">
      <c r="A8" s="57"/>
      <c r="B8" s="58">
        <v>1010</v>
      </c>
      <c r="C8" s="58"/>
      <c r="D8" s="59" t="s">
        <v>80</v>
      </c>
      <c r="E8" s="70">
        <f>SUM(E9:E12)</f>
        <v>438200</v>
      </c>
      <c r="F8" s="70">
        <f>SUM(F9:F12)</f>
        <v>213427.62</v>
      </c>
      <c r="G8" s="16">
        <f t="shared" si="0"/>
        <v>48.70552715654952</v>
      </c>
      <c r="N8" s="18"/>
    </row>
    <row r="9" spans="1:14" s="17" customFormat="1" ht="12.75">
      <c r="A9" s="57"/>
      <c r="B9" s="58"/>
      <c r="C9" s="30" t="s">
        <v>82</v>
      </c>
      <c r="D9" s="26" t="s">
        <v>71</v>
      </c>
      <c r="E9" s="69">
        <v>600</v>
      </c>
      <c r="F9" s="69">
        <v>0</v>
      </c>
      <c r="G9" s="16">
        <f t="shared" si="0"/>
        <v>0</v>
      </c>
      <c r="N9" s="18"/>
    </row>
    <row r="10" spans="1:14" s="17" customFormat="1" ht="12.75">
      <c r="A10" s="57"/>
      <c r="B10" s="58"/>
      <c r="C10" s="30" t="s">
        <v>102</v>
      </c>
      <c r="D10" s="26" t="s">
        <v>77</v>
      </c>
      <c r="E10" s="69">
        <v>427000</v>
      </c>
      <c r="F10" s="69">
        <v>210034.29</v>
      </c>
      <c r="G10" s="16">
        <f t="shared" si="0"/>
        <v>49.18835831381733</v>
      </c>
      <c r="N10" s="18"/>
    </row>
    <row r="11" spans="1:14" s="17" customFormat="1" ht="12.75">
      <c r="A11" s="57"/>
      <c r="B11" s="58"/>
      <c r="C11" s="33" t="s">
        <v>19</v>
      </c>
      <c r="D11" s="26" t="s">
        <v>20</v>
      </c>
      <c r="E11" s="69">
        <v>600</v>
      </c>
      <c r="F11" s="69">
        <v>393.33</v>
      </c>
      <c r="G11" s="16">
        <f t="shared" si="0"/>
        <v>65.55499999999999</v>
      </c>
      <c r="N11" s="18"/>
    </row>
    <row r="12" spans="1:14" s="17" customFormat="1" ht="30.75" customHeight="1">
      <c r="A12" s="57"/>
      <c r="B12" s="58"/>
      <c r="C12" s="60" t="s">
        <v>81</v>
      </c>
      <c r="D12" s="61" t="s">
        <v>76</v>
      </c>
      <c r="E12" s="62">
        <v>10000</v>
      </c>
      <c r="F12" s="62">
        <v>3000</v>
      </c>
      <c r="G12" s="63">
        <f t="shared" si="0"/>
        <v>30</v>
      </c>
      <c r="N12" s="18"/>
    </row>
    <row r="13" spans="1:14" s="17" customFormat="1" ht="25.5">
      <c r="A13" s="19"/>
      <c r="B13" s="20">
        <v>1041</v>
      </c>
      <c r="C13" s="20"/>
      <c r="D13" s="21" t="s">
        <v>7</v>
      </c>
      <c r="E13" s="22">
        <f>E14</f>
        <v>292008</v>
      </c>
      <c r="F13" s="22">
        <f>F14</f>
        <v>29956</v>
      </c>
      <c r="G13" s="23">
        <f t="shared" si="0"/>
        <v>10.25862305142325</v>
      </c>
      <c r="N13" s="24"/>
    </row>
    <row r="14" spans="1:14" ht="38.25">
      <c r="A14" s="25"/>
      <c r="B14" s="8"/>
      <c r="C14" s="8">
        <v>6298</v>
      </c>
      <c r="D14" s="26" t="s">
        <v>8</v>
      </c>
      <c r="E14" s="27">
        <v>292008</v>
      </c>
      <c r="F14" s="27">
        <v>29956</v>
      </c>
      <c r="G14" s="28">
        <f t="shared" si="0"/>
        <v>10.25862305142325</v>
      </c>
      <c r="N14" s="29"/>
    </row>
    <row r="15" spans="1:14" s="17" customFormat="1" ht="12.75">
      <c r="A15" s="19"/>
      <c r="B15" s="20">
        <v>1095</v>
      </c>
      <c r="C15" s="19"/>
      <c r="D15" s="21" t="s">
        <v>9</v>
      </c>
      <c r="E15" s="22">
        <f>SUM(E16:E17)</f>
        <v>466737.97</v>
      </c>
      <c r="F15" s="22">
        <f>SUM(F16:F17)</f>
        <v>456949.72</v>
      </c>
      <c r="G15" s="23">
        <f t="shared" si="0"/>
        <v>97.90283828847265</v>
      </c>
      <c r="N15" s="24"/>
    </row>
    <row r="16" spans="1:14" ht="63.75">
      <c r="A16" s="25"/>
      <c r="B16" s="8"/>
      <c r="C16" s="30" t="s">
        <v>10</v>
      </c>
      <c r="D16" s="26" t="s">
        <v>11</v>
      </c>
      <c r="E16" s="27">
        <v>10000</v>
      </c>
      <c r="F16" s="27">
        <v>211.75</v>
      </c>
      <c r="G16" s="28">
        <f t="shared" si="0"/>
        <v>2.1174999999999997</v>
      </c>
      <c r="N16" s="29"/>
    </row>
    <row r="17" spans="1:14" ht="41.25" customHeight="1">
      <c r="A17" s="25"/>
      <c r="B17" s="8"/>
      <c r="C17" s="8">
        <v>2010</v>
      </c>
      <c r="D17" s="26" t="s">
        <v>12</v>
      </c>
      <c r="E17" s="27">
        <v>456737.97</v>
      </c>
      <c r="F17" s="27">
        <v>456737.97</v>
      </c>
      <c r="G17" s="28">
        <f t="shared" si="0"/>
        <v>100</v>
      </c>
      <c r="N17" s="29"/>
    </row>
    <row r="18" spans="1:14" ht="12.75" hidden="1">
      <c r="A18" s="25"/>
      <c r="B18" s="8"/>
      <c r="C18" s="8"/>
      <c r="D18" s="26"/>
      <c r="E18" s="27"/>
      <c r="F18" s="27"/>
      <c r="G18" s="28" t="e">
        <f t="shared" si="0"/>
        <v>#DIV/0!</v>
      </c>
      <c r="N18" s="29"/>
    </row>
    <row r="19" spans="1:14" ht="12.75">
      <c r="A19" s="12">
        <v>700</v>
      </c>
      <c r="B19" s="32"/>
      <c r="C19" s="32"/>
      <c r="D19" s="14" t="s">
        <v>13</v>
      </c>
      <c r="E19" s="15">
        <f>E20</f>
        <v>407474</v>
      </c>
      <c r="F19" s="15">
        <f>F20</f>
        <v>104607.3</v>
      </c>
      <c r="G19" s="16">
        <f t="shared" si="0"/>
        <v>25.672141044581988</v>
      </c>
      <c r="N19" s="18"/>
    </row>
    <row r="20" spans="1:14" s="17" customFormat="1" ht="12.75">
      <c r="A20" s="19"/>
      <c r="B20" s="20">
        <v>70005</v>
      </c>
      <c r="C20" s="19"/>
      <c r="D20" s="21" t="s">
        <v>14</v>
      </c>
      <c r="E20" s="22">
        <f>SUM(E21:E27)</f>
        <v>407474</v>
      </c>
      <c r="F20" s="22">
        <f>SUM(F21:F27)</f>
        <v>104607.3</v>
      </c>
      <c r="G20" s="23">
        <f t="shared" si="0"/>
        <v>25.672141044581988</v>
      </c>
      <c r="N20" s="24"/>
    </row>
    <row r="21" spans="1:14" s="17" customFormat="1" ht="25.5">
      <c r="A21" s="19"/>
      <c r="B21" s="20"/>
      <c r="C21" s="30" t="s">
        <v>15</v>
      </c>
      <c r="D21" s="26" t="s">
        <v>16</v>
      </c>
      <c r="E21" s="27">
        <v>23000</v>
      </c>
      <c r="F21" s="27">
        <v>13677.63</v>
      </c>
      <c r="G21" s="28">
        <f t="shared" si="0"/>
        <v>59.467956521739126</v>
      </c>
      <c r="N21" s="24"/>
    </row>
    <row r="22" spans="1:14" s="17" customFormat="1" ht="12.75">
      <c r="A22" s="19"/>
      <c r="B22" s="20"/>
      <c r="C22" s="30" t="s">
        <v>82</v>
      </c>
      <c r="D22" s="26" t="s">
        <v>71</v>
      </c>
      <c r="E22" s="27">
        <v>500</v>
      </c>
      <c r="F22" s="27">
        <v>32</v>
      </c>
      <c r="G22" s="28">
        <f t="shared" si="0"/>
        <v>6.4</v>
      </c>
      <c r="N22" s="24"/>
    </row>
    <row r="23" spans="1:14" ht="54.75" customHeight="1">
      <c r="A23" s="25"/>
      <c r="B23" s="8"/>
      <c r="C23" s="33" t="s">
        <v>10</v>
      </c>
      <c r="D23" s="26" t="s">
        <v>11</v>
      </c>
      <c r="E23" s="27">
        <v>90000</v>
      </c>
      <c r="F23" s="27">
        <v>41555.47</v>
      </c>
      <c r="G23" s="28">
        <f t="shared" si="0"/>
        <v>46.17274444444445</v>
      </c>
      <c r="N23" s="29"/>
    </row>
    <row r="24" spans="1:14" ht="47.25" customHeight="1">
      <c r="A24" s="25"/>
      <c r="B24" s="8"/>
      <c r="C24" s="33" t="s">
        <v>83</v>
      </c>
      <c r="D24" s="26" t="s">
        <v>84</v>
      </c>
      <c r="E24" s="27">
        <v>4974</v>
      </c>
      <c r="F24" s="27">
        <v>4175.04</v>
      </c>
      <c r="G24" s="28">
        <f t="shared" si="0"/>
        <v>83.9372738238842</v>
      </c>
      <c r="N24" s="29"/>
    </row>
    <row r="25" spans="1:14" ht="29.25" customHeight="1">
      <c r="A25" s="25"/>
      <c r="B25" s="8"/>
      <c r="C25" s="33" t="s">
        <v>17</v>
      </c>
      <c r="D25" s="26" t="s">
        <v>18</v>
      </c>
      <c r="E25" s="27">
        <v>210000</v>
      </c>
      <c r="F25" s="27">
        <v>0</v>
      </c>
      <c r="G25" s="28">
        <f t="shared" si="0"/>
        <v>0</v>
      </c>
      <c r="N25" s="29"/>
    </row>
    <row r="26" spans="1:14" ht="16.5" customHeight="1">
      <c r="A26" s="25"/>
      <c r="B26" s="8"/>
      <c r="C26" s="33" t="s">
        <v>19</v>
      </c>
      <c r="D26" s="26" t="s">
        <v>20</v>
      </c>
      <c r="E26" s="27">
        <v>4000</v>
      </c>
      <c r="F26" s="27">
        <v>1190.62</v>
      </c>
      <c r="G26" s="28">
        <f t="shared" si="0"/>
        <v>29.765499999999996</v>
      </c>
      <c r="N26" s="29"/>
    </row>
    <row r="27" spans="1:14" ht="12.75">
      <c r="A27" s="25"/>
      <c r="B27" s="8"/>
      <c r="C27" s="33" t="s">
        <v>21</v>
      </c>
      <c r="D27" s="26" t="s">
        <v>22</v>
      </c>
      <c r="E27" s="27">
        <v>75000</v>
      </c>
      <c r="F27" s="27">
        <v>43976.54</v>
      </c>
      <c r="G27" s="28">
        <f t="shared" si="0"/>
        <v>58.63538666666667</v>
      </c>
      <c r="N27" s="29"/>
    </row>
    <row r="28" spans="1:14" ht="16.5" customHeight="1">
      <c r="A28" s="12">
        <v>750</v>
      </c>
      <c r="B28" s="32"/>
      <c r="C28" s="32"/>
      <c r="D28" s="14" t="s">
        <v>23</v>
      </c>
      <c r="E28" s="15">
        <f>E29+E32+E36</f>
        <v>165643</v>
      </c>
      <c r="F28" s="15">
        <f>F29+F32+F36</f>
        <v>83278.8</v>
      </c>
      <c r="G28" s="16">
        <f t="shared" si="0"/>
        <v>50.276075656683346</v>
      </c>
      <c r="N28" s="18"/>
    </row>
    <row r="29" spans="1:14" s="17" customFormat="1" ht="12.75">
      <c r="A29" s="19"/>
      <c r="B29" s="20">
        <v>75011</v>
      </c>
      <c r="C29" s="19"/>
      <c r="D29" s="21" t="s">
        <v>24</v>
      </c>
      <c r="E29" s="22">
        <f>SUM(E30:E31)</f>
        <v>53043</v>
      </c>
      <c r="F29" s="22">
        <f>SUM(F30:F31)</f>
        <v>28999.2</v>
      </c>
      <c r="G29" s="23">
        <f t="shared" si="0"/>
        <v>54.67111588711045</v>
      </c>
      <c r="N29" s="24"/>
    </row>
    <row r="30" spans="1:14" ht="42.75" customHeight="1">
      <c r="A30" s="25"/>
      <c r="B30" s="8"/>
      <c r="C30" s="8">
        <v>2010</v>
      </c>
      <c r="D30" s="26" t="s">
        <v>12</v>
      </c>
      <c r="E30" s="27">
        <v>52943</v>
      </c>
      <c r="F30" s="27">
        <v>28993</v>
      </c>
      <c r="G30" s="28">
        <f t="shared" si="0"/>
        <v>54.762669285835706</v>
      </c>
      <c r="N30" s="29"/>
    </row>
    <row r="31" spans="1:14" ht="38.25">
      <c r="A31" s="25"/>
      <c r="B31" s="8"/>
      <c r="C31" s="8">
        <v>2360</v>
      </c>
      <c r="D31" s="26" t="s">
        <v>25</v>
      </c>
      <c r="E31" s="27">
        <v>100</v>
      </c>
      <c r="F31" s="27">
        <v>6.2</v>
      </c>
      <c r="G31" s="28">
        <f t="shared" si="0"/>
        <v>6.2</v>
      </c>
      <c r="N31" s="29"/>
    </row>
    <row r="32" spans="1:14" s="17" customFormat="1" ht="12.75">
      <c r="A32" s="19"/>
      <c r="B32" s="20">
        <v>75023</v>
      </c>
      <c r="C32" s="19"/>
      <c r="D32" s="21" t="s">
        <v>26</v>
      </c>
      <c r="E32" s="22">
        <f>SUM(E33:E35)</f>
        <v>42600</v>
      </c>
      <c r="F32" s="22">
        <f>SUM(F33:F35)</f>
        <v>28331.170000000002</v>
      </c>
      <c r="G32" s="23">
        <f t="shared" si="0"/>
        <v>66.50509389671362</v>
      </c>
      <c r="N32" s="24"/>
    </row>
    <row r="33" spans="1:14" ht="54" customHeight="1">
      <c r="A33" s="25"/>
      <c r="B33" s="8"/>
      <c r="C33" s="33" t="s">
        <v>10</v>
      </c>
      <c r="D33" s="26" t="s">
        <v>11</v>
      </c>
      <c r="E33" s="27">
        <v>30000</v>
      </c>
      <c r="F33" s="27">
        <v>20801.74</v>
      </c>
      <c r="G33" s="28">
        <f t="shared" si="0"/>
        <v>69.33913333333334</v>
      </c>
      <c r="N33" s="29"/>
    </row>
    <row r="34" spans="1:14" ht="21" customHeight="1">
      <c r="A34" s="25"/>
      <c r="B34" s="8"/>
      <c r="C34" s="33" t="s">
        <v>19</v>
      </c>
      <c r="D34" s="26" t="s">
        <v>20</v>
      </c>
      <c r="E34" s="27">
        <v>100</v>
      </c>
      <c r="F34" s="27">
        <v>0.93</v>
      </c>
      <c r="G34" s="28">
        <f t="shared" si="0"/>
        <v>0.93</v>
      </c>
      <c r="N34" s="29"/>
    </row>
    <row r="35" spans="1:14" ht="12.75">
      <c r="A35" s="25"/>
      <c r="B35" s="8"/>
      <c r="C35" s="33" t="s">
        <v>21</v>
      </c>
      <c r="D35" s="26" t="s">
        <v>22</v>
      </c>
      <c r="E35" s="27">
        <v>12500</v>
      </c>
      <c r="F35" s="27">
        <v>7528.5</v>
      </c>
      <c r="G35" s="28">
        <f t="shared" si="0"/>
        <v>60.228</v>
      </c>
      <c r="N35" s="29"/>
    </row>
    <row r="36" spans="1:14" ht="12.75">
      <c r="A36" s="25"/>
      <c r="B36" s="20">
        <v>75095</v>
      </c>
      <c r="C36" s="64"/>
      <c r="D36" s="21" t="s">
        <v>9</v>
      </c>
      <c r="E36" s="22">
        <f>E37</f>
        <v>70000</v>
      </c>
      <c r="F36" s="22">
        <f>SUM(F37:F37)</f>
        <v>25948.43</v>
      </c>
      <c r="G36" s="28">
        <f t="shared" si="0"/>
        <v>37.069185714285716</v>
      </c>
      <c r="N36" s="29"/>
    </row>
    <row r="37" spans="1:14" ht="12.75">
      <c r="A37" s="25"/>
      <c r="B37" s="8"/>
      <c r="C37" s="33" t="s">
        <v>19</v>
      </c>
      <c r="D37" s="26" t="s">
        <v>20</v>
      </c>
      <c r="E37" s="27">
        <v>70000</v>
      </c>
      <c r="F37" s="27">
        <v>25948.43</v>
      </c>
      <c r="G37" s="28">
        <f t="shared" si="0"/>
        <v>37.069185714285716</v>
      </c>
      <c r="N37" s="29"/>
    </row>
    <row r="38" spans="1:14" ht="38.25">
      <c r="A38" s="12">
        <v>751</v>
      </c>
      <c r="B38" s="32"/>
      <c r="C38" s="32"/>
      <c r="D38" s="14" t="s">
        <v>27</v>
      </c>
      <c r="E38" s="15">
        <f>E39+E41+E43</f>
        <v>33162</v>
      </c>
      <c r="F38" s="15">
        <f>F39+F41+F43</f>
        <v>30232.61</v>
      </c>
      <c r="G38" s="16">
        <f t="shared" si="0"/>
        <v>91.16642542669321</v>
      </c>
      <c r="N38" s="18"/>
    </row>
    <row r="39" spans="1:14" s="17" customFormat="1" ht="25.5">
      <c r="A39" s="19"/>
      <c r="B39" s="20">
        <v>75101</v>
      </c>
      <c r="C39" s="19"/>
      <c r="D39" s="21" t="s">
        <v>28</v>
      </c>
      <c r="E39" s="22">
        <f>SUM(E40:E40)</f>
        <v>1366</v>
      </c>
      <c r="F39" s="22">
        <f>SUM(F40:F40)</f>
        <v>684</v>
      </c>
      <c r="G39" s="23">
        <f t="shared" si="0"/>
        <v>50.07320644216691</v>
      </c>
      <c r="N39" s="24"/>
    </row>
    <row r="40" spans="1:14" s="17" customFormat="1" ht="51">
      <c r="A40" s="34"/>
      <c r="B40" s="35"/>
      <c r="C40" s="36">
        <v>2010</v>
      </c>
      <c r="D40" s="37" t="s">
        <v>12</v>
      </c>
      <c r="E40" s="38">
        <v>1366</v>
      </c>
      <c r="F40" s="38">
        <v>684</v>
      </c>
      <c r="G40" s="28">
        <f t="shared" si="0"/>
        <v>50.07320644216691</v>
      </c>
      <c r="N40" s="24"/>
    </row>
    <row r="41" spans="1:14" s="17" customFormat="1" ht="19.5" customHeight="1">
      <c r="A41" s="34"/>
      <c r="B41" s="35">
        <v>75107</v>
      </c>
      <c r="C41" s="36"/>
      <c r="D41" s="65" t="s">
        <v>108</v>
      </c>
      <c r="E41" s="66">
        <v>27340</v>
      </c>
      <c r="F41" s="66">
        <v>27180</v>
      </c>
      <c r="G41" s="28">
        <f t="shared" si="0"/>
        <v>99.41477688368691</v>
      </c>
      <c r="N41" s="24"/>
    </row>
    <row r="42" spans="1:14" s="17" customFormat="1" ht="48.75" customHeight="1">
      <c r="A42" s="34"/>
      <c r="B42" s="35"/>
      <c r="C42" s="36">
        <v>2010</v>
      </c>
      <c r="D42" s="37" t="s">
        <v>12</v>
      </c>
      <c r="E42" s="38">
        <v>27340</v>
      </c>
      <c r="F42" s="38">
        <v>27180</v>
      </c>
      <c r="G42" s="28">
        <f t="shared" si="0"/>
        <v>99.41477688368691</v>
      </c>
      <c r="N42" s="24"/>
    </row>
    <row r="43" spans="1:14" s="17" customFormat="1" ht="45" customHeight="1">
      <c r="A43" s="34"/>
      <c r="B43" s="35">
        <v>75109</v>
      </c>
      <c r="C43" s="36"/>
      <c r="D43" s="65" t="s">
        <v>89</v>
      </c>
      <c r="E43" s="66">
        <f>E44</f>
        <v>4456</v>
      </c>
      <c r="F43" s="66">
        <f>F44</f>
        <v>2368.61</v>
      </c>
      <c r="G43" s="23">
        <f t="shared" si="0"/>
        <v>53.15552064631957</v>
      </c>
      <c r="N43" s="24"/>
    </row>
    <row r="44" spans="1:14" s="17" customFormat="1" ht="51">
      <c r="A44" s="34"/>
      <c r="B44" s="35"/>
      <c r="C44" s="36">
        <v>2010</v>
      </c>
      <c r="D44" s="37" t="s">
        <v>12</v>
      </c>
      <c r="E44" s="38">
        <v>4456</v>
      </c>
      <c r="F44" s="38">
        <v>2368.61</v>
      </c>
      <c r="G44" s="28">
        <f t="shared" si="0"/>
        <v>53.15552064631957</v>
      </c>
      <c r="N44" s="24"/>
    </row>
    <row r="45" spans="1:14" s="17" customFormat="1" ht="12.75">
      <c r="A45" s="72">
        <v>752</v>
      </c>
      <c r="B45" s="73"/>
      <c r="C45" s="73"/>
      <c r="D45" s="74" t="s">
        <v>109</v>
      </c>
      <c r="E45" s="75">
        <v>500</v>
      </c>
      <c r="F45" s="75">
        <v>500</v>
      </c>
      <c r="G45" s="76">
        <f t="shared" si="0"/>
        <v>100</v>
      </c>
      <c r="N45" s="24"/>
    </row>
    <row r="46" spans="1:14" s="17" customFormat="1" ht="12.75">
      <c r="A46" s="34"/>
      <c r="B46" s="35">
        <v>75212</v>
      </c>
      <c r="C46" s="36"/>
      <c r="D46" s="71" t="s">
        <v>110</v>
      </c>
      <c r="E46" s="38">
        <v>500</v>
      </c>
      <c r="F46" s="38">
        <v>500</v>
      </c>
      <c r="G46" s="28">
        <f t="shared" si="0"/>
        <v>100</v>
      </c>
      <c r="N46" s="24"/>
    </row>
    <row r="47" spans="1:14" s="17" customFormat="1" ht="51">
      <c r="A47" s="34"/>
      <c r="B47" s="35"/>
      <c r="C47" s="36">
        <v>2010</v>
      </c>
      <c r="D47" s="37" t="s">
        <v>12</v>
      </c>
      <c r="E47" s="38">
        <v>500</v>
      </c>
      <c r="F47" s="38">
        <v>500</v>
      </c>
      <c r="G47" s="28"/>
      <c r="N47" s="24"/>
    </row>
    <row r="48" spans="1:14" s="17" customFormat="1" ht="25.5">
      <c r="A48" s="13">
        <v>754</v>
      </c>
      <c r="B48" s="31"/>
      <c r="C48" s="31"/>
      <c r="D48" s="14" t="s">
        <v>30</v>
      </c>
      <c r="E48" s="15">
        <f>E49</f>
        <v>400</v>
      </c>
      <c r="F48" s="15">
        <f>F49</f>
        <v>400</v>
      </c>
      <c r="G48" s="16">
        <f aca="true" t="shared" si="1" ref="G48:G82">F48/E48*100</f>
        <v>100</v>
      </c>
      <c r="N48" s="24"/>
    </row>
    <row r="49" spans="1:14" s="17" customFormat="1" ht="12.75">
      <c r="A49" s="19"/>
      <c r="B49" s="20">
        <v>75414</v>
      </c>
      <c r="C49" s="20"/>
      <c r="D49" s="21" t="s">
        <v>111</v>
      </c>
      <c r="E49" s="22">
        <f>SUM(E50:E50)</f>
        <v>400</v>
      </c>
      <c r="F49" s="22">
        <f>SUM(F50:F50)</f>
        <v>400</v>
      </c>
      <c r="G49" s="23">
        <f t="shared" si="1"/>
        <v>100</v>
      </c>
      <c r="N49" s="24"/>
    </row>
    <row r="50" spans="1:14" s="17" customFormat="1" ht="51">
      <c r="A50" s="25"/>
      <c r="B50" s="8"/>
      <c r="C50" s="33" t="s">
        <v>101</v>
      </c>
      <c r="D50" s="37" t="s">
        <v>12</v>
      </c>
      <c r="E50" s="27">
        <v>400</v>
      </c>
      <c r="F50" s="27">
        <v>400</v>
      </c>
      <c r="G50" s="23">
        <f t="shared" si="1"/>
        <v>100</v>
      </c>
      <c r="N50" s="24"/>
    </row>
    <row r="51" spans="1:14" ht="36" customHeight="1">
      <c r="A51" s="39">
        <v>756</v>
      </c>
      <c r="B51" s="40"/>
      <c r="C51" s="40"/>
      <c r="D51" s="41" t="s">
        <v>31</v>
      </c>
      <c r="E51" s="42">
        <f>E52+E55+E63+E73+E79</f>
        <v>7026766</v>
      </c>
      <c r="F51" s="42">
        <f>F52+F55+F63+F73+F79</f>
        <v>3608483.58</v>
      </c>
      <c r="G51" s="43">
        <f t="shared" si="1"/>
        <v>51.35340468147083</v>
      </c>
      <c r="H51" s="44"/>
      <c r="N51" s="18"/>
    </row>
    <row r="52" spans="1:14" s="17" customFormat="1" ht="25.5">
      <c r="A52" s="19"/>
      <c r="B52" s="20">
        <v>75601</v>
      </c>
      <c r="C52" s="19"/>
      <c r="D52" s="21" t="s">
        <v>32</v>
      </c>
      <c r="E52" s="22">
        <f>SUM(E53:E54)</f>
        <v>30100</v>
      </c>
      <c r="F52" s="22">
        <f>SUM(F53:F54)</f>
        <v>8457.13</v>
      </c>
      <c r="G52" s="23">
        <f t="shared" si="1"/>
        <v>28.09677740863787</v>
      </c>
      <c r="N52" s="24"/>
    </row>
    <row r="53" spans="1:14" ht="25.5">
      <c r="A53" s="25"/>
      <c r="B53" s="8"/>
      <c r="C53" s="33" t="s">
        <v>90</v>
      </c>
      <c r="D53" s="26" t="s">
        <v>33</v>
      </c>
      <c r="E53" s="27">
        <v>30000</v>
      </c>
      <c r="F53" s="27">
        <v>8457.13</v>
      </c>
      <c r="G53" s="28">
        <f t="shared" si="1"/>
        <v>28.19043333333333</v>
      </c>
      <c r="N53" s="29"/>
    </row>
    <row r="54" spans="1:14" ht="25.5">
      <c r="A54" s="25"/>
      <c r="B54" s="8"/>
      <c r="C54" s="33" t="s">
        <v>91</v>
      </c>
      <c r="D54" s="26" t="s">
        <v>34</v>
      </c>
      <c r="E54" s="27">
        <v>100</v>
      </c>
      <c r="F54" s="27">
        <v>0</v>
      </c>
      <c r="G54" s="28">
        <f t="shared" si="1"/>
        <v>0</v>
      </c>
      <c r="N54" s="29"/>
    </row>
    <row r="55" spans="1:14" s="17" customFormat="1" ht="51">
      <c r="A55" s="19"/>
      <c r="B55" s="20">
        <v>75615</v>
      </c>
      <c r="C55" s="19"/>
      <c r="D55" s="21" t="s">
        <v>35</v>
      </c>
      <c r="E55" s="22">
        <f>SUM(E56:E62)</f>
        <v>689200</v>
      </c>
      <c r="F55" s="22">
        <f>SUM(F56:F62)</f>
        <v>403352.18</v>
      </c>
      <c r="G55" s="23">
        <f t="shared" si="1"/>
        <v>58.524692396982005</v>
      </c>
      <c r="N55" s="24"/>
    </row>
    <row r="56" spans="1:14" ht="12.75">
      <c r="A56" s="25"/>
      <c r="B56" s="8"/>
      <c r="C56" s="33" t="s">
        <v>92</v>
      </c>
      <c r="D56" s="26" t="s">
        <v>36</v>
      </c>
      <c r="E56" s="27">
        <v>600000</v>
      </c>
      <c r="F56" s="27">
        <v>359602.58</v>
      </c>
      <c r="G56" s="28">
        <f t="shared" si="1"/>
        <v>59.93376333333333</v>
      </c>
      <c r="N56" s="29"/>
    </row>
    <row r="57" spans="1:14" ht="12.75">
      <c r="A57" s="25"/>
      <c r="B57" s="8"/>
      <c r="C57" s="33" t="s">
        <v>93</v>
      </c>
      <c r="D57" s="26" t="s">
        <v>37</v>
      </c>
      <c r="E57" s="27">
        <v>4000</v>
      </c>
      <c r="F57" s="27">
        <v>1923</v>
      </c>
      <c r="G57" s="28">
        <f t="shared" si="1"/>
        <v>48.075</v>
      </c>
      <c r="N57" s="29"/>
    </row>
    <row r="58" spans="1:14" ht="12.75">
      <c r="A58" s="25"/>
      <c r="B58" s="8"/>
      <c r="C58" s="33" t="s">
        <v>94</v>
      </c>
      <c r="D58" s="26" t="s">
        <v>38</v>
      </c>
      <c r="E58" s="27">
        <v>12000</v>
      </c>
      <c r="F58" s="27">
        <v>7614</v>
      </c>
      <c r="G58" s="28">
        <f t="shared" si="1"/>
        <v>63.449999999999996</v>
      </c>
      <c r="N58" s="29"/>
    </row>
    <row r="59" spans="1:14" ht="12.75">
      <c r="A59" s="25"/>
      <c r="B59" s="8"/>
      <c r="C59" s="33" t="s">
        <v>95</v>
      </c>
      <c r="D59" s="26" t="s">
        <v>39</v>
      </c>
      <c r="E59" s="27">
        <v>63000</v>
      </c>
      <c r="F59" s="27">
        <v>33141</v>
      </c>
      <c r="G59" s="28">
        <f t="shared" si="1"/>
        <v>52.60476190476191</v>
      </c>
      <c r="N59" s="29"/>
    </row>
    <row r="60" spans="1:14" ht="12.75">
      <c r="A60" s="25"/>
      <c r="B60" s="8"/>
      <c r="C60" s="33" t="s">
        <v>96</v>
      </c>
      <c r="D60" s="26" t="s">
        <v>40</v>
      </c>
      <c r="E60" s="27">
        <v>10000</v>
      </c>
      <c r="F60" s="27">
        <v>700</v>
      </c>
      <c r="G60" s="28">
        <f t="shared" si="1"/>
        <v>7.000000000000001</v>
      </c>
      <c r="N60" s="29"/>
    </row>
    <row r="61" spans="1:14" ht="12.75">
      <c r="A61" s="25"/>
      <c r="B61" s="8"/>
      <c r="C61" s="33" t="s">
        <v>82</v>
      </c>
      <c r="D61" s="26" t="s">
        <v>71</v>
      </c>
      <c r="E61" s="27">
        <v>100</v>
      </c>
      <c r="F61" s="27">
        <v>11.6</v>
      </c>
      <c r="G61" s="28">
        <f t="shared" si="1"/>
        <v>11.6</v>
      </c>
      <c r="N61" s="29"/>
    </row>
    <row r="62" spans="1:14" ht="25.5">
      <c r="A62" s="25"/>
      <c r="B62" s="8"/>
      <c r="C62" s="33" t="s">
        <v>91</v>
      </c>
      <c r="D62" s="26" t="s">
        <v>34</v>
      </c>
      <c r="E62" s="27">
        <v>100</v>
      </c>
      <c r="F62" s="27">
        <v>360</v>
      </c>
      <c r="G62" s="28">
        <f t="shared" si="1"/>
        <v>360</v>
      </c>
      <c r="N62" s="29"/>
    </row>
    <row r="63" spans="1:14" s="17" customFormat="1" ht="51">
      <c r="A63" s="19"/>
      <c r="B63" s="20">
        <v>75616</v>
      </c>
      <c r="C63" s="19"/>
      <c r="D63" s="21" t="s">
        <v>41</v>
      </c>
      <c r="E63" s="22">
        <f>SUM(E64:E72)</f>
        <v>2065200</v>
      </c>
      <c r="F63" s="22">
        <f>SUM(F64:F72)</f>
        <v>1192396.0999999999</v>
      </c>
      <c r="G63" s="23">
        <f t="shared" si="1"/>
        <v>57.73756052682548</v>
      </c>
      <c r="N63" s="24"/>
    </row>
    <row r="64" spans="1:14" ht="12.75">
      <c r="A64" s="25"/>
      <c r="B64" s="8"/>
      <c r="C64" s="33" t="s">
        <v>92</v>
      </c>
      <c r="D64" s="26" t="s">
        <v>36</v>
      </c>
      <c r="E64" s="27">
        <v>920000</v>
      </c>
      <c r="F64" s="27">
        <v>536700.61</v>
      </c>
      <c r="G64" s="28">
        <f t="shared" si="1"/>
        <v>58.33702282608696</v>
      </c>
      <c r="N64" s="29"/>
    </row>
    <row r="65" spans="1:14" ht="12.75">
      <c r="A65" s="25"/>
      <c r="B65" s="8"/>
      <c r="C65" s="33" t="s">
        <v>93</v>
      </c>
      <c r="D65" s="26" t="s">
        <v>37</v>
      </c>
      <c r="E65" s="27">
        <v>890000</v>
      </c>
      <c r="F65" s="27">
        <v>523533.47</v>
      </c>
      <c r="G65" s="28">
        <f t="shared" si="1"/>
        <v>58.823985393258425</v>
      </c>
      <c r="N65" s="29"/>
    </row>
    <row r="66" spans="1:14" ht="12.75">
      <c r="A66" s="25"/>
      <c r="B66" s="8"/>
      <c r="C66" s="33" t="s">
        <v>94</v>
      </c>
      <c r="D66" s="26" t="s">
        <v>38</v>
      </c>
      <c r="E66" s="27">
        <v>28000</v>
      </c>
      <c r="F66" s="27">
        <v>21160.88</v>
      </c>
      <c r="G66" s="28">
        <f t="shared" si="1"/>
        <v>75.57457142857143</v>
      </c>
      <c r="N66" s="29"/>
    </row>
    <row r="67" spans="1:14" ht="12.75">
      <c r="A67" s="25"/>
      <c r="B67" s="8"/>
      <c r="C67" s="33" t="s">
        <v>95</v>
      </c>
      <c r="D67" s="26" t="s">
        <v>39</v>
      </c>
      <c r="E67" s="27">
        <v>90000</v>
      </c>
      <c r="F67" s="27">
        <v>49348.2</v>
      </c>
      <c r="G67" s="28">
        <f t="shared" si="1"/>
        <v>54.83133333333333</v>
      </c>
      <c r="N67" s="29"/>
    </row>
    <row r="68" spans="1:14" ht="12.75">
      <c r="A68" s="25"/>
      <c r="B68" s="8"/>
      <c r="C68" s="33" t="s">
        <v>97</v>
      </c>
      <c r="D68" s="26" t="s">
        <v>42</v>
      </c>
      <c r="E68" s="27">
        <v>50000</v>
      </c>
      <c r="F68" s="27">
        <v>1429</v>
      </c>
      <c r="G68" s="28">
        <f t="shared" si="1"/>
        <v>2.858</v>
      </c>
      <c r="N68" s="29"/>
    </row>
    <row r="69" spans="1:14" ht="12.75">
      <c r="A69" s="25"/>
      <c r="B69" s="8"/>
      <c r="C69" s="33" t="s">
        <v>98</v>
      </c>
      <c r="D69" s="26" t="s">
        <v>43</v>
      </c>
      <c r="E69" s="27">
        <v>200</v>
      </c>
      <c r="F69" s="27">
        <v>30</v>
      </c>
      <c r="G69" s="28">
        <f t="shared" si="1"/>
        <v>15</v>
      </c>
      <c r="N69" s="29"/>
    </row>
    <row r="70" spans="1:14" ht="12.75">
      <c r="A70" s="25"/>
      <c r="B70" s="8"/>
      <c r="C70" s="33" t="s">
        <v>96</v>
      </c>
      <c r="D70" s="26" t="s">
        <v>40</v>
      </c>
      <c r="E70" s="27">
        <v>75000</v>
      </c>
      <c r="F70" s="27">
        <v>52274</v>
      </c>
      <c r="G70" s="28">
        <f t="shared" si="1"/>
        <v>69.69866666666667</v>
      </c>
      <c r="N70" s="29"/>
    </row>
    <row r="71" spans="1:14" ht="12.75">
      <c r="A71" s="25"/>
      <c r="B71" s="8"/>
      <c r="C71" s="33" t="s">
        <v>82</v>
      </c>
      <c r="D71" s="26" t="s">
        <v>71</v>
      </c>
      <c r="E71" s="27">
        <v>4000</v>
      </c>
      <c r="F71" s="27">
        <v>4136.66</v>
      </c>
      <c r="G71" s="28">
        <f t="shared" si="1"/>
        <v>103.4165</v>
      </c>
      <c r="N71" s="29"/>
    </row>
    <row r="72" spans="1:14" ht="25.5">
      <c r="A72" s="25"/>
      <c r="B72" s="8"/>
      <c r="C72" s="33" t="s">
        <v>91</v>
      </c>
      <c r="D72" s="26" t="s">
        <v>34</v>
      </c>
      <c r="E72" s="27">
        <v>8000</v>
      </c>
      <c r="F72" s="27">
        <v>3783.28</v>
      </c>
      <c r="G72" s="28">
        <f t="shared" si="1"/>
        <v>47.291000000000004</v>
      </c>
      <c r="N72" s="29"/>
    </row>
    <row r="73" spans="1:14" s="17" customFormat="1" ht="38.25">
      <c r="A73" s="19"/>
      <c r="B73" s="20">
        <v>75618</v>
      </c>
      <c r="C73" s="19"/>
      <c r="D73" s="21" t="s">
        <v>44</v>
      </c>
      <c r="E73" s="22">
        <f>SUM(E74:E78)</f>
        <v>300000</v>
      </c>
      <c r="F73" s="22">
        <f>SUM(F74:F78)</f>
        <v>215698.21999999997</v>
      </c>
      <c r="G73" s="23">
        <f t="shared" si="1"/>
        <v>71.89940666666665</v>
      </c>
      <c r="N73" s="24"/>
    </row>
    <row r="74" spans="1:14" s="17" customFormat="1" ht="12.75">
      <c r="A74" s="19"/>
      <c r="B74" s="20"/>
      <c r="C74" s="25">
        <v>410</v>
      </c>
      <c r="D74" s="26" t="s">
        <v>45</v>
      </c>
      <c r="E74" s="27">
        <v>40000</v>
      </c>
      <c r="F74" s="27">
        <v>24192.62</v>
      </c>
      <c r="G74" s="28">
        <f t="shared" si="1"/>
        <v>60.48155</v>
      </c>
      <c r="N74" s="24"/>
    </row>
    <row r="75" spans="1:14" s="17" customFormat="1" ht="12.75">
      <c r="A75" s="19"/>
      <c r="B75" s="20"/>
      <c r="C75" s="25">
        <v>460</v>
      </c>
      <c r="D75" s="26" t="s">
        <v>46</v>
      </c>
      <c r="E75" s="27">
        <v>40000</v>
      </c>
      <c r="F75" s="27">
        <v>8856</v>
      </c>
      <c r="G75" s="28">
        <f t="shared" si="1"/>
        <v>22.14</v>
      </c>
      <c r="N75" s="24"/>
    </row>
    <row r="76" spans="1:14" ht="25.5">
      <c r="A76" s="25"/>
      <c r="B76" s="8"/>
      <c r="C76" s="8">
        <v>480</v>
      </c>
      <c r="D76" s="26" t="s">
        <v>47</v>
      </c>
      <c r="E76" s="27">
        <v>85000</v>
      </c>
      <c r="F76" s="27">
        <v>62091.33</v>
      </c>
      <c r="G76" s="28">
        <f t="shared" si="1"/>
        <v>73.04862352941177</v>
      </c>
      <c r="N76" s="29"/>
    </row>
    <row r="77" spans="1:14" ht="38.25">
      <c r="A77" s="25"/>
      <c r="B77" s="8"/>
      <c r="C77" s="8">
        <v>490</v>
      </c>
      <c r="D77" s="26" t="s">
        <v>87</v>
      </c>
      <c r="E77" s="27">
        <v>135000</v>
      </c>
      <c r="F77" s="27">
        <v>120296.16</v>
      </c>
      <c r="G77" s="28">
        <f t="shared" si="1"/>
        <v>89.10826666666667</v>
      </c>
      <c r="N77" s="29"/>
    </row>
    <row r="78" spans="1:14" ht="12.75">
      <c r="A78" s="25"/>
      <c r="B78" s="8"/>
      <c r="C78" s="8">
        <v>920</v>
      </c>
      <c r="D78" s="26" t="s">
        <v>20</v>
      </c>
      <c r="E78" s="27"/>
      <c r="F78" s="27">
        <v>262.11</v>
      </c>
      <c r="G78" s="28"/>
      <c r="N78" s="29"/>
    </row>
    <row r="79" spans="1:14" s="17" customFormat="1" ht="25.5">
      <c r="A79" s="19"/>
      <c r="B79" s="20">
        <v>75621</v>
      </c>
      <c r="C79" s="19"/>
      <c r="D79" s="21" t="s">
        <v>48</v>
      </c>
      <c r="E79" s="22">
        <f>SUM(E80:E81)</f>
        <v>3942266</v>
      </c>
      <c r="F79" s="22">
        <f>SUM(F80:F81)</f>
        <v>1788579.95</v>
      </c>
      <c r="G79" s="23">
        <f t="shared" si="1"/>
        <v>45.369337076696496</v>
      </c>
      <c r="N79" s="24"/>
    </row>
    <row r="80" spans="1:14" ht="12.75">
      <c r="A80" s="25"/>
      <c r="B80" s="8"/>
      <c r="C80" s="33" t="s">
        <v>99</v>
      </c>
      <c r="D80" s="26" t="s">
        <v>49</v>
      </c>
      <c r="E80" s="27">
        <v>3802266</v>
      </c>
      <c r="F80" s="27">
        <v>1705806</v>
      </c>
      <c r="G80" s="28">
        <f t="shared" si="1"/>
        <v>44.86287913575747</v>
      </c>
      <c r="N80" s="29"/>
    </row>
    <row r="81" spans="1:14" ht="12.75">
      <c r="A81" s="25"/>
      <c r="B81" s="8"/>
      <c r="C81" s="33" t="s">
        <v>100</v>
      </c>
      <c r="D81" s="26" t="s">
        <v>50</v>
      </c>
      <c r="E81" s="27">
        <v>140000</v>
      </c>
      <c r="F81" s="27">
        <v>82773.95</v>
      </c>
      <c r="G81" s="28">
        <f t="shared" si="1"/>
        <v>59.12425</v>
      </c>
      <c r="N81" s="29"/>
    </row>
    <row r="82" spans="1:14" ht="12.75">
      <c r="A82" s="12">
        <v>758</v>
      </c>
      <c r="B82" s="32"/>
      <c r="C82" s="32"/>
      <c r="D82" s="14" t="s">
        <v>51</v>
      </c>
      <c r="E82" s="15">
        <f>E83+E85</f>
        <v>9545815</v>
      </c>
      <c r="F82" s="15">
        <f>F83+F85</f>
        <v>5532612</v>
      </c>
      <c r="G82" s="16">
        <f t="shared" si="1"/>
        <v>57.958508519178295</v>
      </c>
      <c r="N82" s="18"/>
    </row>
    <row r="83" spans="1:14" s="17" customFormat="1" ht="25.5">
      <c r="A83" s="19"/>
      <c r="B83" s="20">
        <v>75801</v>
      </c>
      <c r="C83" s="19"/>
      <c r="D83" s="21" t="s">
        <v>52</v>
      </c>
      <c r="E83" s="22">
        <f>E84</f>
        <v>6584097</v>
      </c>
      <c r="F83" s="22">
        <f>F84</f>
        <v>4051752</v>
      </c>
      <c r="G83" s="23">
        <f aca="true" t="shared" si="2" ref="G83:G122">F83/E83*100</f>
        <v>61.53846153846154</v>
      </c>
      <c r="N83" s="24"/>
    </row>
    <row r="84" spans="1:14" ht="12.75">
      <c r="A84" s="25"/>
      <c r="B84" s="8"/>
      <c r="C84" s="8">
        <v>2920</v>
      </c>
      <c r="D84" s="26" t="s">
        <v>53</v>
      </c>
      <c r="E84" s="27">
        <v>6584097</v>
      </c>
      <c r="F84" s="27">
        <v>4051752</v>
      </c>
      <c r="G84" s="28">
        <f t="shared" si="2"/>
        <v>61.53846153846154</v>
      </c>
      <c r="N84" s="29"/>
    </row>
    <row r="85" spans="1:14" s="17" customFormat="1" ht="12.75">
      <c r="A85" s="19"/>
      <c r="B85" s="20">
        <v>75807</v>
      </c>
      <c r="C85" s="19"/>
      <c r="D85" s="21" t="s">
        <v>54</v>
      </c>
      <c r="E85" s="22">
        <f>E86</f>
        <v>2961718</v>
      </c>
      <c r="F85" s="22">
        <f>F86</f>
        <v>1480860</v>
      </c>
      <c r="G85" s="23">
        <f t="shared" si="2"/>
        <v>50.00003376418687</v>
      </c>
      <c r="N85" s="24"/>
    </row>
    <row r="86" spans="1:14" ht="12.75">
      <c r="A86" s="25"/>
      <c r="B86" s="8"/>
      <c r="C86" s="8">
        <v>2920</v>
      </c>
      <c r="D86" s="26" t="s">
        <v>53</v>
      </c>
      <c r="E86" s="27">
        <v>2961718</v>
      </c>
      <c r="F86" s="27">
        <v>1480860</v>
      </c>
      <c r="G86" s="28">
        <f t="shared" si="2"/>
        <v>50.00003376418687</v>
      </c>
      <c r="N86" s="29"/>
    </row>
    <row r="87" spans="1:14" ht="12.75">
      <c r="A87" s="12">
        <v>801</v>
      </c>
      <c r="B87" s="32"/>
      <c r="C87" s="32"/>
      <c r="D87" s="14" t="s">
        <v>55</v>
      </c>
      <c r="E87" s="15">
        <f>E88+E92+E95+E100+E104+E106+E108</f>
        <v>634341</v>
      </c>
      <c r="F87" s="15">
        <f>F88+F92+F95+F100+F104+F106+F108</f>
        <v>417549.52999999997</v>
      </c>
      <c r="G87" s="16">
        <f t="shared" si="2"/>
        <v>65.82414348118756</v>
      </c>
      <c r="N87" s="18"/>
    </row>
    <row r="88" spans="1:14" s="17" customFormat="1" ht="12.75">
      <c r="A88" s="19"/>
      <c r="B88" s="20">
        <v>80101</v>
      </c>
      <c r="C88" s="19"/>
      <c r="D88" s="21" t="s">
        <v>56</v>
      </c>
      <c r="E88" s="22">
        <f>SUM(E89:E91)</f>
        <v>25231</v>
      </c>
      <c r="F88" s="22">
        <f>SUM(F89:F91)</f>
        <v>47065.83</v>
      </c>
      <c r="G88" s="23">
        <f t="shared" si="2"/>
        <v>186.53969323451312</v>
      </c>
      <c r="N88" s="24"/>
    </row>
    <row r="89" spans="1:14" ht="12.75">
      <c r="A89" s="25"/>
      <c r="B89" s="8"/>
      <c r="C89" s="33" t="s">
        <v>19</v>
      </c>
      <c r="D89" s="26" t="s">
        <v>20</v>
      </c>
      <c r="E89" s="27">
        <v>3500</v>
      </c>
      <c r="F89" s="27">
        <v>2463.07</v>
      </c>
      <c r="G89" s="28">
        <f t="shared" si="2"/>
        <v>70.37342857142858</v>
      </c>
      <c r="N89" s="29"/>
    </row>
    <row r="90" spans="1:14" ht="25.5">
      <c r="A90" s="25"/>
      <c r="B90" s="8"/>
      <c r="C90" s="33" t="s">
        <v>21</v>
      </c>
      <c r="D90" s="26" t="s">
        <v>57</v>
      </c>
      <c r="E90" s="27">
        <v>0</v>
      </c>
      <c r="F90" s="27">
        <v>22871.76</v>
      </c>
      <c r="G90" s="28" t="e">
        <f t="shared" si="2"/>
        <v>#DIV/0!</v>
      </c>
      <c r="N90" s="29"/>
    </row>
    <row r="91" spans="1:14" ht="51">
      <c r="A91" s="25"/>
      <c r="B91" s="8"/>
      <c r="C91" s="33" t="s">
        <v>101</v>
      </c>
      <c r="D91" s="37" t="s">
        <v>12</v>
      </c>
      <c r="E91" s="27">
        <v>21731</v>
      </c>
      <c r="F91" s="27">
        <v>21731</v>
      </c>
      <c r="G91" s="28">
        <f t="shared" si="2"/>
        <v>100</v>
      </c>
      <c r="N91" s="29"/>
    </row>
    <row r="92" spans="1:14" ht="25.5">
      <c r="A92" s="25"/>
      <c r="B92" s="20">
        <v>80103</v>
      </c>
      <c r="C92" s="33"/>
      <c r="D92" s="21" t="s">
        <v>58</v>
      </c>
      <c r="E92" s="22">
        <f>SUM(E93:E94)</f>
        <v>64304</v>
      </c>
      <c r="F92" s="22">
        <f>SUM(F93:F94)</f>
        <v>31862</v>
      </c>
      <c r="G92" s="23">
        <f t="shared" si="2"/>
        <v>49.549017168449865</v>
      </c>
      <c r="N92" s="29"/>
    </row>
    <row r="93" spans="1:14" ht="12.75">
      <c r="A93" s="25"/>
      <c r="B93" s="20"/>
      <c r="C93" s="33" t="s">
        <v>82</v>
      </c>
      <c r="D93" s="26" t="s">
        <v>71</v>
      </c>
      <c r="E93" s="27">
        <v>3200</v>
      </c>
      <c r="F93" s="27">
        <v>1310</v>
      </c>
      <c r="G93" s="23">
        <f t="shared" si="2"/>
        <v>40.9375</v>
      </c>
      <c r="N93" s="29"/>
    </row>
    <row r="94" spans="1:14" ht="38.25">
      <c r="A94" s="25"/>
      <c r="B94" s="8"/>
      <c r="C94" s="8">
        <v>2030</v>
      </c>
      <c r="D94" s="26" t="s">
        <v>59</v>
      </c>
      <c r="E94" s="27">
        <v>61104</v>
      </c>
      <c r="F94" s="27">
        <v>30552</v>
      </c>
      <c r="G94" s="28">
        <f t="shared" si="2"/>
        <v>50</v>
      </c>
      <c r="N94" s="29"/>
    </row>
    <row r="95" spans="1:14" s="17" customFormat="1" ht="12.75">
      <c r="A95" s="19"/>
      <c r="B95" s="20">
        <v>80104</v>
      </c>
      <c r="C95" s="19"/>
      <c r="D95" s="21" t="s">
        <v>60</v>
      </c>
      <c r="E95" s="22">
        <f>SUM(E96:E99)</f>
        <v>315585</v>
      </c>
      <c r="F95" s="22">
        <f>SUM(F96:F99)</f>
        <v>158919.75999999998</v>
      </c>
      <c r="G95" s="23">
        <f t="shared" si="2"/>
        <v>50.357196951692885</v>
      </c>
      <c r="N95" s="24"/>
    </row>
    <row r="96" spans="1:14" s="17" customFormat="1" ht="12.75">
      <c r="A96" s="19"/>
      <c r="B96" s="20"/>
      <c r="C96" s="30" t="s">
        <v>82</v>
      </c>
      <c r="D96" s="26" t="s">
        <v>71</v>
      </c>
      <c r="E96" s="27">
        <v>145060</v>
      </c>
      <c r="F96" s="27">
        <v>62509</v>
      </c>
      <c r="G96" s="28">
        <f t="shared" si="2"/>
        <v>43.091824072797465</v>
      </c>
      <c r="N96" s="24"/>
    </row>
    <row r="97" spans="1:14" ht="12.75">
      <c r="A97" s="25"/>
      <c r="B97" s="8"/>
      <c r="C97" s="33" t="s">
        <v>19</v>
      </c>
      <c r="D97" s="26" t="s">
        <v>20</v>
      </c>
      <c r="E97" s="27">
        <v>1400</v>
      </c>
      <c r="F97" s="27">
        <v>864.34</v>
      </c>
      <c r="G97" s="28">
        <f t="shared" si="2"/>
        <v>61.73857142857143</v>
      </c>
      <c r="N97" s="29"/>
    </row>
    <row r="98" spans="1:14" ht="38.25">
      <c r="A98" s="25"/>
      <c r="B98" s="8"/>
      <c r="C98" s="33">
        <v>2030</v>
      </c>
      <c r="D98" s="26" t="s">
        <v>59</v>
      </c>
      <c r="E98" s="27">
        <v>159125</v>
      </c>
      <c r="F98" s="27">
        <v>80694.62</v>
      </c>
      <c r="G98" s="28">
        <f t="shared" si="2"/>
        <v>50.71146582875098</v>
      </c>
      <c r="N98" s="29"/>
    </row>
    <row r="99" spans="1:14" ht="43.5" customHeight="1">
      <c r="A99" s="25"/>
      <c r="B99" s="8"/>
      <c r="C99" s="33">
        <v>2310</v>
      </c>
      <c r="D99" s="26" t="s">
        <v>85</v>
      </c>
      <c r="E99" s="27">
        <v>10000</v>
      </c>
      <c r="F99" s="27">
        <v>14851.8</v>
      </c>
      <c r="G99" s="28">
        <f t="shared" si="2"/>
        <v>148.518</v>
      </c>
      <c r="N99" s="29"/>
    </row>
    <row r="100" spans="1:14" s="17" customFormat="1" ht="12.75">
      <c r="A100" s="19"/>
      <c r="B100" s="20">
        <v>80110</v>
      </c>
      <c r="C100" s="67"/>
      <c r="D100" s="21" t="s">
        <v>61</v>
      </c>
      <c r="E100" s="22">
        <f>E101+E102+E103</f>
        <v>24165</v>
      </c>
      <c r="F100" s="22">
        <f>F101+F102+F103</f>
        <v>25043.94</v>
      </c>
      <c r="G100" s="23">
        <f t="shared" si="2"/>
        <v>103.63724394785847</v>
      </c>
      <c r="N100" s="24"/>
    </row>
    <row r="101" spans="1:14" ht="12.75">
      <c r="A101" s="25"/>
      <c r="B101" s="8"/>
      <c r="C101" s="33" t="s">
        <v>19</v>
      </c>
      <c r="D101" s="26" t="s">
        <v>20</v>
      </c>
      <c r="E101" s="27">
        <v>2400</v>
      </c>
      <c r="F101" s="27">
        <v>1650.94</v>
      </c>
      <c r="G101" s="28">
        <f t="shared" si="2"/>
        <v>68.78916666666667</v>
      </c>
      <c r="N101" s="29"/>
    </row>
    <row r="102" spans="1:14" ht="12.75">
      <c r="A102" s="25"/>
      <c r="B102" s="8"/>
      <c r="C102" s="33" t="s">
        <v>21</v>
      </c>
      <c r="D102" s="26" t="s">
        <v>22</v>
      </c>
      <c r="E102" s="27">
        <v>0</v>
      </c>
      <c r="F102" s="27">
        <v>1628</v>
      </c>
      <c r="G102" s="28" t="e">
        <f t="shared" si="2"/>
        <v>#DIV/0!</v>
      </c>
      <c r="N102" s="29"/>
    </row>
    <row r="103" spans="1:14" ht="51">
      <c r="A103" s="25"/>
      <c r="B103" s="8"/>
      <c r="C103" s="33" t="s">
        <v>101</v>
      </c>
      <c r="D103" s="26" t="s">
        <v>12</v>
      </c>
      <c r="E103" s="27">
        <v>21765</v>
      </c>
      <c r="F103" s="27">
        <v>21765</v>
      </c>
      <c r="G103" s="28">
        <f t="shared" si="2"/>
        <v>100</v>
      </c>
      <c r="N103" s="29"/>
    </row>
    <row r="104" spans="1:14" ht="12.75">
      <c r="A104" s="25"/>
      <c r="B104" s="20">
        <v>80148</v>
      </c>
      <c r="C104" s="33"/>
      <c r="D104" s="21" t="s">
        <v>86</v>
      </c>
      <c r="E104" s="22">
        <f>E105</f>
        <v>139316</v>
      </c>
      <c r="F104" s="22">
        <f>F105</f>
        <v>88918</v>
      </c>
      <c r="G104" s="23">
        <f t="shared" si="2"/>
        <v>63.82468632461455</v>
      </c>
      <c r="N104" s="29"/>
    </row>
    <row r="105" spans="1:14" ht="12.75">
      <c r="A105" s="25"/>
      <c r="B105" s="20"/>
      <c r="C105" s="33" t="s">
        <v>102</v>
      </c>
      <c r="D105" s="26" t="s">
        <v>77</v>
      </c>
      <c r="E105" s="27">
        <v>139316</v>
      </c>
      <c r="F105" s="27">
        <v>88918</v>
      </c>
      <c r="G105" s="23">
        <f t="shared" si="2"/>
        <v>63.82468632461455</v>
      </c>
      <c r="N105" s="29"/>
    </row>
    <row r="106" spans="1:14" ht="63.75">
      <c r="A106" s="25"/>
      <c r="B106" s="20">
        <v>80150</v>
      </c>
      <c r="C106" s="33"/>
      <c r="D106" s="26" t="s">
        <v>112</v>
      </c>
      <c r="E106" s="27">
        <v>590</v>
      </c>
      <c r="F106" s="27">
        <v>590</v>
      </c>
      <c r="G106" s="23">
        <f t="shared" si="2"/>
        <v>100</v>
      </c>
      <c r="N106" s="29"/>
    </row>
    <row r="107" spans="1:14" ht="51">
      <c r="A107" s="25"/>
      <c r="B107" s="20"/>
      <c r="C107" s="33" t="s">
        <v>101</v>
      </c>
      <c r="D107" s="26" t="s">
        <v>12</v>
      </c>
      <c r="E107" s="27">
        <v>590</v>
      </c>
      <c r="F107" s="27">
        <v>590</v>
      </c>
      <c r="G107" s="23"/>
      <c r="N107" s="29"/>
    </row>
    <row r="108" spans="1:14" ht="12.75">
      <c r="A108" s="25"/>
      <c r="B108" s="20">
        <v>80195</v>
      </c>
      <c r="C108" s="33"/>
      <c r="D108" s="21" t="s">
        <v>9</v>
      </c>
      <c r="E108" s="22">
        <f>SUM(E109:E110)</f>
        <v>65150</v>
      </c>
      <c r="F108" s="22">
        <f>SUM(F109:F110)</f>
        <v>65150</v>
      </c>
      <c r="G108" s="23">
        <f t="shared" si="2"/>
        <v>100</v>
      </c>
      <c r="N108" s="29"/>
    </row>
    <row r="109" spans="1:14" ht="12.75">
      <c r="A109" s="25"/>
      <c r="B109" s="20"/>
      <c r="C109" s="33" t="s">
        <v>103</v>
      </c>
      <c r="D109" s="26" t="s">
        <v>62</v>
      </c>
      <c r="E109" s="27">
        <v>55377</v>
      </c>
      <c r="F109" s="27">
        <v>55377.5</v>
      </c>
      <c r="G109" s="28">
        <f t="shared" si="2"/>
        <v>100.0009029019268</v>
      </c>
      <c r="N109" s="29"/>
    </row>
    <row r="110" spans="1:14" ht="12.75">
      <c r="A110" s="25"/>
      <c r="B110" s="20"/>
      <c r="C110" s="33" t="s">
        <v>104</v>
      </c>
      <c r="D110" s="26" t="s">
        <v>62</v>
      </c>
      <c r="E110" s="27">
        <v>9773</v>
      </c>
      <c r="F110" s="27">
        <v>9772.5</v>
      </c>
      <c r="G110" s="28">
        <f t="shared" si="2"/>
        <v>99.99488386370614</v>
      </c>
      <c r="N110" s="29"/>
    </row>
    <row r="111" spans="1:14" ht="12.75">
      <c r="A111" s="12">
        <v>852</v>
      </c>
      <c r="B111" s="32"/>
      <c r="C111" s="32"/>
      <c r="D111" s="14" t="s">
        <v>63</v>
      </c>
      <c r="E111" s="15">
        <f>E112+E119+E122+E124+E126+E129+E132</f>
        <v>2142638</v>
      </c>
      <c r="F111" s="15">
        <f>F112+F119+F122+F124+F126+F129+F132</f>
        <v>1234820.6600000001</v>
      </c>
      <c r="G111" s="16">
        <f t="shared" si="2"/>
        <v>57.6308578490627</v>
      </c>
      <c r="N111" s="18"/>
    </row>
    <row r="112" spans="1:14" s="17" customFormat="1" ht="38.25">
      <c r="A112" s="19"/>
      <c r="B112" s="20">
        <v>85212</v>
      </c>
      <c r="C112" s="19"/>
      <c r="D112" s="21" t="s">
        <v>64</v>
      </c>
      <c r="E112" s="22">
        <f>SUM(E113:E118)</f>
        <v>1909100</v>
      </c>
      <c r="F112" s="22">
        <f>SUM(F113:F118)</f>
        <v>1076653.1300000001</v>
      </c>
      <c r="G112" s="23">
        <f t="shared" si="2"/>
        <v>56.39584778167723</v>
      </c>
      <c r="N112" s="24"/>
    </row>
    <row r="113" spans="1:14" s="17" customFormat="1" ht="25.5">
      <c r="A113" s="19"/>
      <c r="B113" s="20"/>
      <c r="C113" s="30" t="s">
        <v>82</v>
      </c>
      <c r="D113" s="26" t="s">
        <v>65</v>
      </c>
      <c r="E113" s="27">
        <v>0</v>
      </c>
      <c r="F113" s="27">
        <v>11.6</v>
      </c>
      <c r="G113" s="23" t="e">
        <f t="shared" si="2"/>
        <v>#DIV/0!</v>
      </c>
      <c r="N113" s="24"/>
    </row>
    <row r="114" spans="1:14" s="17" customFormat="1" ht="12.75">
      <c r="A114" s="19"/>
      <c r="B114" s="20"/>
      <c r="C114" s="30" t="s">
        <v>19</v>
      </c>
      <c r="D114" s="26" t="s">
        <v>20</v>
      </c>
      <c r="E114" s="27">
        <v>100</v>
      </c>
      <c r="F114" s="27">
        <v>0</v>
      </c>
      <c r="G114" s="23">
        <f t="shared" si="2"/>
        <v>0</v>
      </c>
      <c r="N114" s="24"/>
    </row>
    <row r="115" spans="1:14" s="17" customFormat="1" ht="25.5">
      <c r="A115" s="19"/>
      <c r="B115" s="20"/>
      <c r="C115" s="30" t="s">
        <v>21</v>
      </c>
      <c r="D115" s="26" t="s">
        <v>57</v>
      </c>
      <c r="E115" s="27">
        <v>0</v>
      </c>
      <c r="F115" s="27">
        <v>0</v>
      </c>
      <c r="G115" s="23" t="e">
        <f t="shared" si="2"/>
        <v>#DIV/0!</v>
      </c>
      <c r="N115" s="24"/>
    </row>
    <row r="116" spans="1:14" s="17" customFormat="1" ht="25.5">
      <c r="A116" s="19"/>
      <c r="B116" s="20"/>
      <c r="C116" s="30" t="s">
        <v>105</v>
      </c>
      <c r="D116" s="26" t="s">
        <v>66</v>
      </c>
      <c r="E116" s="27">
        <v>0</v>
      </c>
      <c r="F116" s="27">
        <v>3405.92</v>
      </c>
      <c r="G116" s="23" t="e">
        <f t="shared" si="2"/>
        <v>#DIV/0!</v>
      </c>
      <c r="N116" s="24"/>
    </row>
    <row r="117" spans="1:14" ht="41.25" customHeight="1">
      <c r="A117" s="25"/>
      <c r="B117" s="8"/>
      <c r="C117" s="8">
        <v>2010</v>
      </c>
      <c r="D117" s="26" t="s">
        <v>12</v>
      </c>
      <c r="E117" s="27">
        <v>1894000</v>
      </c>
      <c r="F117" s="27">
        <v>1069000</v>
      </c>
      <c r="G117" s="28">
        <f t="shared" si="2"/>
        <v>56.44139387539598</v>
      </c>
      <c r="N117" s="29"/>
    </row>
    <row r="118" spans="1:14" ht="38.25">
      <c r="A118" s="25"/>
      <c r="B118" s="8"/>
      <c r="C118" s="8">
        <v>2360</v>
      </c>
      <c r="D118" s="26" t="s">
        <v>29</v>
      </c>
      <c r="E118" s="27">
        <v>15000</v>
      </c>
      <c r="F118" s="27">
        <v>4235.61</v>
      </c>
      <c r="G118" s="28">
        <f t="shared" si="2"/>
        <v>28.237399999999997</v>
      </c>
      <c r="N118" s="29"/>
    </row>
    <row r="119" spans="1:14" s="17" customFormat="1" ht="40.5" customHeight="1">
      <c r="A119" s="19"/>
      <c r="B119" s="20">
        <v>85213</v>
      </c>
      <c r="C119" s="19"/>
      <c r="D119" s="21" t="s">
        <v>67</v>
      </c>
      <c r="E119" s="22">
        <f>E120+E121</f>
        <v>9949</v>
      </c>
      <c r="F119" s="22">
        <f>F120+F121</f>
        <v>7080</v>
      </c>
      <c r="G119" s="23">
        <f t="shared" si="2"/>
        <v>71.16293094783396</v>
      </c>
      <c r="N119" s="24"/>
    </row>
    <row r="120" spans="1:14" ht="42" customHeight="1">
      <c r="A120" s="25"/>
      <c r="B120" s="8"/>
      <c r="C120" s="8">
        <v>2010</v>
      </c>
      <c r="D120" s="26" t="s">
        <v>12</v>
      </c>
      <c r="E120" s="27">
        <v>4749</v>
      </c>
      <c r="F120" s="27">
        <v>4176</v>
      </c>
      <c r="G120" s="28">
        <f t="shared" si="2"/>
        <v>87.93430195830702</v>
      </c>
      <c r="N120" s="29"/>
    </row>
    <row r="121" spans="1:14" ht="25.5">
      <c r="A121" s="25"/>
      <c r="B121" s="8"/>
      <c r="C121" s="8">
        <v>2030</v>
      </c>
      <c r="D121" s="26" t="s">
        <v>57</v>
      </c>
      <c r="E121" s="27">
        <v>5200</v>
      </c>
      <c r="F121" s="27">
        <v>2904</v>
      </c>
      <c r="G121" s="28">
        <f t="shared" si="2"/>
        <v>55.84615384615385</v>
      </c>
      <c r="N121" s="29"/>
    </row>
    <row r="122" spans="1:14" s="17" customFormat="1" ht="25.5">
      <c r="A122" s="19"/>
      <c r="B122" s="20">
        <v>85214</v>
      </c>
      <c r="C122" s="19"/>
      <c r="D122" s="21" t="s">
        <v>68</v>
      </c>
      <c r="E122" s="22">
        <f>E123</f>
        <v>40300</v>
      </c>
      <c r="F122" s="22">
        <f>F123</f>
        <v>34419</v>
      </c>
      <c r="G122" s="23">
        <f t="shared" si="2"/>
        <v>85.40694789081886</v>
      </c>
      <c r="N122" s="24"/>
    </row>
    <row r="123" spans="1:14" ht="38.25">
      <c r="A123" s="25"/>
      <c r="B123" s="8"/>
      <c r="C123" s="8">
        <v>2030</v>
      </c>
      <c r="D123" s="26" t="s">
        <v>29</v>
      </c>
      <c r="E123" s="27">
        <v>40300</v>
      </c>
      <c r="F123" s="27">
        <v>34419</v>
      </c>
      <c r="G123" s="28">
        <f aca="true" t="shared" si="3" ref="G123:G146">F123/E123*100</f>
        <v>85.40694789081886</v>
      </c>
      <c r="N123" s="29"/>
    </row>
    <row r="124" spans="1:14" ht="12.75">
      <c r="A124" s="25"/>
      <c r="B124" s="20">
        <v>85216</v>
      </c>
      <c r="C124" s="8"/>
      <c r="D124" s="21" t="s">
        <v>69</v>
      </c>
      <c r="E124" s="22">
        <f>E125</f>
        <v>36500</v>
      </c>
      <c r="F124" s="22">
        <f>F125</f>
        <v>32294</v>
      </c>
      <c r="G124" s="23">
        <f t="shared" si="3"/>
        <v>88.47671232876712</v>
      </c>
      <c r="N124" s="29"/>
    </row>
    <row r="125" spans="1:14" ht="38.25">
      <c r="A125" s="25"/>
      <c r="B125" s="8"/>
      <c r="C125" s="8">
        <v>2030</v>
      </c>
      <c r="D125" s="26" t="s">
        <v>29</v>
      </c>
      <c r="E125" s="27">
        <v>36500</v>
      </c>
      <c r="F125" s="27">
        <v>32294</v>
      </c>
      <c r="G125" s="28">
        <f t="shared" si="3"/>
        <v>88.47671232876712</v>
      </c>
      <c r="N125" s="29"/>
    </row>
    <row r="126" spans="1:14" s="17" customFormat="1" ht="12.75">
      <c r="A126" s="19"/>
      <c r="B126" s="20">
        <v>85219</v>
      </c>
      <c r="C126" s="19"/>
      <c r="D126" s="21" t="s">
        <v>70</v>
      </c>
      <c r="E126" s="22">
        <f>SUM(E127:E128)</f>
        <v>92100</v>
      </c>
      <c r="F126" s="22">
        <f>SUM(F127:F128)</f>
        <v>44047.61</v>
      </c>
      <c r="G126" s="23">
        <f t="shared" si="3"/>
        <v>47.82585233441911</v>
      </c>
      <c r="N126" s="24"/>
    </row>
    <row r="127" spans="1:14" s="17" customFormat="1" ht="12.75">
      <c r="A127" s="19"/>
      <c r="B127" s="20"/>
      <c r="C127" s="30" t="s">
        <v>19</v>
      </c>
      <c r="D127" s="26" t="s">
        <v>20</v>
      </c>
      <c r="E127" s="27">
        <v>4000</v>
      </c>
      <c r="F127" s="27">
        <v>1518.61</v>
      </c>
      <c r="G127" s="28">
        <f t="shared" si="3"/>
        <v>37.96525</v>
      </c>
      <c r="N127" s="24"/>
    </row>
    <row r="128" spans="1:14" ht="38.25">
      <c r="A128" s="25"/>
      <c r="B128" s="8"/>
      <c r="C128" s="8">
        <v>2030</v>
      </c>
      <c r="D128" s="26" t="s">
        <v>29</v>
      </c>
      <c r="E128" s="27">
        <v>88100</v>
      </c>
      <c r="F128" s="27">
        <v>42529</v>
      </c>
      <c r="G128" s="28">
        <f t="shared" si="3"/>
        <v>48.273552780930764</v>
      </c>
      <c r="N128" s="29"/>
    </row>
    <row r="129" spans="1:14" s="17" customFormat="1" ht="25.5">
      <c r="A129" s="19"/>
      <c r="B129" s="20">
        <v>85228</v>
      </c>
      <c r="C129" s="19"/>
      <c r="D129" s="21" t="s">
        <v>72</v>
      </c>
      <c r="E129" s="22">
        <f>E130+E131</f>
        <v>12900</v>
      </c>
      <c r="F129" s="22">
        <f>F130+F131</f>
        <v>8112.92</v>
      </c>
      <c r="G129" s="23">
        <f t="shared" si="3"/>
        <v>62.89085271317829</v>
      </c>
      <c r="N129" s="24"/>
    </row>
    <row r="130" spans="1:14" ht="12.75">
      <c r="A130" s="25"/>
      <c r="B130" s="8"/>
      <c r="C130" s="33" t="s">
        <v>102</v>
      </c>
      <c r="D130" s="26" t="s">
        <v>71</v>
      </c>
      <c r="E130" s="27">
        <v>7500</v>
      </c>
      <c r="F130" s="27">
        <v>4872.92</v>
      </c>
      <c r="G130" s="28">
        <f t="shared" si="3"/>
        <v>64.97226666666667</v>
      </c>
      <c r="N130" s="29"/>
    </row>
    <row r="131" spans="1:14" ht="39" customHeight="1">
      <c r="A131" s="25"/>
      <c r="B131" s="8"/>
      <c r="C131" s="8">
        <v>2010</v>
      </c>
      <c r="D131" s="26" t="s">
        <v>12</v>
      </c>
      <c r="E131" s="27">
        <v>5400</v>
      </c>
      <c r="F131" s="27">
        <v>3240</v>
      </c>
      <c r="G131" s="28">
        <f t="shared" si="3"/>
        <v>60</v>
      </c>
      <c r="N131" s="29"/>
    </row>
    <row r="132" spans="1:14" s="17" customFormat="1" ht="12.75">
      <c r="A132" s="19"/>
      <c r="B132" s="20">
        <v>85295</v>
      </c>
      <c r="C132" s="19"/>
      <c r="D132" s="21" t="s">
        <v>9</v>
      </c>
      <c r="E132" s="22">
        <f>SUM(E133:E135)</f>
        <v>41789</v>
      </c>
      <c r="F132" s="22">
        <f>SUM(F133:F135)</f>
        <v>32214</v>
      </c>
      <c r="G132" s="23">
        <f t="shared" si="3"/>
        <v>77.08727177008303</v>
      </c>
      <c r="N132" s="24"/>
    </row>
    <row r="133" spans="1:14" s="17" customFormat="1" ht="12.75">
      <c r="A133" s="19"/>
      <c r="B133" s="20"/>
      <c r="C133" s="25">
        <v>2007</v>
      </c>
      <c r="D133" s="26" t="s">
        <v>62</v>
      </c>
      <c r="E133" s="27">
        <v>6882</v>
      </c>
      <c r="F133" s="27">
        <v>6878</v>
      </c>
      <c r="G133" s="23">
        <f t="shared" si="3"/>
        <v>99.9418773612322</v>
      </c>
      <c r="N133" s="24"/>
    </row>
    <row r="134" spans="1:14" s="17" customFormat="1" ht="51">
      <c r="A134" s="19"/>
      <c r="B134" s="20"/>
      <c r="C134" s="25">
        <v>2010</v>
      </c>
      <c r="D134" s="26" t="s">
        <v>12</v>
      </c>
      <c r="E134" s="27">
        <v>1907</v>
      </c>
      <c r="F134" s="27">
        <v>1336</v>
      </c>
      <c r="G134" s="28">
        <f t="shared" si="3"/>
        <v>70.05768222338752</v>
      </c>
      <c r="N134" s="24"/>
    </row>
    <row r="135" spans="1:14" s="17" customFormat="1" ht="38.25">
      <c r="A135" s="19"/>
      <c r="B135" s="35"/>
      <c r="C135" s="36">
        <v>2030</v>
      </c>
      <c r="D135" s="37" t="s">
        <v>29</v>
      </c>
      <c r="E135" s="38">
        <v>33000</v>
      </c>
      <c r="F135" s="38">
        <v>24000</v>
      </c>
      <c r="G135" s="45">
        <f t="shared" si="3"/>
        <v>72.72727272727273</v>
      </c>
      <c r="N135" s="24"/>
    </row>
    <row r="136" spans="1:14" ht="12.75">
      <c r="A136" s="12">
        <v>854</v>
      </c>
      <c r="B136" s="32"/>
      <c r="C136" s="40"/>
      <c r="D136" s="46" t="s">
        <v>73</v>
      </c>
      <c r="E136" s="42">
        <f>E137</f>
        <v>36000</v>
      </c>
      <c r="F136" s="42">
        <f>F137</f>
        <v>36000</v>
      </c>
      <c r="G136" s="43">
        <f t="shared" si="3"/>
        <v>100</v>
      </c>
      <c r="N136" s="18"/>
    </row>
    <row r="137" spans="1:14" s="17" customFormat="1" ht="12.75">
      <c r="A137" s="19"/>
      <c r="B137" s="20">
        <v>85415</v>
      </c>
      <c r="C137" s="19"/>
      <c r="D137" s="21" t="s">
        <v>74</v>
      </c>
      <c r="E137" s="22">
        <f>SUM(E138:E138)</f>
        <v>36000</v>
      </c>
      <c r="F137" s="22">
        <f>SUM(F138:F138)</f>
        <v>36000</v>
      </c>
      <c r="G137" s="23">
        <f t="shared" si="3"/>
        <v>100</v>
      </c>
      <c r="N137" s="24"/>
    </row>
    <row r="138" spans="1:14" ht="38.25">
      <c r="A138" s="25"/>
      <c r="B138" s="8"/>
      <c r="C138" s="8">
        <v>2030</v>
      </c>
      <c r="D138" s="26" t="s">
        <v>29</v>
      </c>
      <c r="E138" s="27">
        <v>36000</v>
      </c>
      <c r="F138" s="27">
        <v>36000</v>
      </c>
      <c r="G138" s="28">
        <f t="shared" si="3"/>
        <v>100</v>
      </c>
      <c r="N138" s="29"/>
    </row>
    <row r="139" spans="1:14" ht="25.5">
      <c r="A139" s="12">
        <v>900</v>
      </c>
      <c r="B139" s="32"/>
      <c r="C139" s="32"/>
      <c r="D139" s="14" t="s">
        <v>75</v>
      </c>
      <c r="E139" s="15">
        <f>E140+E145</f>
        <v>651650</v>
      </c>
      <c r="F139" s="15">
        <f>F140+F145</f>
        <v>291433.58</v>
      </c>
      <c r="G139" s="16">
        <f t="shared" si="3"/>
        <v>44.72240926877926</v>
      </c>
      <c r="N139" s="29"/>
    </row>
    <row r="140" spans="1:14" ht="12.75">
      <c r="A140" s="47"/>
      <c r="B140" s="48">
        <v>90002</v>
      </c>
      <c r="C140" s="68"/>
      <c r="D140" s="50" t="s">
        <v>88</v>
      </c>
      <c r="E140" s="51">
        <f>SUM(E141:E144)</f>
        <v>636650</v>
      </c>
      <c r="F140" s="51">
        <f>SUM(F141:F144)</f>
        <v>277412.7</v>
      </c>
      <c r="G140" s="52">
        <f t="shared" si="3"/>
        <v>43.57381606848347</v>
      </c>
      <c r="N140" s="29"/>
    </row>
    <row r="141" spans="1:14" ht="29.25" customHeight="1">
      <c r="A141" s="47"/>
      <c r="B141" s="49"/>
      <c r="C141" s="68" t="s">
        <v>106</v>
      </c>
      <c r="D141" s="53" t="s">
        <v>87</v>
      </c>
      <c r="E141" s="54">
        <v>635850</v>
      </c>
      <c r="F141" s="54">
        <v>274147.5</v>
      </c>
      <c r="G141" s="55">
        <f t="shared" si="3"/>
        <v>43.115121490917666</v>
      </c>
      <c r="N141" s="29"/>
    </row>
    <row r="142" spans="1:14" ht="29.25" customHeight="1">
      <c r="A142" s="47"/>
      <c r="B142" s="49"/>
      <c r="C142" s="68" t="s">
        <v>113</v>
      </c>
      <c r="D142" s="53" t="s">
        <v>114</v>
      </c>
      <c r="E142" s="54"/>
      <c r="F142" s="54">
        <v>2000</v>
      </c>
      <c r="G142" s="55"/>
      <c r="N142" s="29"/>
    </row>
    <row r="143" spans="1:14" ht="12.75">
      <c r="A143" s="47"/>
      <c r="B143" s="49"/>
      <c r="C143" s="68" t="s">
        <v>82</v>
      </c>
      <c r="D143" s="26" t="s">
        <v>71</v>
      </c>
      <c r="E143" s="54">
        <v>500</v>
      </c>
      <c r="F143" s="54">
        <v>1265.2</v>
      </c>
      <c r="G143" s="55">
        <f t="shared" si="3"/>
        <v>253.04000000000002</v>
      </c>
      <c r="N143" s="29"/>
    </row>
    <row r="144" spans="1:14" ht="25.5">
      <c r="A144" s="47"/>
      <c r="B144" s="49"/>
      <c r="C144" s="68" t="s">
        <v>91</v>
      </c>
      <c r="D144" s="26" t="s">
        <v>34</v>
      </c>
      <c r="E144" s="54">
        <v>300</v>
      </c>
      <c r="F144" s="54"/>
      <c r="G144" s="55"/>
      <c r="N144" s="29"/>
    </row>
    <row r="145" spans="1:14" ht="38.25">
      <c r="A145" s="25"/>
      <c r="B145" s="20">
        <v>90019</v>
      </c>
      <c r="C145" s="33"/>
      <c r="D145" s="21" t="s">
        <v>78</v>
      </c>
      <c r="E145" s="22">
        <f>E146</f>
        <v>15000</v>
      </c>
      <c r="F145" s="22">
        <v>14020.88</v>
      </c>
      <c r="G145" s="52">
        <f t="shared" si="3"/>
        <v>93.47253333333333</v>
      </c>
      <c r="N145" s="29"/>
    </row>
    <row r="146" spans="1:14" ht="12.75">
      <c r="A146" s="25"/>
      <c r="B146" s="8"/>
      <c r="C146" s="33" t="s">
        <v>82</v>
      </c>
      <c r="D146" s="26" t="s">
        <v>71</v>
      </c>
      <c r="E146" s="27">
        <v>15000</v>
      </c>
      <c r="F146" s="27">
        <v>14226.57</v>
      </c>
      <c r="G146" s="55">
        <f t="shared" si="3"/>
        <v>94.8438</v>
      </c>
      <c r="N146" s="29"/>
    </row>
    <row r="147" spans="1:7" ht="12.75" customHeight="1">
      <c r="A147" s="77" t="s">
        <v>79</v>
      </c>
      <c r="B147" s="77"/>
      <c r="C147" s="77"/>
      <c r="D147" s="77"/>
      <c r="E147" s="16">
        <f>E7+E19+E28+E38+E45+E48+E51+E82+E87+E111+E136+E139</f>
        <v>21841334.97</v>
      </c>
      <c r="F147" s="16">
        <f>F7+F19+F28+F38+F45+F48+F51+F82+F87+F111+F136+F139</f>
        <v>12040251.399999999</v>
      </c>
      <c r="G147" s="16">
        <f>F147/E147*100</f>
        <v>55.12598665117216</v>
      </c>
    </row>
    <row r="148" ht="12.75">
      <c r="G148" s="56"/>
    </row>
    <row r="149" ht="12.75">
      <c r="G149" s="56"/>
    </row>
    <row r="150" ht="12.75">
      <c r="G150" s="56"/>
    </row>
    <row r="151" ht="12.75">
      <c r="G151" s="56"/>
    </row>
    <row r="152" ht="12.75">
      <c r="G152" s="56"/>
    </row>
    <row r="153" ht="12.75">
      <c r="G153" s="56"/>
    </row>
    <row r="154" ht="12.75">
      <c r="G154" s="56"/>
    </row>
    <row r="155" ht="12.75">
      <c r="G155" s="56"/>
    </row>
    <row r="156" ht="12.75">
      <c r="G156" s="56"/>
    </row>
    <row r="157" ht="12.75">
      <c r="G157" s="56"/>
    </row>
    <row r="158" ht="12.75">
      <c r="G158" s="56"/>
    </row>
    <row r="159" ht="12.75">
      <c r="G159" s="56"/>
    </row>
    <row r="160" ht="12.75">
      <c r="G160" s="56"/>
    </row>
    <row r="161" ht="12.75">
      <c r="G161" s="56"/>
    </row>
    <row r="162" ht="12.75">
      <c r="G162" s="56"/>
    </row>
    <row r="163" ht="12.75">
      <c r="G163" s="56"/>
    </row>
    <row r="164" ht="12.75">
      <c r="G164" s="56"/>
    </row>
    <row r="165" ht="12.75">
      <c r="G165" s="56"/>
    </row>
    <row r="166" ht="12.75">
      <c r="G166" s="56"/>
    </row>
    <row r="167" ht="12.75">
      <c r="G167" s="56"/>
    </row>
    <row r="168" ht="12.75">
      <c r="G168" s="56"/>
    </row>
    <row r="169" ht="12.75">
      <c r="G169" s="56"/>
    </row>
    <row r="170" ht="12.75">
      <c r="G170" s="56"/>
    </row>
    <row r="171" ht="12.75">
      <c r="G171" s="56"/>
    </row>
    <row r="172" ht="12.75">
      <c r="G172" s="56"/>
    </row>
    <row r="173" ht="12.75">
      <c r="G173" s="56"/>
    </row>
    <row r="174" ht="12.75">
      <c r="G174" s="56"/>
    </row>
    <row r="175" ht="12.75">
      <c r="G175" s="56"/>
    </row>
    <row r="176" ht="12.75">
      <c r="G176" s="56"/>
    </row>
    <row r="177" ht="12.75">
      <c r="G177" s="56"/>
    </row>
    <row r="178" ht="12.75">
      <c r="G178" s="56"/>
    </row>
    <row r="179" ht="12.75">
      <c r="G179" s="56"/>
    </row>
    <row r="180" ht="12.75">
      <c r="G180" s="56"/>
    </row>
    <row r="181" ht="12.75">
      <c r="G181" s="56"/>
    </row>
    <row r="182" ht="12.75">
      <c r="G182" s="56"/>
    </row>
    <row r="183" ht="12.75">
      <c r="G183" s="56"/>
    </row>
    <row r="184" ht="12.75">
      <c r="G184" s="56"/>
    </row>
    <row r="185" ht="12.75">
      <c r="G185" s="56"/>
    </row>
    <row r="186" ht="12.75">
      <c r="G186" s="56"/>
    </row>
    <row r="187" ht="12.75">
      <c r="G187" s="56"/>
    </row>
    <row r="188" ht="12.75">
      <c r="G188" s="56"/>
    </row>
    <row r="189" ht="12.75">
      <c r="G189" s="56"/>
    </row>
    <row r="190" ht="12.75">
      <c r="G190" s="56"/>
    </row>
    <row r="191" ht="12.75">
      <c r="G191" s="56"/>
    </row>
    <row r="192" ht="12.75">
      <c r="G192" s="56"/>
    </row>
    <row r="193" ht="12.75">
      <c r="G193" s="56"/>
    </row>
    <row r="194" ht="12.75">
      <c r="G194" s="56"/>
    </row>
    <row r="195" ht="12.75">
      <c r="G195" s="56"/>
    </row>
    <row r="196" ht="12.75">
      <c r="G196" s="56"/>
    </row>
    <row r="197" ht="12.75">
      <c r="G197" s="56"/>
    </row>
    <row r="198" ht="12.75">
      <c r="G198" s="56"/>
    </row>
    <row r="199" ht="12.75">
      <c r="G199" s="56"/>
    </row>
    <row r="200" ht="12.75">
      <c r="G200" s="56"/>
    </row>
    <row r="201" ht="12.75">
      <c r="G201" s="56"/>
    </row>
    <row r="202" ht="12.75">
      <c r="G202" s="56"/>
    </row>
    <row r="203" ht="12.75">
      <c r="G203" s="56"/>
    </row>
    <row r="204" ht="12.75">
      <c r="G204" s="56"/>
    </row>
    <row r="205" ht="12.75">
      <c r="G205" s="56"/>
    </row>
    <row r="206" ht="12.75">
      <c r="G206" s="56"/>
    </row>
    <row r="207" ht="12.75">
      <c r="G207" s="56"/>
    </row>
    <row r="208" ht="12.75">
      <c r="G208" s="56"/>
    </row>
    <row r="209" ht="12.75">
      <c r="G209" s="56"/>
    </row>
    <row r="210" ht="12.75">
      <c r="G210" s="56"/>
    </row>
    <row r="211" ht="12.75">
      <c r="G211" s="56"/>
    </row>
    <row r="212" ht="12.75">
      <c r="G212" s="56"/>
    </row>
    <row r="213" ht="12.75">
      <c r="G213" s="56"/>
    </row>
    <row r="214" ht="12.75">
      <c r="G214" s="56"/>
    </row>
    <row r="215" ht="12.75">
      <c r="G215" s="56"/>
    </row>
    <row r="216" ht="12.75">
      <c r="G216" s="56"/>
    </row>
    <row r="217" ht="12.75">
      <c r="G217" s="56"/>
    </row>
    <row r="218" ht="12.75">
      <c r="G218" s="56"/>
    </row>
    <row r="219" ht="12.75">
      <c r="G219" s="56"/>
    </row>
    <row r="220" ht="12.75">
      <c r="G220" s="56"/>
    </row>
    <row r="221" ht="12.75">
      <c r="G221" s="56"/>
    </row>
    <row r="222" ht="12.75">
      <c r="G222" s="56"/>
    </row>
    <row r="223" ht="12.75">
      <c r="G223" s="56"/>
    </row>
    <row r="224" ht="12.75">
      <c r="G224" s="56"/>
    </row>
    <row r="225" ht="12.75">
      <c r="G225" s="56"/>
    </row>
    <row r="226" ht="12.75">
      <c r="G226" s="56"/>
    </row>
    <row r="227" ht="12.75">
      <c r="G227" s="56"/>
    </row>
    <row r="228" ht="12.75">
      <c r="G228" s="56"/>
    </row>
    <row r="229" ht="12.75">
      <c r="G229" s="56"/>
    </row>
    <row r="230" ht="12.75">
      <c r="G230" s="56"/>
    </row>
    <row r="231" ht="12.75">
      <c r="G231" s="56"/>
    </row>
    <row r="232" ht="12.75">
      <c r="G232" s="56"/>
    </row>
    <row r="233" ht="12.75">
      <c r="G233" s="56"/>
    </row>
    <row r="234" ht="12.75">
      <c r="G234" s="56"/>
    </row>
    <row r="235" ht="12.75">
      <c r="G235" s="56"/>
    </row>
    <row r="236" ht="12.75">
      <c r="G236" s="56"/>
    </row>
    <row r="237" ht="12.75">
      <c r="G237" s="56"/>
    </row>
    <row r="238" ht="12.75">
      <c r="G238" s="56"/>
    </row>
    <row r="239" ht="12.75">
      <c r="G239" s="56"/>
    </row>
    <row r="240" ht="12.75">
      <c r="G240" s="56"/>
    </row>
    <row r="241" ht="12.75">
      <c r="G241" s="56"/>
    </row>
    <row r="242" ht="12.75">
      <c r="G242" s="56"/>
    </row>
    <row r="243" ht="12.75">
      <c r="G243" s="56"/>
    </row>
    <row r="244" ht="12.75">
      <c r="G244" s="56"/>
    </row>
    <row r="245" ht="12.75">
      <c r="G245" s="56"/>
    </row>
    <row r="246" ht="12.75">
      <c r="G246" s="56"/>
    </row>
    <row r="247" ht="12.75">
      <c r="G247" s="56"/>
    </row>
    <row r="248" ht="12.75">
      <c r="G248" s="56"/>
    </row>
    <row r="249" ht="12.75">
      <c r="G249" s="56"/>
    </row>
    <row r="250" ht="12.75">
      <c r="G250" s="56"/>
    </row>
    <row r="251" ht="12.75">
      <c r="G251" s="56"/>
    </row>
    <row r="252" ht="12.75">
      <c r="G252" s="56"/>
    </row>
    <row r="253" ht="12.75">
      <c r="G253" s="56"/>
    </row>
    <row r="254" ht="12.75">
      <c r="G254" s="56"/>
    </row>
    <row r="255" ht="12.75">
      <c r="G255" s="56"/>
    </row>
    <row r="256" ht="12.75">
      <c r="G256" s="56"/>
    </row>
    <row r="257" ht="12.75">
      <c r="G257" s="56"/>
    </row>
    <row r="258" ht="12.75">
      <c r="G258" s="56"/>
    </row>
    <row r="259" ht="12.75">
      <c r="G259" s="56"/>
    </row>
    <row r="260" ht="12.75">
      <c r="G260" s="56"/>
    </row>
    <row r="261" ht="12.75">
      <c r="G261" s="56"/>
    </row>
    <row r="262" ht="12.75">
      <c r="G262" s="56"/>
    </row>
    <row r="263" ht="12.75">
      <c r="G263" s="56"/>
    </row>
    <row r="264" ht="12.75">
      <c r="G264" s="56"/>
    </row>
    <row r="265" ht="12.75">
      <c r="G265" s="56"/>
    </row>
    <row r="266" ht="12.75">
      <c r="G266" s="56"/>
    </row>
    <row r="267" ht="12.75">
      <c r="G267" s="56"/>
    </row>
    <row r="268" ht="12.75">
      <c r="G268" s="56"/>
    </row>
    <row r="269" ht="12.75">
      <c r="G269" s="56"/>
    </row>
    <row r="270" ht="12.75">
      <c r="G270" s="56"/>
    </row>
    <row r="271" ht="12.75">
      <c r="G271" s="56"/>
    </row>
    <row r="272" ht="12.75">
      <c r="G272" s="56"/>
    </row>
    <row r="273" ht="12.75">
      <c r="G273" s="56"/>
    </row>
    <row r="274" ht="12.75">
      <c r="G274" s="56"/>
    </row>
    <row r="275" ht="12.75">
      <c r="G275" s="56"/>
    </row>
  </sheetData>
  <sheetProtection selectLockedCells="1" selectUnlockedCells="1"/>
  <mergeCells count="10">
    <mergeCell ref="A147:D147"/>
    <mergeCell ref="E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1597222222222222" right="0.1597222222222222" top="0.22013888888888888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</cp:lastModifiedBy>
  <cp:lastPrinted>2015-08-13T13:09:18Z</cp:lastPrinted>
  <dcterms:created xsi:type="dcterms:W3CDTF">2015-03-30T13:36:09Z</dcterms:created>
  <dcterms:modified xsi:type="dcterms:W3CDTF">2015-08-13T13:09:22Z</dcterms:modified>
  <cp:category/>
  <cp:version/>
  <cp:contentType/>
  <cp:contentStatus/>
</cp:coreProperties>
</file>