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<sst xmlns="http://schemas.openxmlformats.org/spreadsheetml/2006/main" count="302" uniqueCount="135">
  <si>
    <t>Lp.</t>
  </si>
  <si>
    <t>Wyszczególnienie</t>
  </si>
  <si>
    <t>1.</t>
  </si>
  <si>
    <t>Dochody ogółem</t>
  </si>
  <si>
    <t>Dochody bieżące</t>
  </si>
  <si>
    <t>w tym: środki z UE*</t>
  </si>
  <si>
    <t>Dochody majątkowe, w tym:</t>
  </si>
  <si>
    <t>ze sprzedaży majątku</t>
  </si>
  <si>
    <t>środki z UE*</t>
  </si>
  <si>
    <t>2.</t>
  </si>
  <si>
    <t>Wydatki ogółem</t>
  </si>
  <si>
    <t>Wydatki bieżące</t>
  </si>
  <si>
    <t xml:space="preserve">wydatki bieżące bez wydatków na obsługę długu, w tym: </t>
  </si>
  <si>
    <t>na projekty realizowane przy udziale środków, o których mowa w art. 5 ust. 1 pkt 2</t>
  </si>
  <si>
    <t xml:space="preserve">z tytułu poręczeń i gwarancji </t>
  </si>
  <si>
    <t>w tym: gwarancje i poręczenia podlegające wyłączeniu z limitów spłaty zobowiązań z art. 243 ufp/169 sufp</t>
  </si>
  <si>
    <t>wydatki bieżące na obsługę długu</t>
  </si>
  <si>
    <t xml:space="preserve">w tym: odsetki i dyskonto </t>
  </si>
  <si>
    <t>Wydatki majątkowe</t>
  </si>
  <si>
    <t>w tym: na projekty realizowane przy udziale środków, o których mowa w art. 5 ust. 1 pkt 2</t>
  </si>
  <si>
    <t>3.</t>
  </si>
  <si>
    <t>Wynik budżetu</t>
  </si>
  <si>
    <t>4.</t>
  </si>
  <si>
    <t>Dochody bieżące - wydatki bieżące</t>
  </si>
  <si>
    <t>5.</t>
  </si>
  <si>
    <t>Przychody budżetu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</si>
  <si>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</si>
  <si>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</si>
  <si>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</si>
  <si>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</si>
  <si>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</si>
  <si>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>6.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</si>
  <si>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</si>
  <si>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</si>
  <si>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</si>
  <si>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</si>
  <si>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7.</t>
  </si>
  <si>
    <t>Kwota długu</t>
  </si>
  <si>
    <t>w tym: dług spłacany wydatkami (zobowiązania wymagalne, umowy zaliczane do kategorii kredytów i pożyczek, itp.)</t>
  </si>
  <si>
    <t>8.</t>
  </si>
  <si>
    <t>Łączna kwota wyłączeń z art. 170 ust. 3 sufp</t>
  </si>
  <si>
    <t>9.</t>
  </si>
  <si>
    <t>Zadłużenie/dochody ogółem - max 60% z art. 170 sufp (bez wyłączeń)</t>
  </si>
  <si>
    <t>9a.</t>
  </si>
  <si>
    <t>Zadłużenie/dochody ogółem - max 60% z art. 170 sufp (po uwzględnieniu wyłączeń)</t>
  </si>
  <si>
    <t>10.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</si>
  <si>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</si>
  <si>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</si>
  <si>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</si>
  <si>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11.</t>
  </si>
  <si>
    <t xml:space="preserve">Kwota zobowiązań przypadających do spłaty w danym roku budżetowym, podlegająca doliczeniu zgodnie z art. 244 ufp (zobowiązania związku współtworzonego przez JST) </t>
  </si>
  <si>
    <t>12.</t>
  </si>
  <si>
    <t>Maksymalny dopuszczalny wskaźnik spłaty z art. 243 ufp</t>
  </si>
  <si>
    <t>Art. 243 ustawy z dnia 27 sierpnia 2009 r. - w ujęciu rocznym</t>
  </si>
  <si>
    <t>13.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</si>
  <si>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</si>
  <si>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</si>
  <si>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</si>
  <si>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</si>
  <si>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</si>
  <si>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</si>
  <si>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</si>
  <si>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</si>
  <si>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</si>
  <si>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</si>
  <si>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</si>
  <si>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</si>
  <si>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</si>
  <si>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16.</t>
  </si>
  <si>
    <t>Przeznaczenie nadwyżki wykonanej w poszczególnych latach objętych prognozą: **</t>
  </si>
  <si>
    <t>17.</t>
  </si>
  <si>
    <t>Wartość przejętych zobowiązań</t>
  </si>
  <si>
    <t xml:space="preserve">w tym: od samorządowych samodzielnych publicznych zakładów opieki zdrowotnej </t>
  </si>
  <si>
    <t>* środki, o których mowa w art. 5 ust. 1 pkt 2 ustawy o finansach publicznych z 2009 r.</t>
  </si>
  <si>
    <t>** Przeznaczenie planowanej nadwyżki budżetowej jest szczegółowo opisane w objaśnieniach.</t>
  </si>
  <si>
    <t>Załącznik Nr 1 do Uchwały Nr XIV/ /2012</t>
  </si>
  <si>
    <t>Rady Miejskiej w Skórczu z dnia 26 stycznia 2012 r.</t>
  </si>
  <si>
    <t>a) programy, projekty lub zadania związane z programami realizowanymi z udziałem środków, o których mowa w art. 5 ust. 1 pkt 2 i 3, (razem)</t>
  </si>
  <si>
    <t>Wykaz przedsięwzięć</t>
  </si>
  <si>
    <t>Łączne nakłady finansowe i limity zobowiązań</t>
  </si>
  <si>
    <t>L.p.</t>
  </si>
  <si>
    <t>Nazwa i cel</t>
  </si>
  <si>
    <t>Okres realizacji</t>
  </si>
  <si>
    <t>Rozdz.</t>
  </si>
  <si>
    <t>Jednostka odpowiedzialna lub koordynująca</t>
  </si>
  <si>
    <t>Łączne nakłady finansowe</t>
  </si>
  <si>
    <t>Limit zobowiązań</t>
  </si>
  <si>
    <t>Suma limitów wydatków przyjętych w latach WPF</t>
  </si>
  <si>
    <t>od</t>
  </si>
  <si>
    <t>do</t>
  </si>
  <si>
    <t>Razem</t>
  </si>
  <si>
    <t>7 797 884,00</t>
  </si>
  <si>
    <t>4 603 099,00</t>
  </si>
  <si>
    <t>- wydatki bieżące</t>
  </si>
  <si>
    <t>58 024,00</t>
  </si>
  <si>
    <t>50 550,00</t>
  </si>
  <si>
    <t>1.[b]</t>
  </si>
  <si>
    <t>"Potrafię więcej- wyrównywanie szans edukacyjno-rozwojowych dzieci klas I-III Publicznej szkoły Podstawowej w Skórczu - Wyrównywanie szans edukacyjnych i zapewnienie wysokiej jakości usług edukacyjnych świadczonych w systemie oświaty</t>
  </si>
  <si>
    <t>2011</t>
  </si>
  <si>
    <t>2013</t>
  </si>
  <si>
    <t>- wydatki majątkowe</t>
  </si>
  <si>
    <t>7 739 860,00</t>
  </si>
  <si>
    <t>4 552 549,00</t>
  </si>
  <si>
    <t>1.[m]</t>
  </si>
  <si>
    <t>Budowa kanalizacji sanitarnej z przebudową sieci wodociągowej w mieście Skórcz - etap IV i V - Uporządkowanie gospodarki wodno ściekowej</t>
  </si>
  <si>
    <t>2007</t>
  </si>
  <si>
    <t>2012</t>
  </si>
  <si>
    <t>4 176 205,00</t>
  </si>
  <si>
    <t>1 031 568,00</t>
  </si>
  <si>
    <t>2.[m]</t>
  </si>
  <si>
    <t>Remont i przebudowa stacji uzdatniania wody Skórcz-Ryzowie - Poprawa jakości życia mieszkańców poprzez modernizację infrastruktury wodociągowej</t>
  </si>
  <si>
    <t>2 281 443,00</t>
  </si>
  <si>
    <t>2 266 803,00</t>
  </si>
  <si>
    <t>3.[m]</t>
  </si>
  <si>
    <t>Zagospodarowanie przestrzenne parku miejskiego w Skórczu - Poprawa jakości życia poprzez budowę infrastruktury sportowej i rekreacyjnej</t>
  </si>
  <si>
    <t>2010</t>
  </si>
  <si>
    <t>1 282 212,00</t>
  </si>
  <si>
    <t>1 254 178,00</t>
  </si>
  <si>
    <t>b) programy, projekty lub zadania związane z umowami partnerstwa publicznoprywatnego (razem)</t>
  </si>
  <si>
    <t>0,00</t>
  </si>
  <si>
    <t>c) programy, projekty lub zadania pozostałe (inne niż wymienione w lit.a i b) (razem)</t>
  </si>
  <si>
    <t>3 464 789,00</t>
  </si>
  <si>
    <t>957 416,00</t>
  </si>
  <si>
    <t>Przebudowa drogi gminnej Nr 241060G - ul. Zielona w mieście Skórcz (etap II) - Poprawa infrastruktury drogowej</t>
  </si>
  <si>
    <t>2009</t>
  </si>
  <si>
    <t>2015</t>
  </si>
  <si>
    <t>Limity wydatków na przedsięwzięcia</t>
  </si>
  <si>
    <t>2014</t>
  </si>
  <si>
    <t>2 320 096,00</t>
  </si>
  <si>
    <t>2 283 003,00</t>
  </si>
  <si>
    <t>34 350,00</t>
  </si>
  <si>
    <t>16 200,00</t>
  </si>
  <si>
    <t>2 285 746,00</t>
  </si>
  <si>
    <t>505 317,00</t>
  </si>
  <si>
    <t>452 099,00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</si>
</sst>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_ ;[Red]\-#,##0\ 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i/>
      <sz val="9"/>
      <color indexed="10"/>
      <name val="Czcionka tekstu podstawowego"/>
      <family val="0"/>
    </font>
    <font>
      <b/>
      <sz val="9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i/>
      <sz val="9"/>
      <name val="Arial"/>
      <family val="2"/>
    </font>
    <font>
      <b/>
      <sz val="9.75"/>
      <color indexed="8"/>
      <name val="Arial"/>
      <family val="0"/>
    </font>
    <font>
      <b/>
      <sz val="11.25"/>
      <color indexed="8"/>
      <name val="Arial"/>
      <family val="0"/>
    </font>
    <font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0" fillId="33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horizontal="right" vertical="center"/>
    </xf>
    <xf numFmtId="0" fontId="22" fillId="33" borderId="0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vertical="center"/>
    </xf>
    <xf numFmtId="0" fontId="17" fillId="0" borderId="0" xfId="0" applyFont="1" applyAlignment="1">
      <alignment/>
    </xf>
    <xf numFmtId="49" fontId="22" fillId="34" borderId="10" xfId="51" applyNumberFormat="1" applyFont="1" applyFill="1" applyBorder="1" applyAlignment="1">
      <alignment horizontal="center" vertical="center"/>
      <protection/>
    </xf>
    <xf numFmtId="49" fontId="22" fillId="34" borderId="10" xfId="51" applyNumberFormat="1" applyFont="1" applyFill="1" applyBorder="1" applyAlignment="1">
      <alignment vertical="center"/>
      <protection/>
    </xf>
    <xf numFmtId="1" fontId="22" fillId="34" borderId="10" xfId="51" applyNumberFormat="1" applyFont="1" applyFill="1" applyBorder="1" applyAlignment="1">
      <alignment horizontal="center" vertical="center"/>
      <protection/>
    </xf>
    <xf numFmtId="0" fontId="22" fillId="0" borderId="11" xfId="51" applyFont="1" applyBorder="1" applyAlignment="1">
      <alignment horizontal="center" vertical="center"/>
      <protection/>
    </xf>
    <xf numFmtId="0" fontId="22" fillId="0" borderId="11" xfId="51" applyFont="1" applyFill="1" applyBorder="1" applyAlignment="1">
      <alignment vertical="center" wrapText="1"/>
      <protection/>
    </xf>
    <xf numFmtId="164" fontId="22" fillId="0" borderId="11" xfId="51" applyNumberFormat="1" applyFont="1" applyFill="1" applyBorder="1" applyAlignment="1">
      <alignment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24" fillId="0" borderId="12" xfId="51" applyFont="1" applyFill="1" applyBorder="1" applyAlignment="1">
      <alignment horizontal="left" vertical="center" wrapText="1" indent="1"/>
      <protection/>
    </xf>
    <xf numFmtId="164" fontId="24" fillId="0" borderId="12" xfId="51" applyNumberFormat="1" applyFont="1" applyFill="1" applyBorder="1" applyAlignment="1">
      <alignment vertical="center"/>
      <protection/>
    </xf>
    <xf numFmtId="0" fontId="24" fillId="0" borderId="12" xfId="51" applyFont="1" applyFill="1" applyBorder="1" applyAlignment="1">
      <alignment horizontal="left" vertical="center" wrapText="1" indent="2"/>
      <protection/>
    </xf>
    <xf numFmtId="0" fontId="24" fillId="0" borderId="12" xfId="51" applyNumberFormat="1" applyFont="1" applyFill="1" applyBorder="1" applyAlignment="1">
      <alignment horizontal="left" vertical="center" wrapText="1" indent="2"/>
      <protection/>
    </xf>
    <xf numFmtId="0" fontId="24" fillId="0" borderId="13" xfId="51" applyFont="1" applyBorder="1" applyAlignment="1">
      <alignment horizontal="center" vertical="center"/>
      <protection/>
    </xf>
    <xf numFmtId="0" fontId="24" fillId="0" borderId="13" xfId="51" applyFont="1" applyFill="1" applyBorder="1" applyAlignment="1">
      <alignment horizontal="left" vertical="center" wrapText="1" indent="2"/>
      <protection/>
    </xf>
    <xf numFmtId="164" fontId="24" fillId="0" borderId="13" xfId="51" applyNumberFormat="1" applyFont="1" applyFill="1" applyBorder="1" applyAlignment="1">
      <alignment vertical="center"/>
      <protection/>
    </xf>
    <xf numFmtId="0" fontId="22" fillId="0" borderId="12" xfId="51" applyFont="1" applyBorder="1" applyAlignment="1">
      <alignment horizontal="center" vertical="center"/>
      <protection/>
    </xf>
    <xf numFmtId="164" fontId="22" fillId="0" borderId="12" xfId="51" applyNumberFormat="1" applyFont="1" applyFill="1" applyBorder="1" applyAlignment="1">
      <alignment vertical="center"/>
      <protection/>
    </xf>
    <xf numFmtId="0" fontId="24" fillId="0" borderId="12" xfId="51" applyFont="1" applyFill="1" applyBorder="1" applyAlignment="1">
      <alignment horizontal="left" vertical="center" wrapText="1" indent="3"/>
      <protection/>
    </xf>
    <xf numFmtId="0" fontId="24" fillId="0" borderId="12" xfId="51" applyFont="1" applyFill="1" applyBorder="1" applyAlignment="1">
      <alignment horizontal="left" vertical="center" wrapText="1" indent="4"/>
      <protection/>
    </xf>
    <xf numFmtId="0" fontId="22" fillId="0" borderId="13" xfId="51" applyFont="1" applyBorder="1" applyAlignment="1">
      <alignment horizontal="center" vertical="center"/>
      <protection/>
    </xf>
    <xf numFmtId="164" fontId="22" fillId="0" borderId="13" xfId="51" applyNumberFormat="1" applyFont="1" applyFill="1" applyBorder="1" applyAlignment="1">
      <alignment vertical="center"/>
      <protection/>
    </xf>
    <xf numFmtId="0" fontId="22" fillId="0" borderId="10" xfId="51" applyFont="1" applyBorder="1" applyAlignment="1">
      <alignment horizontal="center" vertical="center"/>
      <protection/>
    </xf>
    <xf numFmtId="0" fontId="22" fillId="0" borderId="10" xfId="51" applyFont="1" applyFill="1" applyBorder="1" applyAlignment="1">
      <alignment vertical="center" wrapText="1"/>
      <protection/>
    </xf>
    <xf numFmtId="164" fontId="22" fillId="0" borderId="10" xfId="51" applyNumberFormat="1" applyFont="1" applyFill="1" applyBorder="1" applyAlignment="1">
      <alignment vertical="center"/>
      <protection/>
    </xf>
    <xf numFmtId="0" fontId="22" fillId="0" borderId="10" xfId="51" applyFont="1" applyFill="1" applyBorder="1" applyAlignment="1">
      <alignment horizontal="center" vertical="center"/>
      <protection/>
    </xf>
    <xf numFmtId="0" fontId="25" fillId="0" borderId="10" xfId="51" applyFont="1" applyFill="1" applyBorder="1" applyAlignment="1">
      <alignment horizontal="left" vertical="center" wrapText="1"/>
      <protection/>
    </xf>
    <xf numFmtId="0" fontId="24" fillId="0" borderId="12" xfId="51" applyFont="1" applyFill="1" applyBorder="1" applyAlignment="1" quotePrefix="1">
      <alignment horizontal="left" vertical="center" wrapText="1" indent="2"/>
      <protection/>
    </xf>
    <xf numFmtId="0" fontId="24" fillId="0" borderId="13" xfId="51" applyFont="1" applyFill="1" applyBorder="1" applyAlignment="1">
      <alignment horizontal="left" vertical="center" wrapText="1" indent="1"/>
      <protection/>
    </xf>
    <xf numFmtId="164" fontId="24" fillId="0" borderId="10" xfId="51" applyNumberFormat="1" applyFont="1" applyFill="1" applyBorder="1" applyAlignment="1">
      <alignment vertical="center"/>
      <protection/>
    </xf>
    <xf numFmtId="0" fontId="24" fillId="0" borderId="11" xfId="51" applyFont="1" applyFill="1" applyBorder="1" applyAlignment="1">
      <alignment vertical="center" wrapText="1"/>
      <protection/>
    </xf>
    <xf numFmtId="10" fontId="22" fillId="0" borderId="11" xfId="51" applyNumberFormat="1" applyFont="1" applyFill="1" applyBorder="1" applyAlignment="1">
      <alignment vertical="center"/>
      <protection/>
    </xf>
    <xf numFmtId="0" fontId="24" fillId="0" borderId="12" xfId="51" applyFont="1" applyFill="1" applyBorder="1" applyAlignment="1">
      <alignment vertical="center" wrapText="1"/>
      <protection/>
    </xf>
    <xf numFmtId="10" fontId="22" fillId="0" borderId="12" xfId="51" applyNumberFormat="1" applyFont="1" applyFill="1" applyBorder="1" applyAlignment="1">
      <alignment vertical="center"/>
      <protection/>
    </xf>
    <xf numFmtId="0" fontId="24" fillId="0" borderId="13" xfId="51" applyFont="1" applyFill="1" applyBorder="1" applyAlignment="1">
      <alignment vertical="center" wrapText="1"/>
      <protection/>
    </xf>
    <xf numFmtId="10" fontId="22" fillId="0" borderId="13" xfId="51" applyNumberFormat="1" applyFont="1" applyFill="1" applyBorder="1" applyAlignment="1">
      <alignment vertical="center"/>
      <protection/>
    </xf>
    <xf numFmtId="0" fontId="22" fillId="0" borderId="12" xfId="51" applyFont="1" applyFill="1" applyBorder="1" applyAlignment="1">
      <alignment vertical="center" wrapText="1"/>
      <protection/>
    </xf>
    <xf numFmtId="0" fontId="22" fillId="0" borderId="12" xfId="51" applyFont="1" applyFill="1" applyBorder="1" applyAlignment="1">
      <alignment horizontal="center" vertical="center" wrapText="1"/>
      <protection/>
    </xf>
    <xf numFmtId="165" fontId="24" fillId="0" borderId="11" xfId="51" applyNumberFormat="1" applyFont="1" applyFill="1" applyBorder="1" applyAlignment="1">
      <alignment vertical="center"/>
      <protection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Fill="1" applyBorder="1" applyAlignment="1">
      <alignment vertical="top" wrapText="1"/>
    </xf>
    <xf numFmtId="164" fontId="24" fillId="0" borderId="11" xfId="51" applyNumberFormat="1" applyFont="1" applyFill="1" applyBorder="1" applyAlignment="1">
      <alignment vertical="center"/>
      <protection/>
    </xf>
    <xf numFmtId="0" fontId="24" fillId="0" borderId="0" xfId="51" applyFont="1" applyBorder="1" applyAlignment="1" quotePrefix="1">
      <alignment horizontal="right" vertical="center"/>
      <protection/>
    </xf>
    <xf numFmtId="0" fontId="24" fillId="0" borderId="0" xfId="51" applyFont="1" applyBorder="1" applyAlignment="1">
      <alignment vertical="center" wrapText="1"/>
      <protection/>
    </xf>
    <xf numFmtId="165" fontId="24" fillId="0" borderId="0" xfId="51" applyNumberFormat="1" applyFont="1" applyBorder="1" applyAlignment="1">
      <alignment vertical="center"/>
      <protection/>
    </xf>
    <xf numFmtId="0" fontId="24" fillId="0" borderId="0" xfId="51" applyFont="1" applyBorder="1" applyAlignment="1">
      <alignment vertical="center"/>
      <protection/>
    </xf>
    <xf numFmtId="0" fontId="26" fillId="0" borderId="0" xfId="0" applyFont="1" applyAlignment="1">
      <alignment horizontal="left"/>
    </xf>
    <xf numFmtId="49" fontId="27" fillId="35" borderId="0" xfId="0" applyNumberFormat="1" applyFont="1" applyFill="1" applyAlignment="1" applyProtection="1">
      <alignment horizontal="left" vertical="center" wrapText="1"/>
      <protection locked="0"/>
    </xf>
    <xf numFmtId="49" fontId="28" fillId="35" borderId="0" xfId="0" applyNumberFormat="1" applyFont="1" applyFill="1" applyAlignment="1" applyProtection="1">
      <alignment horizontal="left" vertical="center" wrapText="1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49" fontId="3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31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31" fillId="35" borderId="14" xfId="0" applyNumberFormat="1" applyFont="1" applyFill="1" applyBorder="1" applyAlignment="1" applyProtection="1">
      <alignment horizontal="left" vertical="center" wrapText="1"/>
      <protection locked="0"/>
    </xf>
    <xf numFmtId="49" fontId="3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31" fillId="35" borderId="14" xfId="0" applyNumberFormat="1" applyFont="1" applyFill="1" applyBorder="1" applyAlignment="1" applyProtection="1">
      <alignment horizontal="right" vertical="center" wrapText="1"/>
      <protection locked="0"/>
    </xf>
    <xf numFmtId="49" fontId="27" fillId="35" borderId="0" xfId="0" applyNumberFormat="1" applyFont="1" applyFill="1" applyAlignment="1" applyProtection="1">
      <alignment horizontal="left" vertical="center" wrapText="1"/>
      <protection locked="0"/>
    </xf>
    <xf numFmtId="49" fontId="28" fillId="35" borderId="15" xfId="0" applyNumberFormat="1" applyFont="1" applyFill="1" applyBorder="1" applyAlignment="1" applyProtection="1">
      <alignment horizontal="left" vertical="center" wrapText="1"/>
      <protection locked="0"/>
    </xf>
    <xf numFmtId="0" fontId="29" fillId="0" borderId="15" xfId="0" applyNumberFormat="1" applyFont="1" applyFill="1" applyBorder="1" applyAlignment="1" applyProtection="1">
      <alignment horizontal="left"/>
      <protection locked="0"/>
    </xf>
    <xf numFmtId="49" fontId="30" fillId="35" borderId="16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7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8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9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20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21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23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30" fillId="35" borderId="19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25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20" xfId="0" applyNumberFormat="1" applyFont="1" applyFill="1" applyBorder="1" applyAlignment="1" applyProtection="1">
      <alignment horizontal="left" vertical="center" wrapText="1"/>
      <protection locked="0"/>
    </xf>
    <xf numFmtId="49" fontId="30" fillId="35" borderId="19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20" xfId="0" applyNumberFormat="1" applyFont="1" applyFill="1" applyBorder="1" applyAlignment="1" applyProtection="1">
      <alignment horizontal="right" vertical="center" wrapText="1"/>
      <protection locked="0"/>
    </xf>
    <xf numFmtId="49" fontId="30" fillId="35" borderId="25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6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chw%202012.14.01%20zal%20pro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l_1_WPF_uklad_budzetu"/>
      <sheetName val="Zal_1_WPF_wg_przeplywow"/>
      <sheetName val="definicja"/>
      <sheetName val="DaneZrodlowe"/>
    </sheetNames>
    <sheetDataSet>
      <sheetData sheetId="1">
        <row r="8">
          <cell r="C8">
            <v>10183894</v>
          </cell>
          <cell r="D8">
            <v>10102000</v>
          </cell>
          <cell r="E8">
            <v>10102182</v>
          </cell>
          <cell r="F8">
            <v>10102000</v>
          </cell>
          <cell r="G8">
            <v>10102000</v>
          </cell>
          <cell r="H8">
            <v>10102000</v>
          </cell>
          <cell r="I8">
            <v>10102000</v>
          </cell>
          <cell r="J8">
            <v>10102000</v>
          </cell>
          <cell r="K8">
            <v>10102000</v>
          </cell>
        </row>
        <row r="9">
          <cell r="C9">
            <v>28358</v>
          </cell>
          <cell r="D9">
            <v>16200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507974</v>
          </cell>
          <cell r="D10">
            <v>1938260</v>
          </cell>
          <cell r="E10">
            <v>1496989</v>
          </cell>
          <cell r="F10">
            <v>106000</v>
          </cell>
          <cell r="G10">
            <v>106000</v>
          </cell>
          <cell r="H10">
            <v>100000</v>
          </cell>
          <cell r="I10">
            <v>50000</v>
          </cell>
          <cell r="J10">
            <v>50000</v>
          </cell>
          <cell r="K10">
            <v>50000</v>
          </cell>
        </row>
        <row r="11">
          <cell r="C11">
            <v>350000</v>
          </cell>
          <cell r="D11">
            <v>100000</v>
          </cell>
          <cell r="E11">
            <v>100000</v>
          </cell>
          <cell r="F11">
            <v>100000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>
            <v>151974</v>
          </cell>
          <cell r="D12">
            <v>1832260</v>
          </cell>
          <cell r="E12">
            <v>1390989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8990596</v>
          </cell>
          <cell r="D13">
            <v>8900000</v>
          </cell>
          <cell r="E13">
            <v>8900000</v>
          </cell>
          <cell r="F13">
            <v>8900000</v>
          </cell>
          <cell r="G13">
            <v>8900000</v>
          </cell>
          <cell r="H13">
            <v>8900000</v>
          </cell>
          <cell r="I13">
            <v>8900000</v>
          </cell>
          <cell r="J13">
            <v>8900000</v>
          </cell>
          <cell r="K13">
            <v>8900000</v>
          </cell>
        </row>
        <row r="14">
          <cell r="C14">
            <v>4508420</v>
          </cell>
          <cell r="D14">
            <v>4508420</v>
          </cell>
          <cell r="E14">
            <v>4508420</v>
          </cell>
          <cell r="F14">
            <v>4508420</v>
          </cell>
          <cell r="G14">
            <v>4508420</v>
          </cell>
          <cell r="H14">
            <v>4508420</v>
          </cell>
          <cell r="I14">
            <v>4508420</v>
          </cell>
          <cell r="J14">
            <v>4508420</v>
          </cell>
          <cell r="K14">
            <v>4508420</v>
          </cell>
        </row>
        <row r="15">
          <cell r="C15">
            <v>1104723</v>
          </cell>
          <cell r="D15">
            <v>1104723</v>
          </cell>
          <cell r="E15">
            <v>1104723</v>
          </cell>
          <cell r="F15">
            <v>1104723</v>
          </cell>
          <cell r="G15">
            <v>1104723</v>
          </cell>
          <cell r="H15">
            <v>1104723</v>
          </cell>
          <cell r="I15">
            <v>1104723</v>
          </cell>
          <cell r="J15">
            <v>1104723</v>
          </cell>
          <cell r="K15">
            <v>1104723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>
            <v>34350</v>
          </cell>
          <cell r="D18">
            <v>16200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C19">
            <v>34350</v>
          </cell>
          <cell r="D19">
            <v>16200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1">
          <cell r="C21">
            <v>5992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7">
          <cell r="C27">
            <v>391974</v>
          </cell>
          <cell r="D27">
            <v>2569258</v>
          </cell>
          <cell r="E27">
            <v>1930989</v>
          </cell>
          <cell r="F27">
            <v>605901</v>
          </cell>
          <cell r="G27">
            <v>615000</v>
          </cell>
          <cell r="H27">
            <v>450000</v>
          </cell>
          <cell r="I27">
            <v>108000</v>
          </cell>
          <cell r="J27">
            <v>100000</v>
          </cell>
          <cell r="K27">
            <v>100000</v>
          </cell>
        </row>
        <row r="28">
          <cell r="C28">
            <v>151974</v>
          </cell>
          <cell r="D28">
            <v>2038342</v>
          </cell>
          <cell r="E28">
            <v>1390989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C29">
            <v>138734</v>
          </cell>
          <cell r="D29">
            <v>131089</v>
          </cell>
          <cell r="E29">
            <v>112865</v>
          </cell>
          <cell r="F29">
            <v>100000</v>
          </cell>
          <cell r="G29">
            <v>74439</v>
          </cell>
          <cell r="H29">
            <v>50112</v>
          </cell>
          <cell r="I29">
            <v>30352</v>
          </cell>
          <cell r="J29">
            <v>24111</v>
          </cell>
          <cell r="K29">
            <v>13920</v>
          </cell>
        </row>
        <row r="30">
          <cell r="C30">
            <v>138734</v>
          </cell>
          <cell r="D30">
            <v>131089</v>
          </cell>
          <cell r="E30">
            <v>112865</v>
          </cell>
          <cell r="F30">
            <v>100000</v>
          </cell>
          <cell r="G30">
            <v>74439</v>
          </cell>
          <cell r="H30">
            <v>50112</v>
          </cell>
          <cell r="I30">
            <v>30352</v>
          </cell>
          <cell r="J30">
            <v>24111</v>
          </cell>
          <cell r="K30">
            <v>13920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3">
          <cell r="C33">
            <v>2948246</v>
          </cell>
          <cell r="D33">
            <v>2416803</v>
          </cell>
          <cell r="E33">
            <v>655317</v>
          </cell>
          <cell r="F33">
            <v>602099</v>
          </cell>
          <cell r="G33">
            <v>618561</v>
          </cell>
          <cell r="H33">
            <v>801888</v>
          </cell>
          <cell r="I33">
            <v>1113648</v>
          </cell>
          <cell r="J33">
            <v>1127889</v>
          </cell>
          <cell r="K33">
            <v>1138080</v>
          </cell>
        </row>
        <row r="34">
          <cell r="C34">
            <v>2285746</v>
          </cell>
          <cell r="D34">
            <v>2266803</v>
          </cell>
          <cell r="E34">
            <v>505317</v>
          </cell>
          <cell r="F34">
            <v>452099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2285746</v>
          </cell>
          <cell r="D35">
            <v>2266803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>
            <v>1771690</v>
          </cell>
          <cell r="D36">
            <v>1976890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1385708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9">
          <cell r="C39">
            <v>4502258</v>
          </cell>
          <cell r="D39">
            <v>3909890</v>
          </cell>
          <cell r="E39">
            <v>1978901</v>
          </cell>
          <cell r="F39">
            <v>1373000</v>
          </cell>
          <cell r="G39">
            <v>758000</v>
          </cell>
          <cell r="H39">
            <v>308000</v>
          </cell>
          <cell r="I39">
            <v>200000</v>
          </cell>
          <cell r="J39">
            <v>100000</v>
          </cell>
          <cell r="K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C41">
            <v>1938774</v>
          </cell>
          <cell r="D41">
            <v>1390989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C43">
            <v>0</v>
          </cell>
          <cell r="D43">
            <v>592368</v>
          </cell>
          <cell r="E43">
            <v>1930989</v>
          </cell>
          <cell r="F43">
            <v>605901</v>
          </cell>
          <cell r="G43">
            <v>615000</v>
          </cell>
          <cell r="H43">
            <v>450000</v>
          </cell>
          <cell r="I43">
            <v>108000</v>
          </cell>
          <cell r="J43">
            <v>100000</v>
          </cell>
          <cell r="K43">
            <v>100000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0.4211</v>
          </cell>
          <cell r="D46">
            <v>0.3247</v>
          </cell>
        </row>
        <row r="47">
          <cell r="C47">
            <v>0.2398</v>
          </cell>
          <cell r="D47">
            <v>0.2092</v>
          </cell>
        </row>
        <row r="48">
          <cell r="C48">
            <v>0.0496</v>
          </cell>
          <cell r="D48">
            <v>0.2243</v>
          </cell>
        </row>
        <row r="49">
          <cell r="C49">
            <v>0.0354</v>
          </cell>
          <cell r="D49">
            <v>0.055</v>
          </cell>
        </row>
        <row r="50">
          <cell r="C50">
            <v>0.1314</v>
          </cell>
          <cell r="D50">
            <v>0.0972</v>
          </cell>
          <cell r="E50">
            <v>0.1025</v>
          </cell>
          <cell r="F50">
            <v>0.1178</v>
          </cell>
          <cell r="G50">
            <v>0.1105</v>
          </cell>
          <cell r="H50">
            <v>0.1129</v>
          </cell>
          <cell r="I50">
            <v>0.1154</v>
          </cell>
          <cell r="J50">
            <v>0.116</v>
          </cell>
          <cell r="K50">
            <v>0.117</v>
          </cell>
        </row>
        <row r="51">
          <cell r="C51">
            <v>0.0952</v>
          </cell>
          <cell r="D51">
            <v>0.1018</v>
          </cell>
          <cell r="E51">
            <v>0.117</v>
          </cell>
          <cell r="F51">
            <v>0.1104</v>
          </cell>
          <cell r="G51">
            <v>0.1058</v>
          </cell>
          <cell r="H51">
            <v>0.1103</v>
          </cell>
          <cell r="I51">
            <v>0.1137</v>
          </cell>
          <cell r="J51">
            <v>0.1129</v>
          </cell>
          <cell r="K51">
            <v>0.1148</v>
          </cell>
        </row>
        <row r="52">
          <cell r="C52">
            <v>0.0496</v>
          </cell>
          <cell r="D52">
            <v>0.2243</v>
          </cell>
          <cell r="E52">
            <v>0.1762</v>
          </cell>
          <cell r="F52">
            <v>0.0692</v>
          </cell>
          <cell r="G52">
            <v>0.0675</v>
          </cell>
          <cell r="H52">
            <v>0.049</v>
          </cell>
          <cell r="I52">
            <v>0.0136</v>
          </cell>
          <cell r="J52">
            <v>0.0122</v>
          </cell>
          <cell r="K52">
            <v>0.0112</v>
          </cell>
        </row>
        <row r="54">
          <cell r="C54">
            <v>0.0354</v>
          </cell>
          <cell r="D54">
            <v>0.055</v>
          </cell>
          <cell r="E54">
            <v>0.0563</v>
          </cell>
          <cell r="F54">
            <v>0.0692</v>
          </cell>
          <cell r="G54">
            <v>0.0675</v>
          </cell>
          <cell r="H54">
            <v>0.049</v>
          </cell>
          <cell r="I54">
            <v>0.0136</v>
          </cell>
          <cell r="J54">
            <v>0.0122</v>
          </cell>
          <cell r="K54">
            <v>0.0112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7"/>
  <sheetViews>
    <sheetView tabSelected="1" zoomScalePageLayoutView="0" workbookViewId="0" topLeftCell="A1">
      <selection activeCell="A142" sqref="A142"/>
    </sheetView>
  </sheetViews>
  <sheetFormatPr defaultColWidth="9.140625" defaultRowHeight="15"/>
  <cols>
    <col min="1" max="1" width="4.421875" style="0" customWidth="1"/>
    <col min="2" max="2" width="44.421875" style="0" customWidth="1"/>
    <col min="3" max="11" width="11.7109375" style="0" customWidth="1"/>
  </cols>
  <sheetData>
    <row r="1" spans="1:11" ht="12" customHeight="1">
      <c r="A1" s="1"/>
      <c r="B1" s="2"/>
      <c r="C1" s="3"/>
      <c r="D1" s="4"/>
      <c r="E1" s="1"/>
      <c r="F1" s="5"/>
      <c r="G1" s="6"/>
      <c r="H1" s="57" t="s">
        <v>75</v>
      </c>
      <c r="I1" s="57"/>
      <c r="J1" s="57"/>
      <c r="K1" s="57"/>
    </row>
    <row r="2" spans="1:11" ht="12" customHeight="1">
      <c r="A2" s="1"/>
      <c r="B2" s="7"/>
      <c r="C2" s="8"/>
      <c r="D2" s="1"/>
      <c r="E2" s="1"/>
      <c r="F2" s="3"/>
      <c r="G2" s="6"/>
      <c r="H2" s="57" t="s">
        <v>76</v>
      </c>
      <c r="I2" s="57"/>
      <c r="J2" s="57"/>
      <c r="K2" s="57"/>
    </row>
    <row r="3" spans="1:11" ht="12" customHeight="1">
      <c r="A3" s="1"/>
      <c r="B3" s="9"/>
      <c r="C3" s="10"/>
      <c r="D3" s="11"/>
      <c r="E3" s="1"/>
      <c r="F3" s="5"/>
      <c r="G3" s="5"/>
      <c r="H3" s="5"/>
      <c r="I3" s="5"/>
      <c r="J3" s="5"/>
      <c r="K3" s="5"/>
    </row>
    <row r="4" spans="1:11" ht="12" customHeight="1">
      <c r="A4" s="5"/>
      <c r="B4" s="12">
        <f>""</f>
      </c>
      <c r="C4" s="5"/>
      <c r="D4" s="5"/>
      <c r="E4" s="5"/>
      <c r="F4" s="5"/>
      <c r="G4" s="5"/>
      <c r="H4" s="5"/>
      <c r="I4" s="5"/>
      <c r="J4" s="5"/>
      <c r="K4" s="5"/>
    </row>
    <row r="5" spans="1:11" ht="12" customHeight="1">
      <c r="A5" s="13" t="s">
        <v>0</v>
      </c>
      <c r="B5" s="14" t="s">
        <v>1</v>
      </c>
      <c r="C5" s="15">
        <v>2012</v>
      </c>
      <c r="D5" s="15">
        <v>2013</v>
      </c>
      <c r="E5" s="15">
        <v>2014</v>
      </c>
      <c r="F5" s="15">
        <v>2015</v>
      </c>
      <c r="G5" s="15">
        <v>2016</v>
      </c>
      <c r="H5" s="15">
        <v>2017</v>
      </c>
      <c r="I5" s="15">
        <v>2018</v>
      </c>
      <c r="J5" s="15">
        <v>2019</v>
      </c>
      <c r="K5" s="15">
        <v>2020</v>
      </c>
    </row>
    <row r="6" spans="1:11" ht="12" customHeight="1">
      <c r="A6" s="16" t="s">
        <v>2</v>
      </c>
      <c r="B6" s="17" t="s">
        <v>3</v>
      </c>
      <c r="C6" s="18">
        <f>+C7+C9</f>
        <v>10691868</v>
      </c>
      <c r="D6" s="18">
        <f aca="true" t="shared" si="0" ref="D6:K6">+D7+D9</f>
        <v>12040260</v>
      </c>
      <c r="E6" s="18">
        <f t="shared" si="0"/>
        <v>11599171</v>
      </c>
      <c r="F6" s="18">
        <f t="shared" si="0"/>
        <v>10208000</v>
      </c>
      <c r="G6" s="18">
        <f t="shared" si="0"/>
        <v>10208000</v>
      </c>
      <c r="H6" s="18">
        <f t="shared" si="0"/>
        <v>10202000</v>
      </c>
      <c r="I6" s="18">
        <f t="shared" si="0"/>
        <v>10152000</v>
      </c>
      <c r="J6" s="18">
        <f t="shared" si="0"/>
        <v>10152000</v>
      </c>
      <c r="K6" s="18">
        <f t="shared" si="0"/>
        <v>10152000</v>
      </c>
    </row>
    <row r="7" spans="1:11" ht="12" customHeight="1">
      <c r="A7" s="19"/>
      <c r="B7" s="20" t="s">
        <v>4</v>
      </c>
      <c r="C7" s="21">
        <f>+'[1]Zal_1_WPF_wg_przeplywow'!C8</f>
        <v>10183894</v>
      </c>
      <c r="D7" s="21">
        <f>+'[1]Zal_1_WPF_wg_przeplywow'!D8</f>
        <v>10102000</v>
      </c>
      <c r="E7" s="21">
        <f>+'[1]Zal_1_WPF_wg_przeplywow'!E8</f>
        <v>10102182</v>
      </c>
      <c r="F7" s="21">
        <f>+'[1]Zal_1_WPF_wg_przeplywow'!F8</f>
        <v>10102000</v>
      </c>
      <c r="G7" s="21">
        <f>+'[1]Zal_1_WPF_wg_przeplywow'!G8</f>
        <v>10102000</v>
      </c>
      <c r="H7" s="21">
        <f>+'[1]Zal_1_WPF_wg_przeplywow'!H8</f>
        <v>10102000</v>
      </c>
      <c r="I7" s="21">
        <f>+'[1]Zal_1_WPF_wg_przeplywow'!I8</f>
        <v>10102000</v>
      </c>
      <c r="J7" s="21">
        <f>+'[1]Zal_1_WPF_wg_przeplywow'!J8</f>
        <v>10102000</v>
      </c>
      <c r="K7" s="21">
        <f>+'[1]Zal_1_WPF_wg_przeplywow'!K8</f>
        <v>10102000</v>
      </c>
    </row>
    <row r="8" spans="1:11" ht="12" customHeight="1">
      <c r="A8" s="19"/>
      <c r="B8" s="22" t="s">
        <v>5</v>
      </c>
      <c r="C8" s="21">
        <f>+'[1]Zal_1_WPF_wg_przeplywow'!C9</f>
        <v>28358</v>
      </c>
      <c r="D8" s="21">
        <f>+'[1]Zal_1_WPF_wg_przeplywow'!D9</f>
        <v>16200</v>
      </c>
      <c r="E8" s="21">
        <f>+'[1]Zal_1_WPF_wg_przeplywow'!E9</f>
        <v>0</v>
      </c>
      <c r="F8" s="21">
        <f>+'[1]Zal_1_WPF_wg_przeplywow'!F9</f>
        <v>0</v>
      </c>
      <c r="G8" s="21">
        <f>+'[1]Zal_1_WPF_wg_przeplywow'!G9</f>
        <v>0</v>
      </c>
      <c r="H8" s="21">
        <f>+'[1]Zal_1_WPF_wg_przeplywow'!H9</f>
        <v>0</v>
      </c>
      <c r="I8" s="21">
        <f>+'[1]Zal_1_WPF_wg_przeplywow'!I9</f>
        <v>0</v>
      </c>
      <c r="J8" s="21">
        <f>+'[1]Zal_1_WPF_wg_przeplywow'!J9</f>
        <v>0</v>
      </c>
      <c r="K8" s="21">
        <f>+'[1]Zal_1_WPF_wg_przeplywow'!K9</f>
        <v>0</v>
      </c>
    </row>
    <row r="9" spans="1:11" ht="12" customHeight="1">
      <c r="A9" s="19"/>
      <c r="B9" s="20" t="s">
        <v>6</v>
      </c>
      <c r="C9" s="21">
        <f>+'[1]Zal_1_WPF_wg_przeplywow'!C10</f>
        <v>507974</v>
      </c>
      <c r="D9" s="21">
        <f>+'[1]Zal_1_WPF_wg_przeplywow'!D10</f>
        <v>1938260</v>
      </c>
      <c r="E9" s="21">
        <f>+'[1]Zal_1_WPF_wg_przeplywow'!E10</f>
        <v>1496989</v>
      </c>
      <c r="F9" s="21">
        <f>+'[1]Zal_1_WPF_wg_przeplywow'!F10</f>
        <v>106000</v>
      </c>
      <c r="G9" s="21">
        <f>+'[1]Zal_1_WPF_wg_przeplywow'!G10</f>
        <v>106000</v>
      </c>
      <c r="H9" s="21">
        <f>+'[1]Zal_1_WPF_wg_przeplywow'!H10</f>
        <v>100000</v>
      </c>
      <c r="I9" s="21">
        <f>+'[1]Zal_1_WPF_wg_przeplywow'!I10</f>
        <v>50000</v>
      </c>
      <c r="J9" s="21">
        <f>+'[1]Zal_1_WPF_wg_przeplywow'!J10</f>
        <v>50000</v>
      </c>
      <c r="K9" s="21">
        <f>+'[1]Zal_1_WPF_wg_przeplywow'!K10</f>
        <v>50000</v>
      </c>
    </row>
    <row r="10" spans="1:11" ht="12" customHeight="1">
      <c r="A10" s="19"/>
      <c r="B10" s="23" t="s">
        <v>7</v>
      </c>
      <c r="C10" s="21">
        <f>+'[1]Zal_1_WPF_wg_przeplywow'!C11</f>
        <v>350000</v>
      </c>
      <c r="D10" s="21">
        <f>+'[1]Zal_1_WPF_wg_przeplywow'!D11</f>
        <v>100000</v>
      </c>
      <c r="E10" s="21">
        <f>+'[1]Zal_1_WPF_wg_przeplywow'!E11</f>
        <v>100000</v>
      </c>
      <c r="F10" s="21">
        <f>+'[1]Zal_1_WPF_wg_przeplywow'!F11</f>
        <v>100000</v>
      </c>
      <c r="G10" s="21">
        <f>+'[1]Zal_1_WPF_wg_przeplywow'!G11</f>
        <v>0</v>
      </c>
      <c r="H10" s="21">
        <f>+'[1]Zal_1_WPF_wg_przeplywow'!H11</f>
        <v>0</v>
      </c>
      <c r="I10" s="21">
        <f>+'[1]Zal_1_WPF_wg_przeplywow'!I11</f>
        <v>0</v>
      </c>
      <c r="J10" s="21">
        <f>+'[1]Zal_1_WPF_wg_przeplywow'!J11</f>
        <v>0</v>
      </c>
      <c r="K10" s="21">
        <f>+'[1]Zal_1_WPF_wg_przeplywow'!K11</f>
        <v>0</v>
      </c>
    </row>
    <row r="11" spans="1:11" ht="12" customHeight="1">
      <c r="A11" s="24"/>
      <c r="B11" s="25" t="s">
        <v>8</v>
      </c>
      <c r="C11" s="26">
        <f>+'[1]Zal_1_WPF_wg_przeplywow'!C12</f>
        <v>151974</v>
      </c>
      <c r="D11" s="26">
        <f>+'[1]Zal_1_WPF_wg_przeplywow'!D12</f>
        <v>1832260</v>
      </c>
      <c r="E11" s="26">
        <f>+'[1]Zal_1_WPF_wg_przeplywow'!E12</f>
        <v>1390989</v>
      </c>
      <c r="F11" s="26">
        <f>+'[1]Zal_1_WPF_wg_przeplywow'!F12</f>
        <v>0</v>
      </c>
      <c r="G11" s="26">
        <f>+'[1]Zal_1_WPF_wg_przeplywow'!G12</f>
        <v>0</v>
      </c>
      <c r="H11" s="26">
        <f>+'[1]Zal_1_WPF_wg_przeplywow'!H12</f>
        <v>0</v>
      </c>
      <c r="I11" s="26">
        <f>+'[1]Zal_1_WPF_wg_przeplywow'!I12</f>
        <v>0</v>
      </c>
      <c r="J11" s="26">
        <f>+'[1]Zal_1_WPF_wg_przeplywow'!J12</f>
        <v>0</v>
      </c>
      <c r="K11" s="26">
        <f>+'[1]Zal_1_WPF_wg_przeplywow'!K12</f>
        <v>0</v>
      </c>
    </row>
    <row r="12" spans="1:11" ht="12" customHeight="1">
      <c r="A12" s="16" t="s">
        <v>9</v>
      </c>
      <c r="B12" s="17" t="s">
        <v>10</v>
      </c>
      <c r="C12" s="18">
        <f>+C13+C20</f>
        <v>12077576</v>
      </c>
      <c r="D12" s="18">
        <f aca="true" t="shared" si="1" ref="D12:K12">+D13+D20</f>
        <v>11447892</v>
      </c>
      <c r="E12" s="18">
        <f t="shared" si="1"/>
        <v>9668182</v>
      </c>
      <c r="F12" s="18">
        <f t="shared" si="1"/>
        <v>9602099</v>
      </c>
      <c r="G12" s="18">
        <f t="shared" si="1"/>
        <v>9593000</v>
      </c>
      <c r="H12" s="18">
        <f t="shared" si="1"/>
        <v>9752000</v>
      </c>
      <c r="I12" s="18">
        <f t="shared" si="1"/>
        <v>10044000</v>
      </c>
      <c r="J12" s="18">
        <f t="shared" si="1"/>
        <v>10052000</v>
      </c>
      <c r="K12" s="18">
        <f t="shared" si="1"/>
        <v>10052000</v>
      </c>
    </row>
    <row r="13" spans="1:11" ht="12" customHeight="1">
      <c r="A13" s="27"/>
      <c r="B13" s="20" t="s">
        <v>11</v>
      </c>
      <c r="C13" s="28">
        <f>+C14+C18</f>
        <v>9129330</v>
      </c>
      <c r="D13" s="28">
        <f aca="true" t="shared" si="2" ref="D13:K13">+D14+D18</f>
        <v>9031089</v>
      </c>
      <c r="E13" s="28">
        <f t="shared" si="2"/>
        <v>9012865</v>
      </c>
      <c r="F13" s="28">
        <f t="shared" si="2"/>
        <v>9000000</v>
      </c>
      <c r="G13" s="28">
        <f t="shared" si="2"/>
        <v>8974439</v>
      </c>
      <c r="H13" s="28">
        <f t="shared" si="2"/>
        <v>8950112</v>
      </c>
      <c r="I13" s="28">
        <f t="shared" si="2"/>
        <v>8930352</v>
      </c>
      <c r="J13" s="28">
        <f t="shared" si="2"/>
        <v>8924111</v>
      </c>
      <c r="K13" s="28">
        <f t="shared" si="2"/>
        <v>8913920</v>
      </c>
    </row>
    <row r="14" spans="1:11" ht="12" customHeight="1">
      <c r="A14" s="27"/>
      <c r="B14" s="22" t="s">
        <v>12</v>
      </c>
      <c r="C14" s="28">
        <f>+'[1]Zal_1_WPF_wg_przeplywow'!C13</f>
        <v>8990596</v>
      </c>
      <c r="D14" s="28">
        <f>+'[1]Zal_1_WPF_wg_przeplywow'!D13</f>
        <v>8900000</v>
      </c>
      <c r="E14" s="28">
        <f>+'[1]Zal_1_WPF_wg_przeplywow'!E13</f>
        <v>8900000</v>
      </c>
      <c r="F14" s="28">
        <f>+'[1]Zal_1_WPF_wg_przeplywow'!F13</f>
        <v>8900000</v>
      </c>
      <c r="G14" s="28">
        <f>+'[1]Zal_1_WPF_wg_przeplywow'!G13</f>
        <v>8900000</v>
      </c>
      <c r="H14" s="28">
        <f>+'[1]Zal_1_WPF_wg_przeplywow'!H13</f>
        <v>8900000</v>
      </c>
      <c r="I14" s="28">
        <f>+'[1]Zal_1_WPF_wg_przeplywow'!I13</f>
        <v>8900000</v>
      </c>
      <c r="J14" s="28">
        <f>+'[1]Zal_1_WPF_wg_przeplywow'!J13</f>
        <v>8900000</v>
      </c>
      <c r="K14" s="28">
        <f>+'[1]Zal_1_WPF_wg_przeplywow'!K13</f>
        <v>8900000</v>
      </c>
    </row>
    <row r="15" spans="1:11" ht="24" customHeight="1">
      <c r="A15" s="19"/>
      <c r="B15" s="29" t="s">
        <v>13</v>
      </c>
      <c r="C15" s="28">
        <f>+'[1]Zal_1_WPF_wg_przeplywow'!C19</f>
        <v>34350</v>
      </c>
      <c r="D15" s="28">
        <f>+'[1]Zal_1_WPF_wg_przeplywow'!D19</f>
        <v>16200</v>
      </c>
      <c r="E15" s="28">
        <f>+'[1]Zal_1_WPF_wg_przeplywow'!E19</f>
        <v>0</v>
      </c>
      <c r="F15" s="28">
        <f>+'[1]Zal_1_WPF_wg_przeplywow'!F19</f>
        <v>0</v>
      </c>
      <c r="G15" s="28">
        <f>+'[1]Zal_1_WPF_wg_przeplywow'!G19</f>
        <v>0</v>
      </c>
      <c r="H15" s="28">
        <f>+'[1]Zal_1_WPF_wg_przeplywow'!H19</f>
        <v>0</v>
      </c>
      <c r="I15" s="28">
        <f>+'[1]Zal_1_WPF_wg_przeplywow'!I19</f>
        <v>0</v>
      </c>
      <c r="J15" s="28">
        <f>+'[1]Zal_1_WPF_wg_przeplywow'!J19</f>
        <v>0</v>
      </c>
      <c r="K15" s="28">
        <f>+'[1]Zal_1_WPF_wg_przeplywow'!K19</f>
        <v>0</v>
      </c>
    </row>
    <row r="16" spans="1:11" ht="12" customHeight="1">
      <c r="A16" s="19"/>
      <c r="B16" s="29" t="s">
        <v>14</v>
      </c>
      <c r="C16" s="21">
        <f>+'[1]Zal_1_WPF_wg_przeplywow'!C16</f>
        <v>0</v>
      </c>
      <c r="D16" s="21">
        <f>+'[1]Zal_1_WPF_wg_przeplywow'!D16</f>
        <v>0</v>
      </c>
      <c r="E16" s="21">
        <f>+'[1]Zal_1_WPF_wg_przeplywow'!E16</f>
        <v>0</v>
      </c>
      <c r="F16" s="21">
        <f>+'[1]Zal_1_WPF_wg_przeplywow'!F16</f>
        <v>0</v>
      </c>
      <c r="G16" s="21">
        <f>+'[1]Zal_1_WPF_wg_przeplywow'!G16</f>
        <v>0</v>
      </c>
      <c r="H16" s="21">
        <f>+'[1]Zal_1_WPF_wg_przeplywow'!H16</f>
        <v>0</v>
      </c>
      <c r="I16" s="21">
        <f>+'[1]Zal_1_WPF_wg_przeplywow'!I16</f>
        <v>0</v>
      </c>
      <c r="J16" s="21">
        <f>+'[1]Zal_1_WPF_wg_przeplywow'!J16</f>
        <v>0</v>
      </c>
      <c r="K16" s="21">
        <f>+'[1]Zal_1_WPF_wg_przeplywow'!K16</f>
        <v>0</v>
      </c>
    </row>
    <row r="17" spans="1:11" ht="24" customHeight="1">
      <c r="A17" s="19"/>
      <c r="B17" s="30" t="s">
        <v>15</v>
      </c>
      <c r="C17" s="21">
        <f>+'[1]Zal_1_WPF_wg_przeplywow'!C17</f>
        <v>0</v>
      </c>
      <c r="D17" s="21">
        <f>+'[1]Zal_1_WPF_wg_przeplywow'!D17</f>
        <v>0</v>
      </c>
      <c r="E17" s="21">
        <f>+'[1]Zal_1_WPF_wg_przeplywow'!E17</f>
        <v>0</v>
      </c>
      <c r="F17" s="21">
        <f>+'[1]Zal_1_WPF_wg_przeplywow'!F17</f>
        <v>0</v>
      </c>
      <c r="G17" s="21">
        <f>+'[1]Zal_1_WPF_wg_przeplywow'!G17</f>
        <v>0</v>
      </c>
      <c r="H17" s="21">
        <f>+'[1]Zal_1_WPF_wg_przeplywow'!H17</f>
        <v>0</v>
      </c>
      <c r="I17" s="21">
        <f>+'[1]Zal_1_WPF_wg_przeplywow'!I17</f>
        <v>0</v>
      </c>
      <c r="J17" s="21">
        <f>+'[1]Zal_1_WPF_wg_przeplywow'!J17</f>
        <v>0</v>
      </c>
      <c r="K17" s="21">
        <f>+'[1]Zal_1_WPF_wg_przeplywow'!K17</f>
        <v>0</v>
      </c>
    </row>
    <row r="18" spans="1:11" ht="12" customHeight="1">
      <c r="A18" s="27"/>
      <c r="B18" s="29" t="s">
        <v>16</v>
      </c>
      <c r="C18" s="21">
        <f>+'[1]Zal_1_WPF_wg_przeplywow'!C29</f>
        <v>138734</v>
      </c>
      <c r="D18" s="21">
        <f>+'[1]Zal_1_WPF_wg_przeplywow'!D29</f>
        <v>131089</v>
      </c>
      <c r="E18" s="21">
        <f>+'[1]Zal_1_WPF_wg_przeplywow'!E29</f>
        <v>112865</v>
      </c>
      <c r="F18" s="21">
        <f>+'[1]Zal_1_WPF_wg_przeplywow'!F29</f>
        <v>100000</v>
      </c>
      <c r="G18" s="21">
        <f>+'[1]Zal_1_WPF_wg_przeplywow'!G29</f>
        <v>74439</v>
      </c>
      <c r="H18" s="21">
        <f>+'[1]Zal_1_WPF_wg_przeplywow'!H29</f>
        <v>50112</v>
      </c>
      <c r="I18" s="21">
        <f>+'[1]Zal_1_WPF_wg_przeplywow'!I29</f>
        <v>30352</v>
      </c>
      <c r="J18" s="21">
        <f>+'[1]Zal_1_WPF_wg_przeplywow'!J29</f>
        <v>24111</v>
      </c>
      <c r="K18" s="21">
        <f>+'[1]Zal_1_WPF_wg_przeplywow'!K29</f>
        <v>13920</v>
      </c>
    </row>
    <row r="19" spans="1:11" ht="12" customHeight="1">
      <c r="A19" s="27"/>
      <c r="B19" s="30" t="s">
        <v>17</v>
      </c>
      <c r="C19" s="21">
        <f>+'[1]Zal_1_WPF_wg_przeplywow'!C30</f>
        <v>138734</v>
      </c>
      <c r="D19" s="21">
        <f>+'[1]Zal_1_WPF_wg_przeplywow'!D30</f>
        <v>131089</v>
      </c>
      <c r="E19" s="21">
        <f>+'[1]Zal_1_WPF_wg_przeplywow'!E30</f>
        <v>112865</v>
      </c>
      <c r="F19" s="21">
        <f>+'[1]Zal_1_WPF_wg_przeplywow'!F30</f>
        <v>100000</v>
      </c>
      <c r="G19" s="21">
        <f>+'[1]Zal_1_WPF_wg_przeplywow'!G30</f>
        <v>74439</v>
      </c>
      <c r="H19" s="21">
        <f>+'[1]Zal_1_WPF_wg_przeplywow'!H30</f>
        <v>50112</v>
      </c>
      <c r="I19" s="21">
        <f>+'[1]Zal_1_WPF_wg_przeplywow'!I30</f>
        <v>30352</v>
      </c>
      <c r="J19" s="21">
        <f>+'[1]Zal_1_WPF_wg_przeplywow'!J30</f>
        <v>24111</v>
      </c>
      <c r="K19" s="21">
        <f>+'[1]Zal_1_WPF_wg_przeplywow'!K30</f>
        <v>13920</v>
      </c>
    </row>
    <row r="20" spans="1:11" ht="12" customHeight="1">
      <c r="A20" s="27"/>
      <c r="B20" s="20" t="s">
        <v>18</v>
      </c>
      <c r="C20" s="28">
        <f>+'[1]Zal_1_WPF_wg_przeplywow'!C33</f>
        <v>2948246</v>
      </c>
      <c r="D20" s="28">
        <f>+'[1]Zal_1_WPF_wg_przeplywow'!D33</f>
        <v>2416803</v>
      </c>
      <c r="E20" s="28">
        <f>+'[1]Zal_1_WPF_wg_przeplywow'!E33</f>
        <v>655317</v>
      </c>
      <c r="F20" s="28">
        <f>+'[1]Zal_1_WPF_wg_przeplywow'!F33</f>
        <v>602099</v>
      </c>
      <c r="G20" s="28">
        <f>+'[1]Zal_1_WPF_wg_przeplywow'!G33</f>
        <v>618561</v>
      </c>
      <c r="H20" s="28">
        <f>+'[1]Zal_1_WPF_wg_przeplywow'!H33</f>
        <v>801888</v>
      </c>
      <c r="I20" s="28">
        <f>+'[1]Zal_1_WPF_wg_przeplywow'!I33</f>
        <v>1113648</v>
      </c>
      <c r="J20" s="28">
        <f>+'[1]Zal_1_WPF_wg_przeplywow'!J33</f>
        <v>1127889</v>
      </c>
      <c r="K20" s="28">
        <f>+'[1]Zal_1_WPF_wg_przeplywow'!K33</f>
        <v>1138080</v>
      </c>
    </row>
    <row r="21" spans="1:11" ht="24" customHeight="1">
      <c r="A21" s="31"/>
      <c r="B21" s="25" t="s">
        <v>19</v>
      </c>
      <c r="C21" s="32">
        <f>+'[1]Zal_1_WPF_wg_przeplywow'!C35</f>
        <v>2285746</v>
      </c>
      <c r="D21" s="32">
        <f>+'[1]Zal_1_WPF_wg_przeplywow'!D35</f>
        <v>2266803</v>
      </c>
      <c r="E21" s="32">
        <f>+'[1]Zal_1_WPF_wg_przeplywow'!E35</f>
        <v>0</v>
      </c>
      <c r="F21" s="32">
        <f>+'[1]Zal_1_WPF_wg_przeplywow'!F35</f>
        <v>0</v>
      </c>
      <c r="G21" s="32">
        <f>+'[1]Zal_1_WPF_wg_przeplywow'!G35</f>
        <v>0</v>
      </c>
      <c r="H21" s="32">
        <f>+'[1]Zal_1_WPF_wg_przeplywow'!H35</f>
        <v>0</v>
      </c>
      <c r="I21" s="32">
        <f>+'[1]Zal_1_WPF_wg_przeplywow'!I35</f>
        <v>0</v>
      </c>
      <c r="J21" s="32">
        <f>+'[1]Zal_1_WPF_wg_przeplywow'!J35</f>
        <v>0</v>
      </c>
      <c r="K21" s="32">
        <f>+'[1]Zal_1_WPF_wg_przeplywow'!K35</f>
        <v>0</v>
      </c>
    </row>
    <row r="22" spans="1:11" ht="12" customHeight="1">
      <c r="A22" s="33" t="s">
        <v>20</v>
      </c>
      <c r="B22" s="34" t="s">
        <v>21</v>
      </c>
      <c r="C22" s="35">
        <f>+C6-C12</f>
        <v>-1385708</v>
      </c>
      <c r="D22" s="35">
        <f aca="true" t="shared" si="3" ref="D22:K23">+D6-D12</f>
        <v>592368</v>
      </c>
      <c r="E22" s="35">
        <f t="shared" si="3"/>
        <v>1930989</v>
      </c>
      <c r="F22" s="35">
        <f t="shared" si="3"/>
        <v>605901</v>
      </c>
      <c r="G22" s="35">
        <f t="shared" si="3"/>
        <v>615000</v>
      </c>
      <c r="H22" s="35">
        <f t="shared" si="3"/>
        <v>450000</v>
      </c>
      <c r="I22" s="35">
        <f t="shared" si="3"/>
        <v>108000</v>
      </c>
      <c r="J22" s="35">
        <f t="shared" si="3"/>
        <v>100000</v>
      </c>
      <c r="K22" s="35">
        <f t="shared" si="3"/>
        <v>100000</v>
      </c>
    </row>
    <row r="23" spans="1:11" ht="12" customHeight="1">
      <c r="A23" s="36" t="s">
        <v>22</v>
      </c>
      <c r="B23" s="37" t="s">
        <v>23</v>
      </c>
      <c r="C23" s="35">
        <f>+C7-C13</f>
        <v>1054564</v>
      </c>
      <c r="D23" s="35">
        <f t="shared" si="3"/>
        <v>1070911</v>
      </c>
      <c r="E23" s="35">
        <f t="shared" si="3"/>
        <v>1089317</v>
      </c>
      <c r="F23" s="35">
        <f t="shared" si="3"/>
        <v>1102000</v>
      </c>
      <c r="G23" s="35">
        <f t="shared" si="3"/>
        <v>1127561</v>
      </c>
      <c r="H23" s="35">
        <f t="shared" si="3"/>
        <v>1151888</v>
      </c>
      <c r="I23" s="35">
        <f t="shared" si="3"/>
        <v>1171648</v>
      </c>
      <c r="J23" s="35">
        <f t="shared" si="3"/>
        <v>1177889</v>
      </c>
      <c r="K23" s="35">
        <f t="shared" si="3"/>
        <v>1188080</v>
      </c>
    </row>
    <row r="24" spans="1:11" ht="12" customHeight="1">
      <c r="A24" s="16" t="s">
        <v>24</v>
      </c>
      <c r="B24" s="17" t="s">
        <v>25</v>
      </c>
      <c r="C24" s="18">
        <f>+C25+C27+C29</f>
        <v>1777682</v>
      </c>
      <c r="D24" s="18">
        <f aca="true" t="shared" si="4" ref="D24:K24">+D25+D27+D29</f>
        <v>1976890</v>
      </c>
      <c r="E24" s="18">
        <f t="shared" si="4"/>
        <v>0</v>
      </c>
      <c r="F24" s="18">
        <f t="shared" si="4"/>
        <v>0</v>
      </c>
      <c r="G24" s="18">
        <f t="shared" si="4"/>
        <v>0</v>
      </c>
      <c r="H24" s="18">
        <f t="shared" si="4"/>
        <v>0</v>
      </c>
      <c r="I24" s="18">
        <f t="shared" si="4"/>
        <v>0</v>
      </c>
      <c r="J24" s="18">
        <f t="shared" si="4"/>
        <v>0</v>
      </c>
      <c r="K24" s="18">
        <f t="shared" si="4"/>
        <v>0</v>
      </c>
    </row>
    <row r="25" spans="1:11" ht="36" customHeight="1">
      <c r="A25" s="19"/>
      <c r="B25" s="20" t="s">
        <v>26</v>
      </c>
      <c r="C25" s="28">
        <f>+'[1]Zal_1_WPF_wg_przeplywow'!C21</f>
        <v>5992</v>
      </c>
      <c r="D25" s="28">
        <f>+'[1]Zal_1_WPF_wg_przeplywow'!D21</f>
        <v>0</v>
      </c>
      <c r="E25" s="28">
        <f>+'[1]Zal_1_WPF_wg_przeplywow'!E21</f>
        <v>0</v>
      </c>
      <c r="F25" s="28">
        <f>+'[1]Zal_1_WPF_wg_przeplywow'!F21</f>
        <v>0</v>
      </c>
      <c r="G25" s="28">
        <f>+'[1]Zal_1_WPF_wg_przeplywow'!G21</f>
        <v>0</v>
      </c>
      <c r="H25" s="28">
        <f>+'[1]Zal_1_WPF_wg_przeplywow'!H21</f>
        <v>0</v>
      </c>
      <c r="I25" s="28">
        <f>+'[1]Zal_1_WPF_wg_przeplywow'!I21</f>
        <v>0</v>
      </c>
      <c r="J25" s="28">
        <f>+'[1]Zal_1_WPF_wg_przeplywow'!J21</f>
        <v>0</v>
      </c>
      <c r="K25" s="28">
        <f>+'[1]Zal_1_WPF_wg_przeplywow'!K21</f>
        <v>0</v>
      </c>
    </row>
    <row r="26" spans="1:11" ht="12" customHeight="1">
      <c r="A26" s="19"/>
      <c r="B26" s="38" t="s">
        <v>27</v>
      </c>
      <c r="C26" s="21">
        <f>+'[1]Zal_1_WPF_wg_przeplywow'!C22</f>
        <v>0</v>
      </c>
      <c r="D26" s="21">
        <f>+'[1]Zal_1_WPF_wg_przeplywow'!D22</f>
        <v>0</v>
      </c>
      <c r="E26" s="21">
        <f>+'[1]Zal_1_WPF_wg_przeplywow'!E22</f>
        <v>0</v>
      </c>
      <c r="F26" s="21">
        <f>+'[1]Zal_1_WPF_wg_przeplywow'!F22</f>
        <v>0</v>
      </c>
      <c r="G26" s="21">
        <f>+'[1]Zal_1_WPF_wg_przeplywow'!G22</f>
        <v>0</v>
      </c>
      <c r="H26" s="21">
        <f>+'[1]Zal_1_WPF_wg_przeplywow'!H22</f>
        <v>0</v>
      </c>
      <c r="I26" s="21">
        <f>+'[1]Zal_1_WPF_wg_przeplywow'!I22</f>
        <v>0</v>
      </c>
      <c r="J26" s="21">
        <f>+'[1]Zal_1_WPF_wg_przeplywow'!J22</f>
        <v>0</v>
      </c>
      <c r="K26" s="21">
        <f>+'[1]Zal_1_WPF_wg_przeplywow'!K22</f>
        <v>0</v>
      </c>
    </row>
    <row r="27" spans="1:11" ht="12" customHeight="1">
      <c r="A27" s="19"/>
      <c r="B27" s="20" t="s">
        <v>28</v>
      </c>
      <c r="C27" s="28">
        <f>+'[1]Zal_1_WPF_wg_przeplywow'!C36</f>
        <v>1771690</v>
      </c>
      <c r="D27" s="28">
        <f>+'[1]Zal_1_WPF_wg_przeplywow'!D36</f>
        <v>1976890</v>
      </c>
      <c r="E27" s="28">
        <f>+'[1]Zal_1_WPF_wg_przeplywow'!E36</f>
        <v>0</v>
      </c>
      <c r="F27" s="28">
        <f>+'[1]Zal_1_WPF_wg_przeplywow'!F36</f>
        <v>0</v>
      </c>
      <c r="G27" s="28">
        <f>+'[1]Zal_1_WPF_wg_przeplywow'!G36</f>
        <v>0</v>
      </c>
      <c r="H27" s="28">
        <f>+'[1]Zal_1_WPF_wg_przeplywow'!H36</f>
        <v>0</v>
      </c>
      <c r="I27" s="28">
        <f>+'[1]Zal_1_WPF_wg_przeplywow'!I36</f>
        <v>0</v>
      </c>
      <c r="J27" s="28">
        <f>+'[1]Zal_1_WPF_wg_przeplywow'!J36</f>
        <v>0</v>
      </c>
      <c r="K27" s="28">
        <f>+'[1]Zal_1_WPF_wg_przeplywow'!K36</f>
        <v>0</v>
      </c>
    </row>
    <row r="28" spans="1:11" ht="12" customHeight="1">
      <c r="A28" s="19"/>
      <c r="B28" s="22" t="s">
        <v>29</v>
      </c>
      <c r="C28" s="28">
        <f>+'[1]Zal_1_WPF_wg_przeplywow'!C37</f>
        <v>1385708</v>
      </c>
      <c r="D28" s="28">
        <f>+'[1]Zal_1_WPF_wg_przeplywow'!D37</f>
        <v>0</v>
      </c>
      <c r="E28" s="28">
        <f>+'[1]Zal_1_WPF_wg_przeplywow'!E37</f>
        <v>0</v>
      </c>
      <c r="F28" s="28">
        <f>+'[1]Zal_1_WPF_wg_przeplywow'!F37</f>
        <v>0</v>
      </c>
      <c r="G28" s="28">
        <f>+'[1]Zal_1_WPF_wg_przeplywow'!G37</f>
        <v>0</v>
      </c>
      <c r="H28" s="28">
        <f>+'[1]Zal_1_WPF_wg_przeplywow'!H37</f>
        <v>0</v>
      </c>
      <c r="I28" s="28">
        <f>+'[1]Zal_1_WPF_wg_przeplywow'!I37</f>
        <v>0</v>
      </c>
      <c r="J28" s="28">
        <f>+'[1]Zal_1_WPF_wg_przeplywow'!J37</f>
        <v>0</v>
      </c>
      <c r="K28" s="28">
        <f>+'[1]Zal_1_WPF_wg_przeplywow'!K37</f>
        <v>0</v>
      </c>
    </row>
    <row r="29" spans="1:11" ht="12" customHeight="1">
      <c r="A29" s="19"/>
      <c r="B29" s="20" t="s">
        <v>30</v>
      </c>
      <c r="C29" s="28">
        <f>+'[1]Zal_1_WPF_wg_przeplywow'!C23</f>
        <v>0</v>
      </c>
      <c r="D29" s="28">
        <f>+'[1]Zal_1_WPF_wg_przeplywow'!D23</f>
        <v>0</v>
      </c>
      <c r="E29" s="28">
        <f>+'[1]Zal_1_WPF_wg_przeplywow'!E23</f>
        <v>0</v>
      </c>
      <c r="F29" s="28">
        <f>+'[1]Zal_1_WPF_wg_przeplywow'!F23</f>
        <v>0</v>
      </c>
      <c r="G29" s="28">
        <f>+'[1]Zal_1_WPF_wg_przeplywow'!G23</f>
        <v>0</v>
      </c>
      <c r="H29" s="28">
        <f>+'[1]Zal_1_WPF_wg_przeplywow'!H23</f>
        <v>0</v>
      </c>
      <c r="I29" s="28">
        <f>+'[1]Zal_1_WPF_wg_przeplywow'!I23</f>
        <v>0</v>
      </c>
      <c r="J29" s="28">
        <f>+'[1]Zal_1_WPF_wg_przeplywow'!J23</f>
        <v>0</v>
      </c>
      <c r="K29" s="28">
        <f>+'[1]Zal_1_WPF_wg_przeplywow'!K23</f>
        <v>0</v>
      </c>
    </row>
    <row r="30" spans="1:11" ht="12" customHeight="1">
      <c r="A30" s="24"/>
      <c r="B30" s="25" t="s">
        <v>29</v>
      </c>
      <c r="C30" s="32">
        <f>+'[1]Zal_1_WPF_wg_przeplywow'!C24</f>
        <v>0</v>
      </c>
      <c r="D30" s="32">
        <f>+'[1]Zal_1_WPF_wg_przeplywow'!D24</f>
        <v>0</v>
      </c>
      <c r="E30" s="32">
        <f>+'[1]Zal_1_WPF_wg_przeplywow'!E24</f>
        <v>0</v>
      </c>
      <c r="F30" s="32">
        <f>+'[1]Zal_1_WPF_wg_przeplywow'!F24</f>
        <v>0</v>
      </c>
      <c r="G30" s="32">
        <f>+'[1]Zal_1_WPF_wg_przeplywow'!G24</f>
        <v>0</v>
      </c>
      <c r="H30" s="32">
        <f>+'[1]Zal_1_WPF_wg_przeplywow'!H24</f>
        <v>0</v>
      </c>
      <c r="I30" s="32">
        <f>+'[1]Zal_1_WPF_wg_przeplywow'!I24</f>
        <v>0</v>
      </c>
      <c r="J30" s="32">
        <f>+'[1]Zal_1_WPF_wg_przeplywow'!J24</f>
        <v>0</v>
      </c>
      <c r="K30" s="32">
        <f>+'[1]Zal_1_WPF_wg_przeplywow'!K24</f>
        <v>0</v>
      </c>
    </row>
    <row r="31" spans="1:11" ht="12" customHeight="1">
      <c r="A31" s="16" t="s">
        <v>31</v>
      </c>
      <c r="B31" s="17" t="s">
        <v>32</v>
      </c>
      <c r="C31" s="18">
        <f>+C32+C34</f>
        <v>391974</v>
      </c>
      <c r="D31" s="18">
        <f aca="true" t="shared" si="5" ref="D31:K31">+D32+D34</f>
        <v>2569258</v>
      </c>
      <c r="E31" s="18">
        <f t="shared" si="5"/>
        <v>1930989</v>
      </c>
      <c r="F31" s="18">
        <f t="shared" si="5"/>
        <v>605901</v>
      </c>
      <c r="G31" s="18">
        <f t="shared" si="5"/>
        <v>615000</v>
      </c>
      <c r="H31" s="18">
        <f t="shared" si="5"/>
        <v>450000</v>
      </c>
      <c r="I31" s="18">
        <f t="shared" si="5"/>
        <v>108000</v>
      </c>
      <c r="J31" s="18">
        <f t="shared" si="5"/>
        <v>100000</v>
      </c>
      <c r="K31" s="18">
        <f t="shared" si="5"/>
        <v>100000</v>
      </c>
    </row>
    <row r="32" spans="1:11" ht="12" customHeight="1">
      <c r="A32" s="19"/>
      <c r="B32" s="20" t="s">
        <v>33</v>
      </c>
      <c r="C32" s="21">
        <f>+'[1]Zal_1_WPF_wg_przeplywow'!C27</f>
        <v>391974</v>
      </c>
      <c r="D32" s="21">
        <f>+'[1]Zal_1_WPF_wg_przeplywow'!D27</f>
        <v>2569258</v>
      </c>
      <c r="E32" s="21">
        <f>+'[1]Zal_1_WPF_wg_przeplywow'!E27</f>
        <v>1930989</v>
      </c>
      <c r="F32" s="21">
        <f>+'[1]Zal_1_WPF_wg_przeplywow'!F27</f>
        <v>605901</v>
      </c>
      <c r="G32" s="21">
        <f>+'[1]Zal_1_WPF_wg_przeplywow'!G27</f>
        <v>615000</v>
      </c>
      <c r="H32" s="21">
        <f>+'[1]Zal_1_WPF_wg_przeplywow'!H27</f>
        <v>450000</v>
      </c>
      <c r="I32" s="21">
        <f>+'[1]Zal_1_WPF_wg_przeplywow'!I27</f>
        <v>108000</v>
      </c>
      <c r="J32" s="21">
        <f>+'[1]Zal_1_WPF_wg_przeplywow'!J27</f>
        <v>100000</v>
      </c>
      <c r="K32" s="21">
        <f>+'[1]Zal_1_WPF_wg_przeplywow'!K27</f>
        <v>100000</v>
      </c>
    </row>
    <row r="33" spans="1:11" ht="24" customHeight="1">
      <c r="A33" s="19"/>
      <c r="B33" s="22" t="s">
        <v>34</v>
      </c>
      <c r="C33" s="21">
        <f>+'[1]Zal_1_WPF_wg_przeplywow'!C28</f>
        <v>151974</v>
      </c>
      <c r="D33" s="21">
        <f>+'[1]Zal_1_WPF_wg_przeplywow'!D28</f>
        <v>2038342</v>
      </c>
      <c r="E33" s="21">
        <f>+'[1]Zal_1_WPF_wg_przeplywow'!E28</f>
        <v>1390989</v>
      </c>
      <c r="F33" s="21">
        <f>+'[1]Zal_1_WPF_wg_przeplywow'!F28</f>
        <v>0</v>
      </c>
      <c r="G33" s="21">
        <f>+'[1]Zal_1_WPF_wg_przeplywow'!G28</f>
        <v>0</v>
      </c>
      <c r="H33" s="21">
        <f>+'[1]Zal_1_WPF_wg_przeplywow'!H28</f>
        <v>0</v>
      </c>
      <c r="I33" s="21">
        <f>+'[1]Zal_1_WPF_wg_przeplywow'!I28</f>
        <v>0</v>
      </c>
      <c r="J33" s="21">
        <f>+'[1]Zal_1_WPF_wg_przeplywow'!J28</f>
        <v>0</v>
      </c>
      <c r="K33" s="21">
        <f>+'[1]Zal_1_WPF_wg_przeplywow'!K28</f>
        <v>0</v>
      </c>
    </row>
    <row r="34" spans="1:11" ht="12" customHeight="1">
      <c r="A34" s="24"/>
      <c r="B34" s="39" t="s">
        <v>35</v>
      </c>
      <c r="C34" s="32">
        <f>+'[1]Zal_1_WPF_wg_przeplywow'!C31</f>
        <v>0</v>
      </c>
      <c r="D34" s="32">
        <f>+'[1]Zal_1_WPF_wg_przeplywow'!D31</f>
        <v>0</v>
      </c>
      <c r="E34" s="32">
        <f>+'[1]Zal_1_WPF_wg_przeplywow'!E31</f>
        <v>0</v>
      </c>
      <c r="F34" s="32">
        <f>+'[1]Zal_1_WPF_wg_przeplywow'!F31</f>
        <v>0</v>
      </c>
      <c r="G34" s="32">
        <f>+'[1]Zal_1_WPF_wg_przeplywow'!G31</f>
        <v>0</v>
      </c>
      <c r="H34" s="32">
        <f>+'[1]Zal_1_WPF_wg_przeplywow'!H31</f>
        <v>0</v>
      </c>
      <c r="I34" s="32">
        <f>+'[1]Zal_1_WPF_wg_przeplywow'!I31</f>
        <v>0</v>
      </c>
      <c r="J34" s="32">
        <f>+'[1]Zal_1_WPF_wg_przeplywow'!J31</f>
        <v>0</v>
      </c>
      <c r="K34" s="32">
        <f>+'[1]Zal_1_WPF_wg_przeplywow'!K31</f>
        <v>0</v>
      </c>
    </row>
    <row r="35" spans="1:11" ht="12" customHeight="1">
      <c r="A35" s="16" t="s">
        <v>36</v>
      </c>
      <c r="B35" s="17" t="s">
        <v>37</v>
      </c>
      <c r="C35" s="18">
        <f>+'[1]Zal_1_WPF_wg_przeplywow'!C39</f>
        <v>4502258</v>
      </c>
      <c r="D35" s="18">
        <f>+'[1]Zal_1_WPF_wg_przeplywow'!D39</f>
        <v>3909890</v>
      </c>
      <c r="E35" s="18">
        <f>+'[1]Zal_1_WPF_wg_przeplywow'!E39</f>
        <v>1978901</v>
      </c>
      <c r="F35" s="18">
        <f>+'[1]Zal_1_WPF_wg_przeplywow'!F39</f>
        <v>1373000</v>
      </c>
      <c r="G35" s="18">
        <f>+'[1]Zal_1_WPF_wg_przeplywow'!G39</f>
        <v>758000</v>
      </c>
      <c r="H35" s="18">
        <f>+'[1]Zal_1_WPF_wg_przeplywow'!H39</f>
        <v>308000</v>
      </c>
      <c r="I35" s="18">
        <f>+'[1]Zal_1_WPF_wg_przeplywow'!I39</f>
        <v>200000</v>
      </c>
      <c r="J35" s="18">
        <f>+'[1]Zal_1_WPF_wg_przeplywow'!J39</f>
        <v>100000</v>
      </c>
      <c r="K35" s="18">
        <f>+'[1]Zal_1_WPF_wg_przeplywow'!K39</f>
        <v>0</v>
      </c>
    </row>
    <row r="36" spans="1:11" ht="24" customHeight="1">
      <c r="A36" s="31"/>
      <c r="B36" s="39" t="s">
        <v>38</v>
      </c>
      <c r="C36" s="32">
        <f>+'[1]Zal_1_WPF_wg_przeplywow'!C40</f>
        <v>0</v>
      </c>
      <c r="D36" s="32">
        <f>+'[1]Zal_1_WPF_wg_przeplywow'!D40</f>
        <v>0</v>
      </c>
      <c r="E36" s="32">
        <f>+'[1]Zal_1_WPF_wg_przeplywow'!E40</f>
        <v>0</v>
      </c>
      <c r="F36" s="32">
        <f>+'[1]Zal_1_WPF_wg_przeplywow'!F40</f>
        <v>0</v>
      </c>
      <c r="G36" s="32">
        <f>+'[1]Zal_1_WPF_wg_przeplywow'!G40</f>
        <v>0</v>
      </c>
      <c r="H36" s="32">
        <f>+'[1]Zal_1_WPF_wg_przeplywow'!H40</f>
        <v>0</v>
      </c>
      <c r="I36" s="32">
        <f>+'[1]Zal_1_WPF_wg_przeplywow'!I40</f>
        <v>0</v>
      </c>
      <c r="J36" s="32">
        <f>+'[1]Zal_1_WPF_wg_przeplywow'!J40</f>
        <v>0</v>
      </c>
      <c r="K36" s="32">
        <f>+'[1]Zal_1_WPF_wg_przeplywow'!K40</f>
        <v>0</v>
      </c>
    </row>
    <row r="37" spans="1:11" ht="12" customHeight="1">
      <c r="A37" s="33" t="s">
        <v>39</v>
      </c>
      <c r="B37" s="34" t="s">
        <v>40</v>
      </c>
      <c r="C37" s="40">
        <f>+'[1]Zal_1_WPF_wg_przeplywow'!C41</f>
        <v>1938774</v>
      </c>
      <c r="D37" s="40">
        <f>+'[1]Zal_1_WPF_wg_przeplywow'!D41</f>
        <v>1390989</v>
      </c>
      <c r="E37" s="40">
        <f>+'[1]Zal_1_WPF_wg_przeplywow'!E41</f>
        <v>0</v>
      </c>
      <c r="F37" s="40">
        <f>+'[1]Zal_1_WPF_wg_przeplywow'!F41</f>
        <v>0</v>
      </c>
      <c r="G37" s="40">
        <f>+'[1]Zal_1_WPF_wg_przeplywow'!G41</f>
        <v>0</v>
      </c>
      <c r="H37" s="40">
        <f>+'[1]Zal_1_WPF_wg_przeplywow'!H41</f>
        <v>0</v>
      </c>
      <c r="I37" s="40">
        <f>+'[1]Zal_1_WPF_wg_przeplywow'!I41</f>
        <v>0</v>
      </c>
      <c r="J37" s="40">
        <f>+'[1]Zal_1_WPF_wg_przeplywow'!J41</f>
        <v>0</v>
      </c>
      <c r="K37" s="40">
        <f>+'[1]Zal_1_WPF_wg_przeplywow'!K41</f>
        <v>0</v>
      </c>
    </row>
    <row r="38" spans="1:11" ht="24" customHeight="1">
      <c r="A38" s="16" t="s">
        <v>41</v>
      </c>
      <c r="B38" s="41" t="s">
        <v>42</v>
      </c>
      <c r="C38" s="42">
        <f>+'[1]Zal_1_WPF_wg_przeplywow'!C46</f>
        <v>0.4211</v>
      </c>
      <c r="D38" s="42">
        <f>+'[1]Zal_1_WPF_wg_przeplywow'!D46</f>
        <v>0.3247</v>
      </c>
      <c r="E38" s="42">
        <f aca="true" t="shared" si="6" ref="E38:K38">+IF(E6&lt;&gt;0,E35/E6,"")</f>
        <v>0.17060710631820153</v>
      </c>
      <c r="F38" s="42">
        <f t="shared" si="6"/>
        <v>0.13450235109717867</v>
      </c>
      <c r="G38" s="42">
        <f t="shared" si="6"/>
        <v>0.07425548589341693</v>
      </c>
      <c r="H38" s="42">
        <f t="shared" si="6"/>
        <v>0.03019015879239365</v>
      </c>
      <c r="I38" s="42">
        <f t="shared" si="6"/>
        <v>0.019700551615445233</v>
      </c>
      <c r="J38" s="42">
        <f t="shared" si="6"/>
        <v>0.009850275807722617</v>
      </c>
      <c r="K38" s="42">
        <f t="shared" si="6"/>
        <v>0</v>
      </c>
    </row>
    <row r="39" spans="1:11" ht="24" customHeight="1">
      <c r="A39" s="27" t="s">
        <v>43</v>
      </c>
      <c r="B39" s="43" t="s">
        <v>44</v>
      </c>
      <c r="C39" s="44">
        <f>+'[1]Zal_1_WPF_wg_przeplywow'!C47</f>
        <v>0.2398</v>
      </c>
      <c r="D39" s="44">
        <f>+'[1]Zal_1_WPF_wg_przeplywow'!D47</f>
        <v>0.2092</v>
      </c>
      <c r="E39" s="44">
        <f aca="true" t="shared" si="7" ref="E39:K39">+IF(E6&lt;&gt;0,(E35-E37)/E6,"")</f>
        <v>0.17060710631820153</v>
      </c>
      <c r="F39" s="44">
        <f t="shared" si="7"/>
        <v>0.13450235109717867</v>
      </c>
      <c r="G39" s="44">
        <f t="shared" si="7"/>
        <v>0.07425548589341693</v>
      </c>
      <c r="H39" s="44">
        <f t="shared" si="7"/>
        <v>0.03019015879239365</v>
      </c>
      <c r="I39" s="44">
        <f t="shared" si="7"/>
        <v>0.019700551615445233</v>
      </c>
      <c r="J39" s="44">
        <f t="shared" si="7"/>
        <v>0.009850275807722617</v>
      </c>
      <c r="K39" s="44">
        <f t="shared" si="7"/>
        <v>0</v>
      </c>
    </row>
    <row r="40" spans="1:11" ht="24" customHeight="1">
      <c r="A40" s="27" t="s">
        <v>45</v>
      </c>
      <c r="B40" s="43" t="s">
        <v>46</v>
      </c>
      <c r="C40" s="44">
        <f>+'[1]Zal_1_WPF_wg_przeplywow'!C48</f>
        <v>0.0496</v>
      </c>
      <c r="D40" s="44">
        <f>+'[1]Zal_1_WPF_wg_przeplywow'!D48</f>
        <v>0.2243</v>
      </c>
      <c r="E40" s="44">
        <f aca="true" t="shared" si="8" ref="E40:K40">+IF(E6&lt;&gt;0,(E19+E16+E32)/E6,"")</f>
        <v>0.17620690306229644</v>
      </c>
      <c r="F40" s="44">
        <f t="shared" si="8"/>
        <v>0.06915174373040753</v>
      </c>
      <c r="G40" s="44">
        <f t="shared" si="8"/>
        <v>0.06753908699059562</v>
      </c>
      <c r="H40" s="44">
        <f t="shared" si="8"/>
        <v>0.04902097627916095</v>
      </c>
      <c r="I40" s="44">
        <f t="shared" si="8"/>
        <v>0.013628053585500394</v>
      </c>
      <c r="J40" s="44">
        <f t="shared" si="8"/>
        <v>0.012225275807722617</v>
      </c>
      <c r="K40" s="44">
        <f t="shared" si="8"/>
        <v>0.011221434200157605</v>
      </c>
    </row>
    <row r="41" spans="1:11" ht="24" customHeight="1">
      <c r="A41" s="31" t="s">
        <v>47</v>
      </c>
      <c r="B41" s="45" t="s">
        <v>48</v>
      </c>
      <c r="C41" s="46">
        <f>+'[1]Zal_1_WPF_wg_przeplywow'!C49</f>
        <v>0.0354</v>
      </c>
      <c r="D41" s="46">
        <f>+'[1]Zal_1_WPF_wg_przeplywow'!D49</f>
        <v>0.055</v>
      </c>
      <c r="E41" s="46">
        <f aca="true" t="shared" si="9" ref="E41:K41">+IF(E6&lt;&gt;0,(E19+E16+E32-E17-E33)/E6,"")</f>
        <v>0.05628548798875368</v>
      </c>
      <c r="F41" s="46">
        <f t="shared" si="9"/>
        <v>0.06915174373040753</v>
      </c>
      <c r="G41" s="46">
        <f t="shared" si="9"/>
        <v>0.06753908699059562</v>
      </c>
      <c r="H41" s="46">
        <f t="shared" si="9"/>
        <v>0.04902097627916095</v>
      </c>
      <c r="I41" s="46">
        <f t="shared" si="9"/>
        <v>0.013628053585500394</v>
      </c>
      <c r="J41" s="46">
        <f t="shared" si="9"/>
        <v>0.012225275807722617</v>
      </c>
      <c r="K41" s="46">
        <f t="shared" si="9"/>
        <v>0.011221434200157605</v>
      </c>
    </row>
    <row r="42" spans="1:11" ht="36" customHeight="1">
      <c r="A42" s="33" t="s">
        <v>49</v>
      </c>
      <c r="B42" s="34" t="s">
        <v>50</v>
      </c>
      <c r="C42" s="35">
        <f>+'[1]Zal_1_WPF_wg_przeplywow'!C42</f>
        <v>0</v>
      </c>
      <c r="D42" s="35">
        <f>+'[1]Zal_1_WPF_wg_przeplywow'!D42</f>
        <v>0</v>
      </c>
      <c r="E42" s="35">
        <f>+'[1]Zal_1_WPF_wg_przeplywow'!E42</f>
        <v>0</v>
      </c>
      <c r="F42" s="35">
        <f>+'[1]Zal_1_WPF_wg_przeplywow'!F42</f>
        <v>0</v>
      </c>
      <c r="G42" s="35">
        <f>+'[1]Zal_1_WPF_wg_przeplywow'!G42</f>
        <v>0</v>
      </c>
      <c r="H42" s="35">
        <f>+'[1]Zal_1_WPF_wg_przeplywow'!H42</f>
        <v>0</v>
      </c>
      <c r="I42" s="35">
        <f>+'[1]Zal_1_WPF_wg_przeplywow'!I42</f>
        <v>0</v>
      </c>
      <c r="J42" s="35">
        <f>+'[1]Zal_1_WPF_wg_przeplywow'!J42</f>
        <v>0</v>
      </c>
      <c r="K42" s="35">
        <f>+'[1]Zal_1_WPF_wg_przeplywow'!K42</f>
        <v>0</v>
      </c>
    </row>
    <row r="43" spans="1:11" ht="12" customHeight="1">
      <c r="A43" s="16" t="s">
        <v>51</v>
      </c>
      <c r="B43" s="41" t="s">
        <v>52</v>
      </c>
      <c r="C43" s="42">
        <f>+'[1]Zal_1_WPF_wg_przeplywow'!C51</f>
        <v>0.0952</v>
      </c>
      <c r="D43" s="42">
        <f>+'[1]Zal_1_WPF_wg_przeplywow'!D51</f>
        <v>0.1018</v>
      </c>
      <c r="E43" s="42">
        <f>+'[1]Zal_1_WPF_wg_przeplywow'!E51</f>
        <v>0.117</v>
      </c>
      <c r="F43" s="42">
        <f>+'[1]Zal_1_WPF_wg_przeplywow'!F51</f>
        <v>0.1104</v>
      </c>
      <c r="G43" s="42">
        <f>+'[1]Zal_1_WPF_wg_przeplywow'!G51</f>
        <v>0.1058</v>
      </c>
      <c r="H43" s="42">
        <f>+'[1]Zal_1_WPF_wg_przeplywow'!H51</f>
        <v>0.1103</v>
      </c>
      <c r="I43" s="42">
        <f>+'[1]Zal_1_WPF_wg_przeplywow'!I51</f>
        <v>0.1137</v>
      </c>
      <c r="J43" s="42">
        <f>+'[1]Zal_1_WPF_wg_przeplywow'!J51</f>
        <v>0.1129</v>
      </c>
      <c r="K43" s="42">
        <f>+'[1]Zal_1_WPF_wg_przeplywow'!K51</f>
        <v>0.1148</v>
      </c>
    </row>
    <row r="44" spans="1:11" ht="24" customHeight="1">
      <c r="A44" s="27"/>
      <c r="B44" s="47" t="s">
        <v>53</v>
      </c>
      <c r="C44" s="44">
        <f>+'[1]Zal_1_WPF_wg_przeplywow'!C50</f>
        <v>0.1314</v>
      </c>
      <c r="D44" s="44">
        <f>+'[1]Zal_1_WPF_wg_przeplywow'!D50</f>
        <v>0.0972</v>
      </c>
      <c r="E44" s="44">
        <f>+'[1]Zal_1_WPF_wg_przeplywow'!E50</f>
        <v>0.1025</v>
      </c>
      <c r="F44" s="44">
        <f>+'[1]Zal_1_WPF_wg_przeplywow'!F50</f>
        <v>0.1178</v>
      </c>
      <c r="G44" s="44">
        <f>+'[1]Zal_1_WPF_wg_przeplywow'!G50</f>
        <v>0.1105</v>
      </c>
      <c r="H44" s="44">
        <f>+'[1]Zal_1_WPF_wg_przeplywow'!H50</f>
        <v>0.1129</v>
      </c>
      <c r="I44" s="44">
        <f>+'[1]Zal_1_WPF_wg_przeplywow'!I50</f>
        <v>0.1154</v>
      </c>
      <c r="J44" s="44">
        <f>+'[1]Zal_1_WPF_wg_przeplywow'!J50</f>
        <v>0.116</v>
      </c>
      <c r="K44" s="44">
        <f>+'[1]Zal_1_WPF_wg_przeplywow'!K50</f>
        <v>0.117</v>
      </c>
    </row>
    <row r="45" spans="1:11" ht="24" customHeight="1">
      <c r="A45" s="27" t="s">
        <v>54</v>
      </c>
      <c r="B45" s="43" t="s">
        <v>55</v>
      </c>
      <c r="C45" s="44">
        <f>+'[1]Zal_1_WPF_wg_przeplywow'!C52</f>
        <v>0.0496</v>
      </c>
      <c r="D45" s="44">
        <f>+'[1]Zal_1_WPF_wg_przeplywow'!D52</f>
        <v>0.2243</v>
      </c>
      <c r="E45" s="44">
        <f>+'[1]Zal_1_WPF_wg_przeplywow'!E52</f>
        <v>0.1762</v>
      </c>
      <c r="F45" s="44">
        <f>+'[1]Zal_1_WPF_wg_przeplywow'!F52</f>
        <v>0.0692</v>
      </c>
      <c r="G45" s="44">
        <f>+'[1]Zal_1_WPF_wg_przeplywow'!G52</f>
        <v>0.0675</v>
      </c>
      <c r="H45" s="44">
        <f>+'[1]Zal_1_WPF_wg_przeplywow'!H52</f>
        <v>0.049</v>
      </c>
      <c r="I45" s="44">
        <f>+'[1]Zal_1_WPF_wg_przeplywow'!I52</f>
        <v>0.0136</v>
      </c>
      <c r="J45" s="44">
        <f>+'[1]Zal_1_WPF_wg_przeplywow'!J52</f>
        <v>0.0122</v>
      </c>
      <c r="K45" s="44">
        <f>+'[1]Zal_1_WPF_wg_przeplywow'!K52</f>
        <v>0.0112</v>
      </c>
    </row>
    <row r="46" spans="1:11" ht="24" customHeight="1">
      <c r="A46" s="27" t="s">
        <v>56</v>
      </c>
      <c r="B46" s="43" t="s">
        <v>57</v>
      </c>
      <c r="C46" s="48" t="str">
        <f>IF(C45&lt;=C$43,"Spełnia  art. 243","Nie spełnia art. 243")</f>
        <v>Spełnia  art. 243</v>
      </c>
      <c r="D46" s="48" t="str">
        <f aca="true" t="shared" si="10" ref="D46:K46">IF(D45&lt;=D$43,"Spełnia  art. 243","Nie spełnia art. 243")</f>
        <v>Nie spełnia art. 243</v>
      </c>
      <c r="E46" s="48" t="str">
        <f t="shared" si="10"/>
        <v>Nie spełnia art. 243</v>
      </c>
      <c r="F46" s="48" t="str">
        <f t="shared" si="10"/>
        <v>Spełnia  art. 243</v>
      </c>
      <c r="G46" s="48" t="str">
        <f t="shared" si="10"/>
        <v>Spełnia  art. 243</v>
      </c>
      <c r="H46" s="48" t="str">
        <f t="shared" si="10"/>
        <v>Spełnia  art. 243</v>
      </c>
      <c r="I46" s="48" t="str">
        <f t="shared" si="10"/>
        <v>Spełnia  art. 243</v>
      </c>
      <c r="J46" s="48" t="str">
        <f t="shared" si="10"/>
        <v>Spełnia  art. 243</v>
      </c>
      <c r="K46" s="48" t="str">
        <f t="shared" si="10"/>
        <v>Spełnia  art. 243</v>
      </c>
    </row>
    <row r="47" spans="1:11" ht="24" customHeight="1">
      <c r="A47" s="27" t="s">
        <v>58</v>
      </c>
      <c r="B47" s="43" t="s">
        <v>59</v>
      </c>
      <c r="C47" s="44">
        <f>+'[1]Zal_1_WPF_wg_przeplywow'!C54</f>
        <v>0.0354</v>
      </c>
      <c r="D47" s="44">
        <f>+'[1]Zal_1_WPF_wg_przeplywow'!D54</f>
        <v>0.055</v>
      </c>
      <c r="E47" s="44">
        <f>+'[1]Zal_1_WPF_wg_przeplywow'!E54</f>
        <v>0.0563</v>
      </c>
      <c r="F47" s="44">
        <f>+'[1]Zal_1_WPF_wg_przeplywow'!F54</f>
        <v>0.0692</v>
      </c>
      <c r="G47" s="44">
        <f>+'[1]Zal_1_WPF_wg_przeplywow'!G54</f>
        <v>0.0675</v>
      </c>
      <c r="H47" s="44">
        <f>+'[1]Zal_1_WPF_wg_przeplywow'!H54</f>
        <v>0.049</v>
      </c>
      <c r="I47" s="44">
        <f>+'[1]Zal_1_WPF_wg_przeplywow'!I54</f>
        <v>0.0136</v>
      </c>
      <c r="J47" s="44">
        <f>+'[1]Zal_1_WPF_wg_przeplywow'!J54</f>
        <v>0.0122</v>
      </c>
      <c r="K47" s="44">
        <f>+'[1]Zal_1_WPF_wg_przeplywow'!K54</f>
        <v>0.0112</v>
      </c>
    </row>
    <row r="48" spans="1:11" ht="24" customHeight="1">
      <c r="A48" s="31" t="s">
        <v>60</v>
      </c>
      <c r="B48" s="45" t="s">
        <v>61</v>
      </c>
      <c r="C48" s="48" t="str">
        <f>IF(C47&lt;=C$43,"Spełnia  art. 243","Nie spełnia art. 243")</f>
        <v>Spełnia  art. 243</v>
      </c>
      <c r="D48" s="48" t="str">
        <f aca="true" t="shared" si="11" ref="D48:K48">IF(D47&lt;=D$43,"Spełnia  art. 243","Nie spełnia art. 243")</f>
        <v>Spełnia  art. 243</v>
      </c>
      <c r="E48" s="48" t="str">
        <f t="shared" si="11"/>
        <v>Spełnia  art. 243</v>
      </c>
      <c r="F48" s="48" t="str">
        <f t="shared" si="11"/>
        <v>Spełnia  art. 243</v>
      </c>
      <c r="G48" s="48" t="str">
        <f t="shared" si="11"/>
        <v>Spełnia  art. 243</v>
      </c>
      <c r="H48" s="48" t="str">
        <f t="shared" si="11"/>
        <v>Spełnia  art. 243</v>
      </c>
      <c r="I48" s="48" t="str">
        <f t="shared" si="11"/>
        <v>Spełnia  art. 243</v>
      </c>
      <c r="J48" s="48" t="str">
        <f t="shared" si="11"/>
        <v>Spełnia  art. 243</v>
      </c>
      <c r="K48" s="48" t="str">
        <f t="shared" si="11"/>
        <v>Spełnia  art. 243</v>
      </c>
    </row>
    <row r="49" spans="1:11" ht="12" customHeight="1">
      <c r="A49" s="16" t="s">
        <v>62</v>
      </c>
      <c r="B49" s="17" t="s">
        <v>63</v>
      </c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2" customHeight="1">
      <c r="A50" s="19"/>
      <c r="B50" s="20" t="s">
        <v>64</v>
      </c>
      <c r="C50" s="21">
        <f>+'[1]Zal_1_WPF_wg_przeplywow'!C14</f>
        <v>4508420</v>
      </c>
      <c r="D50" s="21">
        <f>+'[1]Zal_1_WPF_wg_przeplywow'!D14</f>
        <v>4508420</v>
      </c>
      <c r="E50" s="21">
        <f>+'[1]Zal_1_WPF_wg_przeplywow'!E14</f>
        <v>4508420</v>
      </c>
      <c r="F50" s="21">
        <f>+'[1]Zal_1_WPF_wg_przeplywow'!F14</f>
        <v>4508420</v>
      </c>
      <c r="G50" s="21">
        <f>+'[1]Zal_1_WPF_wg_przeplywow'!G14</f>
        <v>4508420</v>
      </c>
      <c r="H50" s="21">
        <f>+'[1]Zal_1_WPF_wg_przeplywow'!H14</f>
        <v>4508420</v>
      </c>
      <c r="I50" s="21">
        <f>+'[1]Zal_1_WPF_wg_przeplywow'!I14</f>
        <v>4508420</v>
      </c>
      <c r="J50" s="21">
        <f>+'[1]Zal_1_WPF_wg_przeplywow'!J14</f>
        <v>4508420</v>
      </c>
      <c r="K50" s="21">
        <f>+'[1]Zal_1_WPF_wg_przeplywow'!K14</f>
        <v>4508420</v>
      </c>
    </row>
    <row r="51" spans="1:11" ht="12" customHeight="1">
      <c r="A51" s="19"/>
      <c r="B51" s="20" t="s">
        <v>65</v>
      </c>
      <c r="C51" s="21">
        <f>+'[1]Zal_1_WPF_wg_przeplywow'!C15</f>
        <v>1104723</v>
      </c>
      <c r="D51" s="21">
        <f>+'[1]Zal_1_WPF_wg_przeplywow'!D15</f>
        <v>1104723</v>
      </c>
      <c r="E51" s="21">
        <f>+'[1]Zal_1_WPF_wg_przeplywow'!E15</f>
        <v>1104723</v>
      </c>
      <c r="F51" s="21">
        <f>+'[1]Zal_1_WPF_wg_przeplywow'!F15</f>
        <v>1104723</v>
      </c>
      <c r="G51" s="21">
        <f>+'[1]Zal_1_WPF_wg_przeplywow'!G15</f>
        <v>1104723</v>
      </c>
      <c r="H51" s="21">
        <f>+'[1]Zal_1_WPF_wg_przeplywow'!H15</f>
        <v>1104723</v>
      </c>
      <c r="I51" s="21">
        <f>+'[1]Zal_1_WPF_wg_przeplywow'!I15</f>
        <v>1104723</v>
      </c>
      <c r="J51" s="21">
        <f>+'[1]Zal_1_WPF_wg_przeplywow'!J15</f>
        <v>1104723</v>
      </c>
      <c r="K51" s="21">
        <f>+'[1]Zal_1_WPF_wg_przeplywow'!K15</f>
        <v>1104723</v>
      </c>
    </row>
    <row r="52" spans="1:11" ht="12" customHeight="1">
      <c r="A52" s="19"/>
      <c r="B52" s="20" t="s">
        <v>66</v>
      </c>
      <c r="C52" s="21">
        <f>+'[1]Zal_1_WPF_wg_przeplywow'!C18</f>
        <v>34350</v>
      </c>
      <c r="D52" s="21">
        <f>+'[1]Zal_1_WPF_wg_przeplywow'!D18</f>
        <v>16200</v>
      </c>
      <c r="E52" s="21">
        <f>+'[1]Zal_1_WPF_wg_przeplywow'!E18</f>
        <v>0</v>
      </c>
      <c r="F52" s="21">
        <f>+'[1]Zal_1_WPF_wg_przeplywow'!F18</f>
        <v>0</v>
      </c>
      <c r="G52" s="21">
        <f>+'[1]Zal_1_WPF_wg_przeplywow'!G18</f>
        <v>0</v>
      </c>
      <c r="H52" s="21">
        <f>+'[1]Zal_1_WPF_wg_przeplywow'!H18</f>
        <v>0</v>
      </c>
      <c r="I52" s="21">
        <f>+'[1]Zal_1_WPF_wg_przeplywow'!I18</f>
        <v>0</v>
      </c>
      <c r="J52" s="21">
        <f>+'[1]Zal_1_WPF_wg_przeplywow'!J18</f>
        <v>0</v>
      </c>
      <c r="K52" s="21">
        <f>+'[1]Zal_1_WPF_wg_przeplywow'!K18</f>
        <v>0</v>
      </c>
    </row>
    <row r="53" spans="1:11" ht="12" customHeight="1">
      <c r="A53" s="24"/>
      <c r="B53" s="39" t="s">
        <v>67</v>
      </c>
      <c r="C53" s="26">
        <f>+'[1]Zal_1_WPF_wg_przeplywow'!C34</f>
        <v>2285746</v>
      </c>
      <c r="D53" s="26">
        <f>+'[1]Zal_1_WPF_wg_przeplywow'!D34</f>
        <v>2266803</v>
      </c>
      <c r="E53" s="26">
        <f>+'[1]Zal_1_WPF_wg_przeplywow'!E34</f>
        <v>505317</v>
      </c>
      <c r="F53" s="26">
        <f>+'[1]Zal_1_WPF_wg_przeplywow'!F34</f>
        <v>452099</v>
      </c>
      <c r="G53" s="26">
        <f>+'[1]Zal_1_WPF_wg_przeplywow'!G34</f>
        <v>0</v>
      </c>
      <c r="H53" s="26">
        <f>+'[1]Zal_1_WPF_wg_przeplywow'!H34</f>
        <v>0</v>
      </c>
      <c r="I53" s="26">
        <f>+'[1]Zal_1_WPF_wg_przeplywow'!I34</f>
        <v>0</v>
      </c>
      <c r="J53" s="26">
        <f>+'[1]Zal_1_WPF_wg_przeplywow'!J34</f>
        <v>0</v>
      </c>
      <c r="K53" s="26">
        <f>+'[1]Zal_1_WPF_wg_przeplywow'!K34</f>
        <v>0</v>
      </c>
    </row>
    <row r="54" spans="1:11" ht="24" customHeight="1">
      <c r="A54" s="50" t="s">
        <v>68</v>
      </c>
      <c r="B54" s="51" t="s">
        <v>69</v>
      </c>
      <c r="C54" s="35">
        <f>+'[1]Zal_1_WPF_wg_przeplywow'!C43</f>
        <v>0</v>
      </c>
      <c r="D54" s="35">
        <f>+'[1]Zal_1_WPF_wg_przeplywow'!D43</f>
        <v>592368</v>
      </c>
      <c r="E54" s="35">
        <f>+'[1]Zal_1_WPF_wg_przeplywow'!E43</f>
        <v>1930989</v>
      </c>
      <c r="F54" s="35">
        <f>+'[1]Zal_1_WPF_wg_przeplywow'!F43</f>
        <v>605901</v>
      </c>
      <c r="G54" s="35">
        <f>+'[1]Zal_1_WPF_wg_przeplywow'!G43</f>
        <v>615000</v>
      </c>
      <c r="H54" s="35">
        <f>+'[1]Zal_1_WPF_wg_przeplywow'!H43</f>
        <v>450000</v>
      </c>
      <c r="I54" s="35">
        <f>+'[1]Zal_1_WPF_wg_przeplywow'!I43</f>
        <v>108000</v>
      </c>
      <c r="J54" s="35">
        <f>+'[1]Zal_1_WPF_wg_przeplywow'!J43</f>
        <v>100000</v>
      </c>
      <c r="K54" s="35">
        <f>+'[1]Zal_1_WPF_wg_przeplywow'!K43</f>
        <v>100000</v>
      </c>
    </row>
    <row r="55" spans="1:11" ht="12" customHeight="1">
      <c r="A55" s="16" t="s">
        <v>70</v>
      </c>
      <c r="B55" s="17" t="s">
        <v>71</v>
      </c>
      <c r="C55" s="52">
        <f>+'[1]Zal_1_WPF_wg_przeplywow'!C44</f>
        <v>0</v>
      </c>
      <c r="D55" s="52">
        <f>+'[1]Zal_1_WPF_wg_przeplywow'!D44</f>
        <v>0</v>
      </c>
      <c r="E55" s="52">
        <f>+'[1]Zal_1_WPF_wg_przeplywow'!E44</f>
        <v>0</v>
      </c>
      <c r="F55" s="52">
        <f>+'[1]Zal_1_WPF_wg_przeplywow'!F44</f>
        <v>0</v>
      </c>
      <c r="G55" s="52">
        <f>+'[1]Zal_1_WPF_wg_przeplywow'!G44</f>
        <v>0</v>
      </c>
      <c r="H55" s="52">
        <f>+'[1]Zal_1_WPF_wg_przeplywow'!H44</f>
        <v>0</v>
      </c>
      <c r="I55" s="52">
        <f>+'[1]Zal_1_WPF_wg_przeplywow'!I44</f>
        <v>0</v>
      </c>
      <c r="J55" s="52">
        <f>+'[1]Zal_1_WPF_wg_przeplywow'!J44</f>
        <v>0</v>
      </c>
      <c r="K55" s="52">
        <f>+'[1]Zal_1_WPF_wg_przeplywow'!K44</f>
        <v>0</v>
      </c>
    </row>
    <row r="56" spans="1:11" ht="24" customHeight="1">
      <c r="A56" s="24"/>
      <c r="B56" s="39" t="s">
        <v>72</v>
      </c>
      <c r="C56" s="26">
        <f>+'[1]Zal_1_WPF_wg_przeplywow'!C45</f>
        <v>0</v>
      </c>
      <c r="D56" s="26">
        <f>+'[1]Zal_1_WPF_wg_przeplywow'!D45</f>
        <v>0</v>
      </c>
      <c r="E56" s="26">
        <f>+'[1]Zal_1_WPF_wg_przeplywow'!E45</f>
        <v>0</v>
      </c>
      <c r="F56" s="26">
        <f>+'[1]Zal_1_WPF_wg_przeplywow'!F45</f>
        <v>0</v>
      </c>
      <c r="G56" s="26">
        <f>+'[1]Zal_1_WPF_wg_przeplywow'!G45</f>
        <v>0</v>
      </c>
      <c r="H56" s="26">
        <f>+'[1]Zal_1_WPF_wg_przeplywow'!H45</f>
        <v>0</v>
      </c>
      <c r="I56" s="26">
        <f>+'[1]Zal_1_WPF_wg_przeplywow'!I45</f>
        <v>0</v>
      </c>
      <c r="J56" s="26">
        <f>+'[1]Zal_1_WPF_wg_przeplywow'!J45</f>
        <v>0</v>
      </c>
      <c r="K56" s="26">
        <f>+'[1]Zal_1_WPF_wg_przeplywow'!K45</f>
        <v>0</v>
      </c>
    </row>
    <row r="57" spans="1:11" ht="15">
      <c r="A57" s="53"/>
      <c r="B57" s="54"/>
      <c r="C57" s="55"/>
      <c r="D57" s="55"/>
      <c r="E57" s="55"/>
      <c r="F57" s="55"/>
      <c r="G57" s="55"/>
      <c r="H57" s="55"/>
      <c r="I57" s="55"/>
      <c r="J57" s="55"/>
      <c r="K57" s="55"/>
    </row>
    <row r="58" spans="1:11" ht="15">
      <c r="A58" s="53"/>
      <c r="B58" s="56" t="s">
        <v>73</v>
      </c>
      <c r="C58" s="55"/>
      <c r="D58" s="55"/>
      <c r="E58" s="55"/>
      <c r="F58" s="55"/>
      <c r="G58" s="55"/>
      <c r="H58" s="55"/>
      <c r="I58" s="55"/>
      <c r="J58" s="55"/>
      <c r="K58" s="55"/>
    </row>
    <row r="59" spans="1:11" ht="15">
      <c r="A59" s="5"/>
      <c r="B59" s="56" t="s">
        <v>74</v>
      </c>
      <c r="C59" s="5"/>
      <c r="D59" s="5"/>
      <c r="E59" s="5"/>
      <c r="F59" s="5"/>
      <c r="G59" s="5"/>
      <c r="H59" s="5"/>
      <c r="I59" s="5"/>
      <c r="J59" s="5"/>
      <c r="K59" s="5"/>
    </row>
    <row r="66" spans="1:14" ht="15">
      <c r="A66" s="58" t="s">
        <v>77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</row>
    <row r="67" spans="1:14" ht="15">
      <c r="A67" s="59" t="s">
        <v>78</v>
      </c>
      <c r="B67" s="59"/>
      <c r="C67" s="60"/>
      <c r="D67" s="60"/>
      <c r="E67" s="60"/>
      <c r="F67" s="60"/>
      <c r="G67" s="60"/>
      <c r="H67" s="59" t="s">
        <v>79</v>
      </c>
      <c r="I67" s="59"/>
      <c r="J67" s="59"/>
      <c r="K67" s="59"/>
      <c r="L67" s="59"/>
      <c r="M67" s="59"/>
      <c r="N67" s="59"/>
    </row>
    <row r="68" spans="1:14" ht="15">
      <c r="A68" s="61" t="s">
        <v>80</v>
      </c>
      <c r="B68" s="61" t="s">
        <v>81</v>
      </c>
      <c r="C68" s="61"/>
      <c r="D68" s="61" t="s">
        <v>82</v>
      </c>
      <c r="E68" s="61"/>
      <c r="F68" s="61" t="s">
        <v>83</v>
      </c>
      <c r="G68" s="61" t="s">
        <v>84</v>
      </c>
      <c r="H68" s="61"/>
      <c r="I68" s="61" t="s">
        <v>85</v>
      </c>
      <c r="J68" s="61" t="s">
        <v>86</v>
      </c>
      <c r="K68" s="61"/>
      <c r="L68" s="61" t="s">
        <v>87</v>
      </c>
      <c r="M68" s="61"/>
      <c r="N68" s="61"/>
    </row>
    <row r="69" spans="1:14" ht="15">
      <c r="A69" s="61"/>
      <c r="B69" s="61"/>
      <c r="C69" s="61"/>
      <c r="D69" s="62" t="s">
        <v>88</v>
      </c>
      <c r="E69" s="62" t="s">
        <v>89</v>
      </c>
      <c r="F69" s="61"/>
      <c r="G69" s="61"/>
      <c r="H69" s="61"/>
      <c r="I69" s="61"/>
      <c r="J69" s="61"/>
      <c r="K69" s="61"/>
      <c r="L69" s="61"/>
      <c r="M69" s="61"/>
      <c r="N69" s="61"/>
    </row>
    <row r="70" spans="1:14" ht="15">
      <c r="A70" s="62"/>
      <c r="B70" s="63" t="s">
        <v>90</v>
      </c>
      <c r="C70" s="63"/>
      <c r="D70" s="63"/>
      <c r="E70" s="63"/>
      <c r="F70" s="63"/>
      <c r="G70" s="63"/>
      <c r="H70" s="63"/>
      <c r="I70" s="64" t="s">
        <v>91</v>
      </c>
      <c r="J70" s="65" t="s">
        <v>91</v>
      </c>
      <c r="K70" s="65"/>
      <c r="L70" s="65" t="s">
        <v>92</v>
      </c>
      <c r="M70" s="65"/>
      <c r="N70" s="65"/>
    </row>
    <row r="71" spans="1:14" ht="15">
      <c r="A71" s="62"/>
      <c r="B71" s="63" t="s">
        <v>93</v>
      </c>
      <c r="C71" s="63"/>
      <c r="D71" s="63"/>
      <c r="E71" s="63"/>
      <c r="F71" s="63"/>
      <c r="G71" s="63"/>
      <c r="H71" s="63"/>
      <c r="I71" s="64" t="s">
        <v>94</v>
      </c>
      <c r="J71" s="65" t="s">
        <v>94</v>
      </c>
      <c r="K71" s="65"/>
      <c r="L71" s="65" t="s">
        <v>95</v>
      </c>
      <c r="M71" s="65"/>
      <c r="N71" s="65"/>
    </row>
    <row r="72" spans="1:14" ht="22.5">
      <c r="A72" s="66" t="s">
        <v>96</v>
      </c>
      <c r="B72" s="67" t="s">
        <v>97</v>
      </c>
      <c r="C72" s="67"/>
      <c r="D72" s="66" t="s">
        <v>98</v>
      </c>
      <c r="E72" s="66" t="s">
        <v>99</v>
      </c>
      <c r="F72" s="66"/>
      <c r="G72" s="67"/>
      <c r="H72" s="67"/>
      <c r="I72" s="68" t="s">
        <v>94</v>
      </c>
      <c r="J72" s="69" t="s">
        <v>94</v>
      </c>
      <c r="K72" s="69"/>
      <c r="L72" s="69" t="s">
        <v>95</v>
      </c>
      <c r="M72" s="69"/>
      <c r="N72" s="69"/>
    </row>
    <row r="73" spans="1:14" ht="15">
      <c r="A73" s="62"/>
      <c r="B73" s="63" t="s">
        <v>100</v>
      </c>
      <c r="C73" s="63"/>
      <c r="D73" s="63"/>
      <c r="E73" s="63"/>
      <c r="F73" s="63"/>
      <c r="G73" s="63"/>
      <c r="H73" s="63"/>
      <c r="I73" s="64" t="s">
        <v>101</v>
      </c>
      <c r="J73" s="65" t="s">
        <v>101</v>
      </c>
      <c r="K73" s="65"/>
      <c r="L73" s="65" t="s">
        <v>102</v>
      </c>
      <c r="M73" s="65"/>
      <c r="N73" s="65"/>
    </row>
    <row r="74" spans="1:14" ht="22.5">
      <c r="A74" s="66" t="s">
        <v>103</v>
      </c>
      <c r="B74" s="67" t="s">
        <v>104</v>
      </c>
      <c r="C74" s="67"/>
      <c r="D74" s="66" t="s">
        <v>105</v>
      </c>
      <c r="E74" s="66" t="s">
        <v>106</v>
      </c>
      <c r="F74" s="66"/>
      <c r="G74" s="67"/>
      <c r="H74" s="67"/>
      <c r="I74" s="68" t="s">
        <v>107</v>
      </c>
      <c r="J74" s="69" t="s">
        <v>107</v>
      </c>
      <c r="K74" s="69"/>
      <c r="L74" s="69" t="s">
        <v>108</v>
      </c>
      <c r="M74" s="69"/>
      <c r="N74" s="69"/>
    </row>
    <row r="75" spans="1:14" ht="22.5">
      <c r="A75" s="66" t="s">
        <v>109</v>
      </c>
      <c r="B75" s="67" t="s">
        <v>110</v>
      </c>
      <c r="C75" s="67"/>
      <c r="D75" s="66" t="s">
        <v>98</v>
      </c>
      <c r="E75" s="66" t="s">
        <v>99</v>
      </c>
      <c r="F75" s="66"/>
      <c r="G75" s="67"/>
      <c r="H75" s="67"/>
      <c r="I75" s="68" t="s">
        <v>111</v>
      </c>
      <c r="J75" s="69" t="s">
        <v>111</v>
      </c>
      <c r="K75" s="69"/>
      <c r="L75" s="69" t="s">
        <v>112</v>
      </c>
      <c r="M75" s="69"/>
      <c r="N75" s="69"/>
    </row>
    <row r="76" spans="1:14" ht="22.5">
      <c r="A76" s="66" t="s">
        <v>113</v>
      </c>
      <c r="B76" s="67" t="s">
        <v>114</v>
      </c>
      <c r="C76" s="67"/>
      <c r="D76" s="66" t="s">
        <v>115</v>
      </c>
      <c r="E76" s="66" t="s">
        <v>106</v>
      </c>
      <c r="F76" s="66"/>
      <c r="G76" s="67"/>
      <c r="H76" s="67"/>
      <c r="I76" s="68" t="s">
        <v>116</v>
      </c>
      <c r="J76" s="69" t="s">
        <v>116</v>
      </c>
      <c r="K76" s="69"/>
      <c r="L76" s="69" t="s">
        <v>117</v>
      </c>
      <c r="M76" s="69"/>
      <c r="N76" s="69"/>
    </row>
    <row r="81" spans="1:14" ht="15">
      <c r="A81" s="58" t="s">
        <v>118</v>
      </c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</row>
    <row r="82" spans="1:14" ht="15">
      <c r="A82" s="59" t="s">
        <v>78</v>
      </c>
      <c r="B82" s="59"/>
      <c r="C82" s="60"/>
      <c r="D82" s="60"/>
      <c r="E82" s="60"/>
      <c r="F82" s="60"/>
      <c r="G82" s="60"/>
      <c r="H82" s="59" t="s">
        <v>79</v>
      </c>
      <c r="I82" s="59"/>
      <c r="J82" s="59"/>
      <c r="K82" s="59"/>
      <c r="L82" s="59"/>
      <c r="M82" s="59"/>
      <c r="N82" s="59"/>
    </row>
    <row r="83" spans="1:14" ht="15">
      <c r="A83" s="61" t="s">
        <v>80</v>
      </c>
      <c r="B83" s="61" t="s">
        <v>81</v>
      </c>
      <c r="C83" s="61"/>
      <c r="D83" s="61" t="s">
        <v>82</v>
      </c>
      <c r="E83" s="61"/>
      <c r="F83" s="61" t="s">
        <v>83</v>
      </c>
      <c r="G83" s="61" t="s">
        <v>84</v>
      </c>
      <c r="H83" s="61"/>
      <c r="I83" s="61" t="s">
        <v>85</v>
      </c>
      <c r="J83" s="61" t="s">
        <v>86</v>
      </c>
      <c r="K83" s="61"/>
      <c r="L83" s="61" t="s">
        <v>87</v>
      </c>
      <c r="M83" s="61"/>
      <c r="N83" s="61"/>
    </row>
    <row r="84" spans="1:14" ht="15">
      <c r="A84" s="61"/>
      <c r="B84" s="61"/>
      <c r="C84" s="61"/>
      <c r="D84" s="62" t="s">
        <v>88</v>
      </c>
      <c r="E84" s="62" t="s">
        <v>89</v>
      </c>
      <c r="F84" s="61"/>
      <c r="G84" s="61"/>
      <c r="H84" s="61"/>
      <c r="I84" s="61"/>
      <c r="J84" s="61"/>
      <c r="K84" s="61"/>
      <c r="L84" s="61"/>
      <c r="M84" s="61"/>
      <c r="N84" s="61"/>
    </row>
    <row r="85" spans="1:14" ht="15">
      <c r="A85" s="62"/>
      <c r="B85" s="63" t="s">
        <v>90</v>
      </c>
      <c r="C85" s="63"/>
      <c r="D85" s="63"/>
      <c r="E85" s="63"/>
      <c r="F85" s="63"/>
      <c r="G85" s="63"/>
      <c r="H85" s="63"/>
      <c r="I85" s="64" t="s">
        <v>119</v>
      </c>
      <c r="J85" s="65" t="s">
        <v>119</v>
      </c>
      <c r="K85" s="65"/>
      <c r="L85" s="65" t="s">
        <v>119</v>
      </c>
      <c r="M85" s="65"/>
      <c r="N85" s="65"/>
    </row>
    <row r="86" spans="1:14" ht="15">
      <c r="A86" s="62"/>
      <c r="B86" s="63" t="s">
        <v>93</v>
      </c>
      <c r="C86" s="63"/>
      <c r="D86" s="63"/>
      <c r="E86" s="63"/>
      <c r="F86" s="63"/>
      <c r="G86" s="63"/>
      <c r="H86" s="63"/>
      <c r="I86" s="64" t="s">
        <v>119</v>
      </c>
      <c r="J86" s="65" t="s">
        <v>119</v>
      </c>
      <c r="K86" s="65"/>
      <c r="L86" s="65" t="s">
        <v>119</v>
      </c>
      <c r="M86" s="65"/>
      <c r="N86" s="65"/>
    </row>
    <row r="87" spans="1:14" ht="15">
      <c r="A87" s="62"/>
      <c r="B87" s="63" t="s">
        <v>100</v>
      </c>
      <c r="C87" s="63"/>
      <c r="D87" s="63"/>
      <c r="E87" s="63"/>
      <c r="F87" s="63"/>
      <c r="G87" s="63"/>
      <c r="H87" s="63"/>
      <c r="I87" s="64" t="s">
        <v>119</v>
      </c>
      <c r="J87" s="65" t="s">
        <v>119</v>
      </c>
      <c r="K87" s="65"/>
      <c r="L87" s="65" t="s">
        <v>119</v>
      </c>
      <c r="M87" s="65"/>
      <c r="N87" s="65"/>
    </row>
    <row r="92" spans="1:14" ht="15">
      <c r="A92" s="58" t="s">
        <v>120</v>
      </c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</row>
    <row r="93" spans="1:14" ht="15">
      <c r="A93" s="59" t="s">
        <v>78</v>
      </c>
      <c r="B93" s="59"/>
      <c r="C93" s="60"/>
      <c r="D93" s="60"/>
      <c r="E93" s="60"/>
      <c r="F93" s="60"/>
      <c r="G93" s="60"/>
      <c r="H93" s="59" t="s">
        <v>79</v>
      </c>
      <c r="I93" s="59"/>
      <c r="J93" s="59"/>
      <c r="K93" s="59"/>
      <c r="L93" s="59"/>
      <c r="M93" s="59"/>
      <c r="N93" s="59"/>
    </row>
    <row r="94" spans="1:14" ht="15">
      <c r="A94" s="61" t="s">
        <v>80</v>
      </c>
      <c r="B94" s="61" t="s">
        <v>81</v>
      </c>
      <c r="C94" s="61"/>
      <c r="D94" s="61" t="s">
        <v>82</v>
      </c>
      <c r="E94" s="61"/>
      <c r="F94" s="61" t="s">
        <v>83</v>
      </c>
      <c r="G94" s="61" t="s">
        <v>84</v>
      </c>
      <c r="H94" s="61"/>
      <c r="I94" s="61" t="s">
        <v>85</v>
      </c>
      <c r="J94" s="61" t="s">
        <v>86</v>
      </c>
      <c r="K94" s="61"/>
      <c r="L94" s="61" t="s">
        <v>87</v>
      </c>
      <c r="M94" s="61"/>
      <c r="N94" s="61"/>
    </row>
    <row r="95" spans="1:14" ht="15">
      <c r="A95" s="61"/>
      <c r="B95" s="61"/>
      <c r="C95" s="61"/>
      <c r="D95" s="62" t="s">
        <v>88</v>
      </c>
      <c r="E95" s="62" t="s">
        <v>89</v>
      </c>
      <c r="F95" s="61"/>
      <c r="G95" s="61"/>
      <c r="H95" s="61"/>
      <c r="I95" s="61"/>
      <c r="J95" s="61"/>
      <c r="K95" s="61"/>
      <c r="L95" s="61"/>
      <c r="M95" s="61"/>
      <c r="N95" s="61"/>
    </row>
    <row r="96" spans="1:14" ht="15">
      <c r="A96" s="62"/>
      <c r="B96" s="63" t="s">
        <v>90</v>
      </c>
      <c r="C96" s="63"/>
      <c r="D96" s="63"/>
      <c r="E96" s="63"/>
      <c r="F96" s="63"/>
      <c r="G96" s="63"/>
      <c r="H96" s="63"/>
      <c r="I96" s="64" t="s">
        <v>121</v>
      </c>
      <c r="J96" s="65" t="s">
        <v>121</v>
      </c>
      <c r="K96" s="65"/>
      <c r="L96" s="65" t="s">
        <v>122</v>
      </c>
      <c r="M96" s="65"/>
      <c r="N96" s="65"/>
    </row>
    <row r="97" spans="1:14" ht="15">
      <c r="A97" s="62"/>
      <c r="B97" s="63" t="s">
        <v>93</v>
      </c>
      <c r="C97" s="63"/>
      <c r="D97" s="63"/>
      <c r="E97" s="63"/>
      <c r="F97" s="63"/>
      <c r="G97" s="63"/>
      <c r="H97" s="63"/>
      <c r="I97" s="64" t="s">
        <v>119</v>
      </c>
      <c r="J97" s="65" t="s">
        <v>119</v>
      </c>
      <c r="K97" s="65"/>
      <c r="L97" s="65" t="s">
        <v>119</v>
      </c>
      <c r="M97" s="65"/>
      <c r="N97" s="65"/>
    </row>
    <row r="98" spans="1:14" ht="15">
      <c r="A98" s="62"/>
      <c r="B98" s="63" t="s">
        <v>100</v>
      </c>
      <c r="C98" s="63"/>
      <c r="D98" s="63"/>
      <c r="E98" s="63"/>
      <c r="F98" s="63"/>
      <c r="G98" s="63"/>
      <c r="H98" s="63"/>
      <c r="I98" s="64" t="s">
        <v>121</v>
      </c>
      <c r="J98" s="65" t="s">
        <v>121</v>
      </c>
      <c r="K98" s="65"/>
      <c r="L98" s="65" t="s">
        <v>122</v>
      </c>
      <c r="M98" s="65"/>
      <c r="N98" s="65"/>
    </row>
    <row r="99" spans="1:14" ht="22.5">
      <c r="A99" s="66" t="s">
        <v>103</v>
      </c>
      <c r="B99" s="67" t="s">
        <v>123</v>
      </c>
      <c r="C99" s="67"/>
      <c r="D99" s="66" t="s">
        <v>124</v>
      </c>
      <c r="E99" s="66" t="s">
        <v>125</v>
      </c>
      <c r="F99" s="66"/>
      <c r="G99" s="67"/>
      <c r="H99" s="67"/>
      <c r="I99" s="68" t="s">
        <v>121</v>
      </c>
      <c r="J99" s="69" t="s">
        <v>121</v>
      </c>
      <c r="K99" s="69"/>
      <c r="L99" s="69" t="s">
        <v>122</v>
      </c>
      <c r="M99" s="69"/>
      <c r="N99" s="69"/>
    </row>
    <row r="104" spans="1:16" ht="15">
      <c r="A104" s="58" t="s">
        <v>77</v>
      </c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70"/>
    </row>
    <row r="105" spans="1:16" ht="15">
      <c r="A105" s="59" t="s">
        <v>78</v>
      </c>
      <c r="B105" s="59"/>
      <c r="C105" s="60"/>
      <c r="D105" s="60"/>
      <c r="E105" s="60"/>
      <c r="F105" s="60"/>
      <c r="G105" s="60"/>
      <c r="H105" s="60"/>
      <c r="I105" s="59" t="s">
        <v>126</v>
      </c>
      <c r="J105" s="59"/>
      <c r="K105" s="59"/>
      <c r="L105" s="59"/>
      <c r="M105" s="59"/>
      <c r="N105" s="59"/>
      <c r="O105" s="59"/>
      <c r="P105" s="70"/>
    </row>
    <row r="106" spans="1:16" ht="15">
      <c r="A106" s="61" t="s">
        <v>80</v>
      </c>
      <c r="B106" s="61" t="s">
        <v>81</v>
      </c>
      <c r="C106" s="61"/>
      <c r="D106" s="61" t="s">
        <v>82</v>
      </c>
      <c r="E106" s="61"/>
      <c r="F106" s="61" t="s">
        <v>83</v>
      </c>
      <c r="G106" s="61"/>
      <c r="H106" s="61" t="s">
        <v>106</v>
      </c>
      <c r="I106" s="61"/>
      <c r="J106" s="61" t="s">
        <v>99</v>
      </c>
      <c r="K106" s="61" t="s">
        <v>127</v>
      </c>
      <c r="L106" s="61"/>
      <c r="M106" s="61" t="s">
        <v>125</v>
      </c>
      <c r="N106" s="61"/>
      <c r="O106" s="61"/>
      <c r="P106" s="61"/>
    </row>
    <row r="107" spans="1:16" ht="15">
      <c r="A107" s="61"/>
      <c r="B107" s="61"/>
      <c r="C107" s="61"/>
      <c r="D107" s="62" t="s">
        <v>88</v>
      </c>
      <c r="E107" s="62" t="s">
        <v>89</v>
      </c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</row>
    <row r="108" spans="1:16" ht="15">
      <c r="A108" s="62"/>
      <c r="B108" s="63" t="s">
        <v>90</v>
      </c>
      <c r="C108" s="63"/>
      <c r="D108" s="63"/>
      <c r="E108" s="63"/>
      <c r="F108" s="63"/>
      <c r="G108" s="64"/>
      <c r="H108" s="65" t="s">
        <v>128</v>
      </c>
      <c r="I108" s="65"/>
      <c r="J108" s="64" t="s">
        <v>129</v>
      </c>
      <c r="K108" s="65" t="s">
        <v>119</v>
      </c>
      <c r="L108" s="65"/>
      <c r="M108" s="65" t="s">
        <v>119</v>
      </c>
      <c r="N108" s="65"/>
      <c r="O108" s="65"/>
      <c r="P108" s="65"/>
    </row>
    <row r="109" spans="1:16" ht="15">
      <c r="A109" s="62"/>
      <c r="B109" s="63" t="s">
        <v>93</v>
      </c>
      <c r="C109" s="63"/>
      <c r="D109" s="63"/>
      <c r="E109" s="63"/>
      <c r="F109" s="63"/>
      <c r="G109" s="64"/>
      <c r="H109" s="65" t="s">
        <v>130</v>
      </c>
      <c r="I109" s="65"/>
      <c r="J109" s="64" t="s">
        <v>131</v>
      </c>
      <c r="K109" s="65" t="s">
        <v>119</v>
      </c>
      <c r="L109" s="65"/>
      <c r="M109" s="65" t="s">
        <v>119</v>
      </c>
      <c r="N109" s="65"/>
      <c r="O109" s="65"/>
      <c r="P109" s="65"/>
    </row>
    <row r="110" spans="1:16" ht="15">
      <c r="A110" s="66" t="s">
        <v>96</v>
      </c>
      <c r="B110" s="67" t="s">
        <v>97</v>
      </c>
      <c r="C110" s="67"/>
      <c r="D110" s="66" t="s">
        <v>98</v>
      </c>
      <c r="E110" s="66" t="s">
        <v>99</v>
      </c>
      <c r="F110" s="66"/>
      <c r="G110" s="68"/>
      <c r="H110" s="69" t="s">
        <v>130</v>
      </c>
      <c r="I110" s="69"/>
      <c r="J110" s="68" t="s">
        <v>131</v>
      </c>
      <c r="K110" s="69"/>
      <c r="L110" s="69"/>
      <c r="M110" s="69"/>
      <c r="N110" s="69"/>
      <c r="O110" s="69"/>
      <c r="P110" s="69"/>
    </row>
    <row r="111" spans="1:16" ht="15">
      <c r="A111" s="62"/>
      <c r="B111" s="63" t="s">
        <v>100</v>
      </c>
      <c r="C111" s="63"/>
      <c r="D111" s="63"/>
      <c r="E111" s="63"/>
      <c r="F111" s="63"/>
      <c r="G111" s="64"/>
      <c r="H111" s="65" t="s">
        <v>132</v>
      </c>
      <c r="I111" s="65"/>
      <c r="J111" s="64" t="s">
        <v>112</v>
      </c>
      <c r="K111" s="65" t="s">
        <v>119</v>
      </c>
      <c r="L111" s="65"/>
      <c r="M111" s="65" t="s">
        <v>119</v>
      </c>
      <c r="N111" s="65"/>
      <c r="O111" s="65"/>
      <c r="P111" s="65"/>
    </row>
    <row r="112" spans="1:16" ht="15">
      <c r="A112" s="66" t="s">
        <v>103</v>
      </c>
      <c r="B112" s="67" t="s">
        <v>104</v>
      </c>
      <c r="C112" s="67"/>
      <c r="D112" s="66" t="s">
        <v>105</v>
      </c>
      <c r="E112" s="66" t="s">
        <v>106</v>
      </c>
      <c r="F112" s="66"/>
      <c r="G112" s="68"/>
      <c r="H112" s="69" t="s">
        <v>108</v>
      </c>
      <c r="I112" s="69"/>
      <c r="J112" s="68"/>
      <c r="K112" s="69"/>
      <c r="L112" s="69"/>
      <c r="M112" s="69"/>
      <c r="N112" s="69"/>
      <c r="O112" s="69"/>
      <c r="P112" s="69"/>
    </row>
    <row r="113" spans="1:16" ht="15">
      <c r="A113" s="66" t="s">
        <v>109</v>
      </c>
      <c r="B113" s="67" t="s">
        <v>110</v>
      </c>
      <c r="C113" s="67"/>
      <c r="D113" s="66" t="s">
        <v>98</v>
      </c>
      <c r="E113" s="66" t="s">
        <v>99</v>
      </c>
      <c r="F113" s="66"/>
      <c r="G113" s="68"/>
      <c r="H113" s="69" t="s">
        <v>119</v>
      </c>
      <c r="I113" s="69"/>
      <c r="J113" s="68" t="s">
        <v>112</v>
      </c>
      <c r="K113" s="69"/>
      <c r="L113" s="69"/>
      <c r="M113" s="69"/>
      <c r="N113" s="69"/>
      <c r="O113" s="69"/>
      <c r="P113" s="69"/>
    </row>
    <row r="114" spans="1:16" ht="15">
      <c r="A114" s="66" t="s">
        <v>113</v>
      </c>
      <c r="B114" s="67" t="s">
        <v>114</v>
      </c>
      <c r="C114" s="67"/>
      <c r="D114" s="66" t="s">
        <v>115</v>
      </c>
      <c r="E114" s="66" t="s">
        <v>106</v>
      </c>
      <c r="F114" s="66"/>
      <c r="G114" s="68"/>
      <c r="H114" s="69" t="s">
        <v>117</v>
      </c>
      <c r="I114" s="69"/>
      <c r="J114" s="68"/>
      <c r="K114" s="69"/>
      <c r="L114" s="69"/>
      <c r="M114" s="69"/>
      <c r="N114" s="69"/>
      <c r="O114" s="69"/>
      <c r="P114" s="69"/>
    </row>
    <row r="119" spans="1:16" ht="15">
      <c r="A119" s="58" t="s">
        <v>118</v>
      </c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70"/>
    </row>
    <row r="120" spans="1:16" ht="15">
      <c r="A120" s="71" t="s">
        <v>78</v>
      </c>
      <c r="B120" s="71"/>
      <c r="C120" s="72"/>
      <c r="D120" s="72"/>
      <c r="E120" s="72"/>
      <c r="F120" s="72"/>
      <c r="G120" s="72"/>
      <c r="H120" s="72"/>
      <c r="I120" s="71" t="s">
        <v>126</v>
      </c>
      <c r="J120" s="71"/>
      <c r="K120" s="71"/>
      <c r="L120" s="71"/>
      <c r="M120" s="71"/>
      <c r="N120" s="71"/>
      <c r="O120" s="71"/>
      <c r="P120" s="70"/>
    </row>
    <row r="121" spans="1:16" ht="15">
      <c r="A121" s="73" t="s">
        <v>80</v>
      </c>
      <c r="B121" s="74" t="s">
        <v>81</v>
      </c>
      <c r="C121" s="75"/>
      <c r="D121" s="76" t="s">
        <v>82</v>
      </c>
      <c r="E121" s="77"/>
      <c r="F121" s="73" t="s">
        <v>83</v>
      </c>
      <c r="G121" s="73"/>
      <c r="H121" s="74" t="s">
        <v>106</v>
      </c>
      <c r="I121" s="75"/>
      <c r="J121" s="73" t="s">
        <v>99</v>
      </c>
      <c r="K121" s="74" t="s">
        <v>127</v>
      </c>
      <c r="L121" s="75"/>
      <c r="M121" s="74" t="s">
        <v>125</v>
      </c>
      <c r="N121" s="78"/>
      <c r="O121" s="78"/>
      <c r="P121" s="75"/>
    </row>
    <row r="122" spans="1:16" ht="15">
      <c r="A122" s="79"/>
      <c r="B122" s="80"/>
      <c r="C122" s="81"/>
      <c r="D122" s="62" t="s">
        <v>88</v>
      </c>
      <c r="E122" s="62" t="s">
        <v>89</v>
      </c>
      <c r="F122" s="79"/>
      <c r="G122" s="79"/>
      <c r="H122" s="80"/>
      <c r="I122" s="81"/>
      <c r="J122" s="79"/>
      <c r="K122" s="80"/>
      <c r="L122" s="81"/>
      <c r="M122" s="80"/>
      <c r="N122" s="82"/>
      <c r="O122" s="82"/>
      <c r="P122" s="81"/>
    </row>
    <row r="123" spans="1:16" ht="15">
      <c r="A123" s="62"/>
      <c r="B123" s="83" t="s">
        <v>90</v>
      </c>
      <c r="C123" s="84"/>
      <c r="D123" s="84"/>
      <c r="E123" s="84"/>
      <c r="F123" s="85"/>
      <c r="G123" s="64"/>
      <c r="H123" s="86" t="s">
        <v>119</v>
      </c>
      <c r="I123" s="87"/>
      <c r="J123" s="64" t="s">
        <v>119</v>
      </c>
      <c r="K123" s="86" t="s">
        <v>119</v>
      </c>
      <c r="L123" s="87"/>
      <c r="M123" s="86" t="s">
        <v>119</v>
      </c>
      <c r="N123" s="88"/>
      <c r="O123" s="88"/>
      <c r="P123" s="87"/>
    </row>
    <row r="124" spans="1:16" ht="15">
      <c r="A124" s="62"/>
      <c r="B124" s="83" t="s">
        <v>93</v>
      </c>
      <c r="C124" s="84"/>
      <c r="D124" s="84"/>
      <c r="E124" s="84"/>
      <c r="F124" s="85"/>
      <c r="G124" s="64"/>
      <c r="H124" s="86" t="s">
        <v>119</v>
      </c>
      <c r="I124" s="87"/>
      <c r="J124" s="64" t="s">
        <v>119</v>
      </c>
      <c r="K124" s="86" t="s">
        <v>119</v>
      </c>
      <c r="L124" s="87"/>
      <c r="M124" s="86" t="s">
        <v>119</v>
      </c>
      <c r="N124" s="88"/>
      <c r="O124" s="88"/>
      <c r="P124" s="87"/>
    </row>
    <row r="125" spans="1:16" ht="15">
      <c r="A125" s="62"/>
      <c r="B125" s="83" t="s">
        <v>100</v>
      </c>
      <c r="C125" s="84"/>
      <c r="D125" s="84"/>
      <c r="E125" s="84"/>
      <c r="F125" s="85"/>
      <c r="G125" s="64"/>
      <c r="H125" s="86" t="s">
        <v>119</v>
      </c>
      <c r="I125" s="87"/>
      <c r="J125" s="64" t="s">
        <v>119</v>
      </c>
      <c r="K125" s="86" t="s">
        <v>119</v>
      </c>
      <c r="L125" s="87"/>
      <c r="M125" s="86" t="s">
        <v>119</v>
      </c>
      <c r="N125" s="88"/>
      <c r="O125" s="88"/>
      <c r="P125" s="87"/>
    </row>
    <row r="130" spans="1:16" ht="15">
      <c r="A130" s="58" t="s">
        <v>120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70"/>
    </row>
    <row r="131" spans="1:16" ht="15">
      <c r="A131" s="59" t="s">
        <v>78</v>
      </c>
      <c r="B131" s="59"/>
      <c r="C131" s="60"/>
      <c r="D131" s="60"/>
      <c r="E131" s="60"/>
      <c r="F131" s="60"/>
      <c r="G131" s="60"/>
      <c r="H131" s="60"/>
      <c r="I131" s="59" t="s">
        <v>126</v>
      </c>
      <c r="J131" s="59"/>
      <c r="K131" s="59"/>
      <c r="L131" s="59"/>
      <c r="M131" s="59"/>
      <c r="N131" s="59"/>
      <c r="O131" s="59"/>
      <c r="P131" s="70"/>
    </row>
    <row r="132" spans="1:16" ht="15">
      <c r="A132" s="61" t="s">
        <v>80</v>
      </c>
      <c r="B132" s="61" t="s">
        <v>81</v>
      </c>
      <c r="C132" s="61"/>
      <c r="D132" s="61" t="s">
        <v>82</v>
      </c>
      <c r="E132" s="61"/>
      <c r="F132" s="61" t="s">
        <v>83</v>
      </c>
      <c r="G132" s="61"/>
      <c r="H132" s="61" t="s">
        <v>106</v>
      </c>
      <c r="I132" s="61"/>
      <c r="J132" s="61" t="s">
        <v>99</v>
      </c>
      <c r="K132" s="61" t="s">
        <v>127</v>
      </c>
      <c r="L132" s="61"/>
      <c r="M132" s="61" t="s">
        <v>125</v>
      </c>
      <c r="N132" s="61"/>
      <c r="O132" s="61"/>
      <c r="P132" s="61"/>
    </row>
    <row r="133" spans="1:16" ht="15">
      <c r="A133" s="61"/>
      <c r="B133" s="61"/>
      <c r="C133" s="61"/>
      <c r="D133" s="62" t="s">
        <v>88</v>
      </c>
      <c r="E133" s="62" t="s">
        <v>89</v>
      </c>
      <c r="F133" s="61"/>
      <c r="G133" s="61"/>
      <c r="H133" s="61"/>
      <c r="I133" s="61"/>
      <c r="J133" s="61"/>
      <c r="K133" s="61"/>
      <c r="L133" s="61"/>
      <c r="M133" s="61"/>
      <c r="N133" s="61"/>
      <c r="O133" s="61"/>
      <c r="P133" s="61"/>
    </row>
    <row r="134" spans="1:16" ht="15">
      <c r="A134" s="62"/>
      <c r="B134" s="63" t="s">
        <v>90</v>
      </c>
      <c r="C134" s="63"/>
      <c r="D134" s="63"/>
      <c r="E134" s="63"/>
      <c r="F134" s="63"/>
      <c r="G134" s="64"/>
      <c r="H134" s="65" t="s">
        <v>119</v>
      </c>
      <c r="I134" s="65"/>
      <c r="J134" s="64" t="s">
        <v>119</v>
      </c>
      <c r="K134" s="65" t="s">
        <v>133</v>
      </c>
      <c r="L134" s="65"/>
      <c r="M134" s="65" t="s">
        <v>134</v>
      </c>
      <c r="N134" s="65"/>
      <c r="O134" s="65"/>
      <c r="P134" s="65"/>
    </row>
    <row r="135" spans="1:16" ht="15">
      <c r="A135" s="62"/>
      <c r="B135" s="63" t="s">
        <v>93</v>
      </c>
      <c r="C135" s="63"/>
      <c r="D135" s="63"/>
      <c r="E135" s="63"/>
      <c r="F135" s="63"/>
      <c r="G135" s="64"/>
      <c r="H135" s="65" t="s">
        <v>119</v>
      </c>
      <c r="I135" s="65"/>
      <c r="J135" s="64" t="s">
        <v>119</v>
      </c>
      <c r="K135" s="65" t="s">
        <v>119</v>
      </c>
      <c r="L135" s="65"/>
      <c r="M135" s="65" t="s">
        <v>119</v>
      </c>
      <c r="N135" s="65"/>
      <c r="O135" s="65"/>
      <c r="P135" s="65"/>
    </row>
    <row r="136" spans="1:16" ht="15">
      <c r="A136" s="62"/>
      <c r="B136" s="63" t="s">
        <v>100</v>
      </c>
      <c r="C136" s="63"/>
      <c r="D136" s="63"/>
      <c r="E136" s="63"/>
      <c r="F136" s="63"/>
      <c r="G136" s="64"/>
      <c r="H136" s="65" t="s">
        <v>119</v>
      </c>
      <c r="I136" s="65"/>
      <c r="J136" s="64" t="s">
        <v>119</v>
      </c>
      <c r="K136" s="65" t="s">
        <v>133</v>
      </c>
      <c r="L136" s="65"/>
      <c r="M136" s="65" t="s">
        <v>134</v>
      </c>
      <c r="N136" s="65"/>
      <c r="O136" s="65"/>
      <c r="P136" s="65"/>
    </row>
    <row r="137" spans="1:16" ht="15">
      <c r="A137" s="66" t="s">
        <v>103</v>
      </c>
      <c r="B137" s="67" t="s">
        <v>123</v>
      </c>
      <c r="C137" s="67"/>
      <c r="D137" s="66" t="s">
        <v>124</v>
      </c>
      <c r="E137" s="66" t="s">
        <v>125</v>
      </c>
      <c r="F137" s="66"/>
      <c r="G137" s="68"/>
      <c r="H137" s="69" t="s">
        <v>119</v>
      </c>
      <c r="I137" s="69"/>
      <c r="J137" s="68" t="s">
        <v>119</v>
      </c>
      <c r="K137" s="69" t="s">
        <v>133</v>
      </c>
      <c r="L137" s="69"/>
      <c r="M137" s="69" t="s">
        <v>134</v>
      </c>
      <c r="N137" s="69"/>
      <c r="O137" s="69"/>
      <c r="P137" s="69"/>
    </row>
  </sheetData>
  <sheetProtection/>
  <mergeCells count="180">
    <mergeCell ref="B137:C137"/>
    <mergeCell ref="H137:I137"/>
    <mergeCell ref="K137:L137"/>
    <mergeCell ref="M137:P137"/>
    <mergeCell ref="B135:F135"/>
    <mergeCell ref="H135:I135"/>
    <mergeCell ref="K135:L135"/>
    <mergeCell ref="M135:P135"/>
    <mergeCell ref="B136:F136"/>
    <mergeCell ref="H136:I136"/>
    <mergeCell ref="K136:L136"/>
    <mergeCell ref="M136:P136"/>
    <mergeCell ref="J132:J133"/>
    <mergeCell ref="K132:L133"/>
    <mergeCell ref="M132:P133"/>
    <mergeCell ref="B134:F134"/>
    <mergeCell ref="H134:I134"/>
    <mergeCell ref="K134:L134"/>
    <mergeCell ref="M134:P134"/>
    <mergeCell ref="A130:O130"/>
    <mergeCell ref="A131:B131"/>
    <mergeCell ref="C131:H131"/>
    <mergeCell ref="I131:O131"/>
    <mergeCell ref="A132:A133"/>
    <mergeCell ref="B132:C133"/>
    <mergeCell ref="D132:E132"/>
    <mergeCell ref="F132:F133"/>
    <mergeCell ref="G132:G133"/>
    <mergeCell ref="H132:I133"/>
    <mergeCell ref="B124:F124"/>
    <mergeCell ref="H124:I124"/>
    <mergeCell ref="K124:L124"/>
    <mergeCell ref="M124:P124"/>
    <mergeCell ref="B125:F125"/>
    <mergeCell ref="H125:I125"/>
    <mergeCell ref="K125:L125"/>
    <mergeCell ref="M125:P125"/>
    <mergeCell ref="J121:J122"/>
    <mergeCell ref="K121:L122"/>
    <mergeCell ref="M121:P122"/>
    <mergeCell ref="B123:F123"/>
    <mergeCell ref="H123:I123"/>
    <mergeCell ref="K123:L123"/>
    <mergeCell ref="M123:P123"/>
    <mergeCell ref="A119:O119"/>
    <mergeCell ref="A120:B120"/>
    <mergeCell ref="C120:H120"/>
    <mergeCell ref="I120:O120"/>
    <mergeCell ref="A121:A122"/>
    <mergeCell ref="B121:C122"/>
    <mergeCell ref="D121:E121"/>
    <mergeCell ref="F121:F122"/>
    <mergeCell ref="G121:G122"/>
    <mergeCell ref="H121:I122"/>
    <mergeCell ref="B113:C113"/>
    <mergeCell ref="H113:I113"/>
    <mergeCell ref="K113:L113"/>
    <mergeCell ref="M113:P113"/>
    <mergeCell ref="B114:C114"/>
    <mergeCell ref="H114:I114"/>
    <mergeCell ref="K114:L114"/>
    <mergeCell ref="M114:P114"/>
    <mergeCell ref="B111:F111"/>
    <mergeCell ref="H111:I111"/>
    <mergeCell ref="K111:L111"/>
    <mergeCell ref="M111:P111"/>
    <mergeCell ref="B112:C112"/>
    <mergeCell ref="H112:I112"/>
    <mergeCell ref="K112:L112"/>
    <mergeCell ref="M112:P112"/>
    <mergeCell ref="B109:F109"/>
    <mergeCell ref="H109:I109"/>
    <mergeCell ref="K109:L109"/>
    <mergeCell ref="M109:P109"/>
    <mergeCell ref="B110:C110"/>
    <mergeCell ref="H110:I110"/>
    <mergeCell ref="K110:L110"/>
    <mergeCell ref="M110:P110"/>
    <mergeCell ref="J106:J107"/>
    <mergeCell ref="K106:L107"/>
    <mergeCell ref="M106:P107"/>
    <mergeCell ref="B108:F108"/>
    <mergeCell ref="H108:I108"/>
    <mergeCell ref="K108:L108"/>
    <mergeCell ref="M108:P108"/>
    <mergeCell ref="A104:O104"/>
    <mergeCell ref="A105:B105"/>
    <mergeCell ref="C105:H105"/>
    <mergeCell ref="I105:O105"/>
    <mergeCell ref="A106:A107"/>
    <mergeCell ref="B106:C107"/>
    <mergeCell ref="D106:E106"/>
    <mergeCell ref="F106:F107"/>
    <mergeCell ref="G106:G107"/>
    <mergeCell ref="H106:I107"/>
    <mergeCell ref="B98:H98"/>
    <mergeCell ref="J98:K98"/>
    <mergeCell ref="L98:N98"/>
    <mergeCell ref="B99:C99"/>
    <mergeCell ref="G99:H99"/>
    <mergeCell ref="J99:K99"/>
    <mergeCell ref="L99:N99"/>
    <mergeCell ref="J94:K95"/>
    <mergeCell ref="L94:N95"/>
    <mergeCell ref="B96:H96"/>
    <mergeCell ref="J96:K96"/>
    <mergeCell ref="L96:N96"/>
    <mergeCell ref="B97:H97"/>
    <mergeCell ref="J97:K97"/>
    <mergeCell ref="L97:N97"/>
    <mergeCell ref="A94:A95"/>
    <mergeCell ref="B94:C95"/>
    <mergeCell ref="D94:E94"/>
    <mergeCell ref="F94:F95"/>
    <mergeCell ref="G94:H95"/>
    <mergeCell ref="I94:I95"/>
    <mergeCell ref="B87:H87"/>
    <mergeCell ref="J87:K87"/>
    <mergeCell ref="L87:N87"/>
    <mergeCell ref="A92:N92"/>
    <mergeCell ref="A93:B93"/>
    <mergeCell ref="C93:G93"/>
    <mergeCell ref="H93:N93"/>
    <mergeCell ref="J83:K84"/>
    <mergeCell ref="L83:N84"/>
    <mergeCell ref="B85:H85"/>
    <mergeCell ref="J85:K85"/>
    <mergeCell ref="L85:N85"/>
    <mergeCell ref="B86:H86"/>
    <mergeCell ref="J86:K86"/>
    <mergeCell ref="L86:N86"/>
    <mergeCell ref="A83:A84"/>
    <mergeCell ref="B83:C84"/>
    <mergeCell ref="D83:E83"/>
    <mergeCell ref="F83:F84"/>
    <mergeCell ref="G83:H84"/>
    <mergeCell ref="I83:I84"/>
    <mergeCell ref="B76:C76"/>
    <mergeCell ref="G76:H76"/>
    <mergeCell ref="J76:K76"/>
    <mergeCell ref="L76:N76"/>
    <mergeCell ref="A81:N81"/>
    <mergeCell ref="A82:B82"/>
    <mergeCell ref="C82:G82"/>
    <mergeCell ref="H82:N82"/>
    <mergeCell ref="B74:C74"/>
    <mergeCell ref="G74:H74"/>
    <mergeCell ref="J74:K74"/>
    <mergeCell ref="L74:N74"/>
    <mergeCell ref="B75:C75"/>
    <mergeCell ref="G75:H75"/>
    <mergeCell ref="J75:K75"/>
    <mergeCell ref="L75:N75"/>
    <mergeCell ref="B72:C72"/>
    <mergeCell ref="G72:H72"/>
    <mergeCell ref="J72:K72"/>
    <mergeCell ref="L72:N72"/>
    <mergeCell ref="B73:H73"/>
    <mergeCell ref="J73:K73"/>
    <mergeCell ref="L73:N73"/>
    <mergeCell ref="J68:K69"/>
    <mergeCell ref="L68:N69"/>
    <mergeCell ref="B70:H70"/>
    <mergeCell ref="J70:K70"/>
    <mergeCell ref="L70:N70"/>
    <mergeCell ref="B71:H71"/>
    <mergeCell ref="J71:K71"/>
    <mergeCell ref="L71:N71"/>
    <mergeCell ref="A68:A69"/>
    <mergeCell ref="B68:C69"/>
    <mergeCell ref="D68:E68"/>
    <mergeCell ref="F68:F69"/>
    <mergeCell ref="G68:H69"/>
    <mergeCell ref="I68:I69"/>
    <mergeCell ref="H1:K1"/>
    <mergeCell ref="H2:K2"/>
    <mergeCell ref="A66:N66"/>
    <mergeCell ref="A67:B67"/>
    <mergeCell ref="C67:G67"/>
    <mergeCell ref="H67:N67"/>
  </mergeCells>
  <conditionalFormatting sqref="C46:K46 C48:K48">
    <cfRule type="expression" priority="1" dxfId="1" stopIfTrue="1">
      <formula>LEFT(C46,3)="Nie"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2012-01-24T07:48:36Z</dcterms:modified>
  <cp:category/>
  <cp:version/>
  <cp:contentType/>
  <cp:contentStatus/>
</cp:coreProperties>
</file>