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HLedoch</author>
  </authors>
  <commentList>
    <comment ref="C9" authorId="0">
      <text>
        <r>
          <rPr>
            <b/>
            <sz val="8"/>
            <rFont val="Tahoma"/>
            <family val="0"/>
          </rPr>
          <t>Wpisz kwotę wynikającą z umowy zawartej z bankiem na kredytownie  wystepującego w ciągu roku niedoboru budżetowego</t>
        </r>
      </text>
    </comment>
    <comment ref="X1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X9" authorId="0">
      <text>
        <r>
          <rPr>
            <b/>
            <sz val="8"/>
            <rFont val="Tahoma"/>
            <family val="0"/>
          </rPr>
          <t>Wskaźnik spłat rat i odsetek w stosunku do planowanych dochodów w roku</t>
        </r>
      </text>
    </comment>
    <comment ref="D8" authorId="0">
      <text>
        <r>
          <rPr>
            <b/>
            <sz val="8"/>
            <rFont val="Tahoma"/>
            <family val="0"/>
          </rPr>
          <t>Wpisz prognozowany stan długu na koniec roku budżetowego wynikający z zawartych umów o kredyty i pożyczki z bankami lub pożyczkodawcami</t>
        </r>
      </text>
    </comment>
    <comment ref="I8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O8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V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N9" authorId="0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W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Y8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G9" authorId="0">
      <text>
        <r>
          <rPr>
            <b/>
            <sz val="8"/>
            <rFont val="Tahoma"/>
            <family val="0"/>
          </rPr>
          <t>Wpisz planowane kredyty lub pożyczki w danym roku budzetowym ( z uchwały budżetowej)</t>
        </r>
      </text>
    </comment>
    <comment ref="E8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Wpisz planowane kredyty lub pożyczki  w związku z porozumieniami dotyczącymi środków z Unii Europejskiej. 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Wpisz planowane emisje obligacji  w związku z porozumieniami dotyczącymi środków z Unii Europejskiej. </t>
        </r>
      </text>
    </comment>
    <comment ref="C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występującego w ciągu roku niedoboru budżetowego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Wpisz prognozowaną w II kwartale spłatę rat wynikającą ze zawartej umowy na kredytownie występującego w ciągu roku niedoboru budżetowego 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występującego w ciągu roku niedoboru budżetowego 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Wpisz prognozowaną w IV kwartale spłatę rat wynikającą ze zawartej umowy na kredytownie występującego w ciągu roku niedoboru budżetowego 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występującego w ciągu roku niedoboru budżetowego 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występującego w ciągu roku niedoboru budżetowego 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Wpisz prognozowaną w III kwaratle spłatę odsetek wynikającą ze zawartej umowy na kredytownie występującego w ciągu roku niedoboru budżetowego 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występującego w ciągu roku niedoboru budżetowego </t>
        </r>
      </text>
    </comment>
    <comment ref="D2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W10" authorId="0">
      <text>
        <r>
          <rPr>
            <b/>
            <sz val="8"/>
            <rFont val="Tahoma"/>
            <family val="0"/>
          </rPr>
          <t>Suma spłat rat długu w roku budżetowym</t>
        </r>
      </text>
    </comment>
    <comment ref="W15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F9" authorId="0">
      <text>
        <r>
          <rPr>
            <b/>
            <sz val="8"/>
            <rFont val="Tahoma"/>
            <family val="0"/>
          </rPr>
          <t>Wpisz prognozowaną wielkość  pożyczek i kredytów na pokrycie wystepującego w ciągu roku niedoboru budżetowego</t>
        </r>
      </text>
    </comment>
    <comment ref="D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</text>
    </comment>
    <comment ref="D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</t>
        </r>
      </text>
    </comment>
    <comment ref="D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ze zawartych umów</t>
        </r>
      </text>
    </comment>
    <comment ref="D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</t>
        </r>
      </text>
    </comment>
    <comment ref="D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</text>
    </comment>
    <comment ref="D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</t>
        </r>
      </text>
    </comment>
    <comment ref="D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E13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E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E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D24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F11" authorId="0">
      <text>
        <r>
          <rPr>
            <b/>
            <sz val="8"/>
            <rFont val="Tahoma"/>
            <family val="0"/>
          </rPr>
          <t>Wpisz prognozowaną w I kwartale spłatę rat kredytów i pożyczek na finansowanie występującego w ciągu roku niedoboru budżetowego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Wpisz prognozowaną w I kwartale spłatę odsetek od kredtów i pożyczek na finansowanie występującego w ciągu roku niedoboru budżetowego 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występującego w ciągu roku niedoboru budżetowego 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Wpisz prognozowaną w III kwaratle spłatę odsetek wynikającą ze zawartej umowy na kredytownie występującego w ciągu roku niedoboru budżetowego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występującego w ciągu roku niedoboru budżetowego </t>
        </r>
      </text>
    </comment>
    <comment ref="F12" authorId="0">
      <text>
        <r>
          <rPr>
            <b/>
            <sz val="8"/>
            <rFont val="Tahoma"/>
            <family val="0"/>
          </rPr>
          <t>Wpisz prognozowaną w II kwartale spłatę rat kredytów i pożyczek na finansowanie występującego w ciągu roku niedoboru budżetowego</t>
        </r>
      </text>
    </comment>
    <comment ref="F13" authorId="0">
      <text>
        <r>
          <rPr>
            <b/>
            <sz val="8"/>
            <rFont val="Tahoma"/>
            <family val="0"/>
          </rPr>
          <t>Wpisz prognozowaną w III kwartale spłatę rat kredytów i pożyczek na finansowanie występującego w ciągu roku niedoboru budżetowego</t>
        </r>
      </text>
    </comment>
    <comment ref="F14" authorId="0">
      <text>
        <r>
          <rPr>
            <b/>
            <sz val="8"/>
            <rFont val="Tahoma"/>
            <family val="0"/>
          </rPr>
          <t>Wpisz prognozowaną w IV kwartale spłatę rat kredytów i pożyczek na finansowanie występującego w ciągu roku niedoboru budżetowego</t>
        </r>
      </text>
    </comment>
    <comment ref="G11" authorId="0">
      <text>
        <r>
          <rPr>
            <b/>
            <sz val="8"/>
            <rFont val="Tahoma"/>
            <family val="0"/>
          </rPr>
          <t>Wpisz prognozowaną w I kwartale spłatę rat kredytów i pożyczek wynikającą z planowanych wielkości</t>
        </r>
      </text>
    </comment>
    <comment ref="G12" authorId="0">
      <text>
        <r>
          <rPr>
            <b/>
            <sz val="8"/>
            <rFont val="Tahoma"/>
            <family val="0"/>
          </rPr>
          <t>Wpisz prognozowaną w II kwartale spłatę rat kredytów i pożyczek wynikającą z planowanych wielkości</t>
        </r>
      </text>
    </comment>
    <comment ref="G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 planowanych wielkości</t>
        </r>
      </text>
    </comment>
    <comment ref="G14" authorId="0">
      <text>
        <r>
          <rPr>
            <b/>
            <sz val="8"/>
            <rFont val="Tahoma"/>
            <family val="0"/>
          </rPr>
          <t>Wpisz prognozowaną w IV kwartale spłatę rat kredytów i pożyczek wynikającą z planowanych wielkości</t>
        </r>
      </text>
    </comment>
    <comment ref="G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planowanych wielkości</t>
        </r>
      </text>
    </comment>
    <comment ref="G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planowanych wielkości</t>
        </r>
      </text>
    </comment>
    <comment ref="G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planowanych wielkości</t>
        </r>
      </text>
    </comment>
    <comment ref="G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planowanych wielkości</t>
        </r>
      </text>
    </comment>
    <comment ref="G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G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E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G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Wpisz prognozowaną w I kwartale spłatę rat kredytów i pożyczek wynikającą z porozumień dotyczących środków z Unii Europejskiej. 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Wpisz prognozowaną w II kwartale spłatę rat kredytów i pożyczek wynikającą  z porozumień dotyczących środków z Unii Europejskiej. 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prognozowaną w III kwartale spłatę rat kredytów i pożyczek wynikającą  z porozumień dotyczących środków z Unii Europejskiej. 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prognozowaną w IV kwartale spłatę rat kredytów i pożyczek wynikającą z porozumień dotyczących środków z Unii Europejskiej. </t>
        </r>
      </text>
    </comment>
    <comment ref="H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porozumień dotyczących środków z Unii Europejskiej.</t>
        </r>
      </text>
    </comment>
    <comment ref="H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H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porozumień dotyczących środków z Unii Europejskiej.</t>
        </r>
      </text>
    </comment>
    <comment ref="H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porozumień dotyczących środków z Unii Europejskiej.</t>
        </r>
      </text>
    </comment>
    <comment ref="H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H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H2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I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I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I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I16" authorId="0">
      <text>
        <r>
          <rPr>
            <b/>
            <sz val="8"/>
            <rFont val="Tahoma"/>
            <family val="0"/>
          </rPr>
          <t>Wpisz prognozowaną w I kwartale spłatę odsetek od wyemitowanych obligacji wynikających z planowanych wielkości</t>
        </r>
      </text>
    </comment>
    <comment ref="I17" authorId="0">
      <text>
        <r>
          <rPr>
            <b/>
            <sz val="8"/>
            <rFont val="Tahoma"/>
            <family val="0"/>
          </rPr>
          <t>Wpisz prognozowaną w II kwartale spłatę odsetek od wyemitowanych obligacji wynikających z planowanych wielkości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III kwartale spłatę odsetek od wyemitowanych obligacji wynikających z planowanych wielkości</t>
        </r>
      </text>
    </comment>
    <comment ref="I19" authorId="0">
      <text>
        <r>
          <rPr>
            <b/>
            <sz val="8"/>
            <rFont val="Tahoma"/>
            <family val="0"/>
          </rPr>
          <t>Wpisz prognozowaną w IV kwartale spłatę odsetek od wyemitowanych obligacji wynikających z planowanych wielkości</t>
        </r>
      </text>
    </comment>
    <comment ref="I2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I2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I2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11" authorId="0">
      <text>
        <r>
          <rPr>
            <b/>
            <sz val="8"/>
            <rFont val="Tahoma"/>
            <family val="0"/>
          </rPr>
          <t>Wpisz prognozowany w I kwartale wykup wyemitowanych obligacji wynikający z porozumień dotyczących środków z Unii Europejskiej</t>
        </r>
      </text>
    </comment>
    <comment ref="J12" authorId="0">
      <text>
        <r>
          <rPr>
            <b/>
            <sz val="8"/>
            <rFont val="Tahoma"/>
            <family val="0"/>
          </rPr>
          <t>Wpisz prognozowany w II kwartale wykup wyemitowanych obligacji wynikający z porozumień dotyczących środków z Unii Europejskiej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III kwartale wykup wyemitowanych obligacji wynikający z porozumień dotyczących środków z Unii Europejskiej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IV kwartale wykup wyemitowanych obligacji wynikający z porozumień dotyczących środków z Unii Europejskiej</t>
        </r>
      </text>
    </comment>
    <comment ref="J16" authorId="0">
      <text>
        <r>
          <rPr>
            <b/>
            <sz val="8"/>
            <rFont val="Tahoma"/>
            <family val="0"/>
          </rPr>
          <t>Wpisz prognozowaną w I kwartale spłatę odsetek od wyemitowanych obligacji związanych z porozumieniami dotyczącymi środków z Unii Europejskiej.</t>
        </r>
      </text>
    </comment>
    <comment ref="J17" authorId="0">
      <text>
        <r>
          <rPr>
            <b/>
            <sz val="8"/>
            <rFont val="Tahoma"/>
            <family val="0"/>
          </rPr>
          <t>Wpisz prognozowaną w II kwartale spłatę odsetek od wyemitowanych obligacji związanych z porozumieniami dotyczącymi środków z Unii Europejskiej.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III kwartale spłatę odsetek od wyemitowanych obligacji związanych z porozumieniami dotyczącymi środków z Unii Europejskiej.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IV kwartale spłatę odsetek od wyemitowanych obligacji związanych z porozumieniami dotyczącymi środków z Unii Europejskiej.</t>
        </r>
      </text>
    </comment>
    <comment ref="J2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J2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J2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K9" authorId="0">
      <text>
        <r>
          <rPr>
            <b/>
            <sz val="8"/>
            <rFont val="Tahoma"/>
            <family val="0"/>
          </rPr>
          <t>Wpisz prognozowaną wielkość  emisji obligacji na pokrycie wystepującego w ciągu roku niedoboru budżetowego</t>
        </r>
      </text>
    </comment>
    <comment ref="K11" authorId="0">
      <text>
        <r>
          <rPr>
            <b/>
            <sz val="8"/>
            <rFont val="Tahoma"/>
            <family val="0"/>
          </rPr>
          <t>Wpisz prognozowany w I kwartale wykup obligacji na finansowanie występującego w ciągu roku niedoboru budżetowego</t>
        </r>
      </text>
    </comment>
    <comment ref="K12" authorId="0">
      <text>
        <r>
          <rPr>
            <b/>
            <sz val="8"/>
            <rFont val="Tahoma"/>
            <family val="0"/>
          </rPr>
          <t>Wpisz prognozowany w II kwartale wykup obligacji na finansowanie występującego w ciągu roku niedoboru budżetowego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III kwartale wykup obligacji na finansowanie występującego w ciągu roku niedoboru budżetowego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IV kwartale wykup obligacji na finansowanie występującego w ciągu roku niedoboru budżetowego</t>
        </r>
      </text>
    </comment>
    <comment ref="K16" authorId="0">
      <text>
        <r>
          <rPr>
            <b/>
            <sz val="8"/>
            <rFont val="Tahoma"/>
            <family val="0"/>
          </rPr>
          <t xml:space="preserve">Wpisz prognozowaną w I kwartale spłatę odsetek od planowanej emisji obligacji na finansowanie występującego w ciągu roku niedoboru budżetowego 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Wpisz prognozowaną w II kwartale spłatę odsetek od planowanej emisji obligacji na finansowanie występującego w ciągu roku niedoboru budżetowego 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Wpisz prognozowaną w III kwartale spłatę odsetek od planowanej emisji obligacji na finansowanie występującego w ciągu roku niedoboru budżetowego 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Wpisz prognozowaną w IV kwartale spłatę odsetek od planowanej emisji obligacji na finansowanie występującego w ciągu roku niedoboru budżetowego </t>
        </r>
      </text>
    </comment>
    <comment ref="L9" authorId="0">
      <text>
        <r>
          <rPr>
            <b/>
            <sz val="8"/>
            <rFont val="Tahoma"/>
            <family val="0"/>
          </rPr>
          <t>Wpisz planowane emisje obligacji w danym roku budzetowym ( z uchwały budżetowej)</t>
        </r>
      </text>
    </comment>
    <comment ref="L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L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L16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L17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L2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L2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L2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1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M12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M16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M17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M2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M2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M2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N11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N12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N2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11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O13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O14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O2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V2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W22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X2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2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Y11" authorId="0">
      <text>
        <r>
          <rPr>
            <b/>
            <sz val="8"/>
            <rFont val="Tahoma"/>
            <family val="0"/>
          </rPr>
          <t>Procent planowanego długu do planowanych dochodów w I kwartale</t>
        </r>
      </text>
    </comment>
    <comment ref="Y12" authorId="0">
      <text>
        <r>
          <rPr>
            <b/>
            <sz val="8"/>
            <rFont val="Tahoma"/>
            <family val="0"/>
          </rPr>
          <t>Procent planowanego długu do planowanych dochodów w II kwartale</t>
        </r>
      </text>
    </comment>
    <comment ref="Y13" authorId="0">
      <text>
        <r>
          <rPr>
            <b/>
            <sz val="8"/>
            <rFont val="Tahoma"/>
            <family val="0"/>
          </rPr>
          <t>Procent planowanego długu do planowanych dochodów w III kwartale</t>
        </r>
      </text>
    </comment>
    <comment ref="Y14" authorId="0">
      <text>
        <r>
          <rPr>
            <b/>
            <sz val="8"/>
            <rFont val="Tahoma"/>
            <family val="0"/>
          </rPr>
          <t>Procent planowanego długu do planowanych dochodów w IV kwartale</t>
        </r>
      </text>
    </comment>
    <comment ref="Y24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W9" authorId="0">
      <text>
        <r>
          <rPr>
            <b/>
            <sz val="8"/>
            <rFont val="Tahoma"/>
            <family val="0"/>
          </rPr>
          <t>Prognozowany dług w roku budżetowym</t>
        </r>
      </text>
    </comment>
    <comment ref="D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5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25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6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6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26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28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8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28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2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28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9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2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0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0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0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0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0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0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30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2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2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2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2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2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32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32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3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3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3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3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4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4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34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5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6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6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6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3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36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7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37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8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8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8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8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8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8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3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9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9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9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9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4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0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0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0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0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0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4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4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4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4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4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4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4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4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42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4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4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4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44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4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44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4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4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45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45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5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45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4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4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4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4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46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46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4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4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4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4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46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4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4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4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4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4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47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4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4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48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8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8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4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48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4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4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49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49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49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49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4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5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5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5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5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50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50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0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0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0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50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50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5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5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5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5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51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51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1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1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52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5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5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52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52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52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2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2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52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52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5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5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53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3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3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5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5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5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5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5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54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54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5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54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5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5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5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5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5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55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56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5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5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5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56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56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5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5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5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56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5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5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5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5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57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57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57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57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57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5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5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5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5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58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58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58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58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58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58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W5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5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5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5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5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59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59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59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59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6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6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6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60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60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60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60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60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6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Y6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</commentList>
</comments>
</file>

<file path=xl/sharedStrings.xml><?xml version="1.0" encoding="utf-8"?>
<sst xmlns="http://schemas.openxmlformats.org/spreadsheetml/2006/main" count="361" uniqueCount="39">
  <si>
    <t>Rok</t>
  </si>
  <si>
    <t>kredyty i pożyczki</t>
  </si>
  <si>
    <t>zaciągnięte</t>
  </si>
  <si>
    <t>obligacje</t>
  </si>
  <si>
    <t>wymagane informacje</t>
  </si>
  <si>
    <t>stan długu na 31.12.</t>
  </si>
  <si>
    <t>X</t>
  </si>
  <si>
    <t>poręczenia - potencjalne spłaty w roku</t>
  </si>
  <si>
    <t>inne zobowiąza-nia wymagalne</t>
  </si>
  <si>
    <t>dochody budżetu</t>
  </si>
  <si>
    <t>wskaźnik % art. 113 u.f.p</t>
  </si>
  <si>
    <t>wskaźnik % art. 114 u.f.p</t>
  </si>
  <si>
    <t>spłata rat</t>
  </si>
  <si>
    <t>w tym: I kw.</t>
  </si>
  <si>
    <t>w tym: II kw.</t>
  </si>
  <si>
    <t>w tym: III kw.</t>
  </si>
  <si>
    <t>w tym: IV kw.</t>
  </si>
  <si>
    <t>spłata odsetek</t>
  </si>
  <si>
    <t>na podst. art. 113 u. 3</t>
  </si>
  <si>
    <t>wartości ogółem</t>
  </si>
  <si>
    <t xml:space="preserve">dług </t>
  </si>
  <si>
    <t>przewidywane</t>
  </si>
  <si>
    <t>PROGNOZA DŁUGU NA ROK 2005</t>
  </si>
  <si>
    <t>WYLICZENIA</t>
  </si>
  <si>
    <t>INSTRUKCJA OBSŁUGI ARKUSZA:</t>
  </si>
  <si>
    <t xml:space="preserve">1.Aruksz zapisany jest jako szablon. Aby z niego korzystać należy wpierw wcisnąć </t>
  </si>
  <si>
    <t>dwa klawisze razem CTRL i a. Wówczas pokaże się okno dialogowe, do którego</t>
  </si>
  <si>
    <t>należy wpisać katalog, w którym ma być zapisany arkusz oraz jego nazwę.</t>
  </si>
  <si>
    <t>Przykład wpisu podany jest w oknie dialogowym.</t>
  </si>
  <si>
    <t xml:space="preserve">2.Utworzony w ten sposób arkusz jest gotów do pracy jako arkusz xls. Z szablonu  </t>
  </si>
  <si>
    <t>o nazwie prognoza.xlt można korzystać do tworzenia nowej prognozy.</t>
  </si>
  <si>
    <t>na podst. art. 48 u.1 pkt 1</t>
  </si>
  <si>
    <t>na podst. art. 48 u.1 pkt 2 i 3</t>
  </si>
  <si>
    <t>wyemitowane</t>
  </si>
  <si>
    <t xml:space="preserve">3. Arkusz ma zabezpieczone komórki, w których zawarte są formuły przeliczeniowe. </t>
  </si>
  <si>
    <t>4. Małe trójkąciki w lewym rogu komórki wskazują, że do komórki dołączony jest komentarz wyjaśniający</t>
  </si>
  <si>
    <t>co należy wpisać do komórki. Aby odczytać komentarz należy myszką najechać na komórkę.</t>
  </si>
  <si>
    <t>transza długu</t>
  </si>
  <si>
    <t>Załącznik Nr 5 do Uchwały Nr XXIV/131/2005 Rady Gminy Sadlinki z dnia 23.03.2005r.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</si>
</sst>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 applyProtection="1">
      <alignment/>
      <protection locked="0"/>
    </xf>
    <xf numFmtId="3" fontId="1" fillId="0" borderId="9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 applyProtection="1">
      <alignment/>
      <protection locked="0"/>
    </xf>
    <xf numFmtId="3" fontId="1" fillId="0" borderId="19" xfId="0" applyNumberFormat="1" applyFont="1" applyBorder="1" applyAlignment="1" applyProtection="1">
      <alignment/>
      <protection locked="0"/>
    </xf>
    <xf numFmtId="3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18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1" fillId="0" borderId="31" xfId="0" applyNumberFormat="1" applyFont="1" applyBorder="1" applyAlignment="1" applyProtection="1">
      <alignment horizontal="right" vertical="center"/>
      <protection locked="0"/>
    </xf>
    <xf numFmtId="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Border="1" applyAlignment="1" applyProtection="1">
      <alignment/>
      <protection locked="0"/>
    </xf>
    <xf numFmtId="3" fontId="1" fillId="0" borderId="33" xfId="0" applyNumberFormat="1" applyFont="1" applyBorder="1" applyAlignment="1" applyProtection="1">
      <alignment/>
      <protection locked="0"/>
    </xf>
    <xf numFmtId="3" fontId="1" fillId="0" borderId="34" xfId="0" applyNumberFormat="1" applyFont="1" applyBorder="1" applyAlignment="1" applyProtection="1">
      <alignment/>
      <protection locked="0"/>
    </xf>
    <xf numFmtId="3" fontId="1" fillId="0" borderId="11" xfId="0" applyNumberFormat="1" applyFont="1" applyBorder="1" applyAlignment="1" applyProtection="1">
      <alignment horizontal="center" vertical="center"/>
      <protection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3" fontId="1" fillId="0" borderId="35" xfId="0" applyNumberFormat="1" applyFont="1" applyBorder="1" applyAlignment="1">
      <alignment/>
    </xf>
    <xf numFmtId="3" fontId="1" fillId="0" borderId="37" xfId="0" applyNumberFormat="1" applyFont="1" applyBorder="1" applyAlignment="1" applyProtection="1">
      <alignment/>
      <protection locked="0"/>
    </xf>
    <xf numFmtId="3" fontId="1" fillId="0" borderId="38" xfId="0" applyNumberFormat="1" applyFont="1" applyBorder="1" applyAlignment="1">
      <alignment/>
    </xf>
    <xf numFmtId="3" fontId="1" fillId="0" borderId="38" xfId="0" applyNumberFormat="1" applyFont="1" applyBorder="1" applyAlignment="1" applyProtection="1">
      <alignment/>
      <protection locked="0"/>
    </xf>
    <xf numFmtId="3" fontId="1" fillId="0" borderId="39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6" xfId="0" applyNumberFormat="1" applyFont="1" applyBorder="1" applyAlignment="1" applyProtection="1">
      <alignment horizontal="center" vertical="center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1" fillId="0" borderId="32" xfId="0" applyNumberFormat="1" applyFont="1" applyBorder="1" applyAlignment="1" applyProtection="1">
      <alignment horizontal="right"/>
      <protection locked="0"/>
    </xf>
    <xf numFmtId="3" fontId="1" fillId="0" borderId="38" xfId="0" applyNumberFormat="1" applyFont="1" applyBorder="1" applyAlignment="1" applyProtection="1">
      <alignment horizontal="right"/>
      <protection locked="0"/>
    </xf>
    <xf numFmtId="3" fontId="1" fillId="0" borderId="18" xfId="0" applyNumberFormat="1" applyFont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 applyProtection="1">
      <alignment horizontal="right"/>
      <protection locked="0"/>
    </xf>
    <xf numFmtId="3" fontId="1" fillId="0" borderId="30" xfId="0" applyNumberFormat="1" applyFont="1" applyBorder="1" applyAlignment="1">
      <alignment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40" xfId="0" applyNumberFormat="1" applyFont="1" applyBorder="1" applyAlignment="1" applyProtection="1">
      <alignment/>
      <protection locked="0"/>
    </xf>
    <xf numFmtId="3" fontId="1" fillId="0" borderId="41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 applyProtection="1">
      <alignment horizontal="right"/>
      <protection locked="0"/>
    </xf>
    <xf numFmtId="4" fontId="1" fillId="0" borderId="4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/>
      <protection/>
    </xf>
    <xf numFmtId="3" fontId="1" fillId="0" borderId="23" xfId="0" applyNumberFormat="1" applyFont="1" applyBorder="1" applyAlignment="1" applyProtection="1">
      <alignment horizontal="center" vertical="center"/>
      <protection/>
    </xf>
    <xf numFmtId="3" fontId="1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3" fontId="1" fillId="0" borderId="45" xfId="0" applyNumberFormat="1" applyFont="1" applyBorder="1" applyAlignment="1" applyProtection="1">
      <alignment/>
      <protection/>
    </xf>
    <xf numFmtId="3" fontId="1" fillId="0" borderId="44" xfId="0" applyNumberFormat="1" applyFont="1" applyBorder="1" applyAlignment="1">
      <alignment/>
    </xf>
    <xf numFmtId="0" fontId="2" fillId="0" borderId="37" xfId="0" applyFont="1" applyBorder="1" applyAlignment="1">
      <alignment horizontal="center" wrapText="1"/>
    </xf>
    <xf numFmtId="3" fontId="1" fillId="0" borderId="35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37" xfId="0" applyNumberFormat="1" applyFont="1" applyBorder="1" applyAlignment="1" applyProtection="1">
      <alignment/>
      <protection/>
    </xf>
    <xf numFmtId="3" fontId="1" fillId="0" borderId="46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 horizontal="right"/>
      <protection locked="0"/>
    </xf>
    <xf numFmtId="3" fontId="1" fillId="0" borderId="4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/>
    </xf>
    <xf numFmtId="3" fontId="1" fillId="0" borderId="31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right"/>
    </xf>
    <xf numFmtId="4" fontId="1" fillId="0" borderId="53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4" xfId="0" applyNumberFormat="1" applyFont="1" applyBorder="1" applyAlignment="1" applyProtection="1">
      <alignment horizontal="right"/>
      <protection locked="0"/>
    </xf>
    <xf numFmtId="3" fontId="1" fillId="0" borderId="55" xfId="0" applyNumberFormat="1" applyFont="1" applyBorder="1" applyAlignment="1" applyProtection="1">
      <alignment horizontal="right"/>
      <protection locked="0"/>
    </xf>
    <xf numFmtId="3" fontId="1" fillId="0" borderId="54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58" xfId="0" applyNumberFormat="1" applyFont="1" applyBorder="1" applyAlignment="1" applyProtection="1">
      <alignment/>
      <protection/>
    </xf>
    <xf numFmtId="3" fontId="1" fillId="0" borderId="61" xfId="0" applyNumberFormat="1" applyFont="1" applyBorder="1" applyAlignment="1">
      <alignment/>
    </xf>
    <xf numFmtId="4" fontId="1" fillId="0" borderId="62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3" fontId="1" fillId="0" borderId="53" xfId="0" applyNumberFormat="1" applyFont="1" applyBorder="1" applyAlignment="1" applyProtection="1">
      <alignment/>
      <protection locked="0"/>
    </xf>
    <xf numFmtId="3" fontId="1" fillId="0" borderId="63" xfId="0" applyNumberFormat="1" applyFont="1" applyBorder="1" applyAlignment="1" applyProtection="1">
      <alignment/>
      <protection locked="0"/>
    </xf>
    <xf numFmtId="3" fontId="1" fillId="0" borderId="45" xfId="0" applyNumberFormat="1" applyFont="1" applyBorder="1" applyAlignment="1" applyProtection="1">
      <alignment/>
      <protection locked="0"/>
    </xf>
    <xf numFmtId="0" fontId="3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7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0" sqref="E10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9.875" style="0" customWidth="1"/>
    <col min="4" max="4" width="10.75390625" style="0" customWidth="1"/>
    <col min="5" max="6" width="11.125" style="0" customWidth="1"/>
    <col min="7" max="7" width="10.125" style="0" bestFit="1" customWidth="1"/>
    <col min="8" max="8" width="10.125" style="0" customWidth="1"/>
    <col min="11" max="11" width="10.375" style="0" bestFit="1" customWidth="1"/>
    <col min="12" max="13" width="10.375" style="0" customWidth="1"/>
    <col min="14" max="14" width="11.375" style="0" customWidth="1"/>
    <col min="22" max="22" width="16.625" style="0" customWidth="1"/>
    <col min="23" max="23" width="15.125" style="0" customWidth="1"/>
    <col min="24" max="24" width="16.625" style="0" customWidth="1"/>
    <col min="25" max="25" width="11.25390625" style="0" customWidth="1"/>
    <col min="26" max="26" width="10.00390625" style="0" bestFit="1" customWidth="1"/>
    <col min="29" max="29" width="10.125" style="0" bestFit="1" customWidth="1"/>
  </cols>
  <sheetData>
    <row r="1" spans="1:21" ht="12.7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4" ht="12.75">
      <c r="A2" s="151"/>
      <c r="B2" s="151"/>
      <c r="C2" s="123" t="s">
        <v>22</v>
      </c>
      <c r="D2" s="151"/>
      <c r="E2" s="151"/>
      <c r="F2" s="151"/>
      <c r="G2" s="151"/>
      <c r="H2" s="151" t="s">
        <v>38</v>
      </c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X2" s="86" t="s">
        <v>23</v>
      </c>
    </row>
    <row r="3" spans="1:21" ht="13.5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5" ht="13.5" customHeight="1" thickTop="1">
      <c r="A4" s="174" t="s">
        <v>0</v>
      </c>
      <c r="B4" s="176" t="s">
        <v>4</v>
      </c>
      <c r="C4" s="164" t="s">
        <v>1</v>
      </c>
      <c r="D4" s="165"/>
      <c r="E4" s="165"/>
      <c r="F4" s="165"/>
      <c r="G4" s="165"/>
      <c r="H4" s="166"/>
      <c r="I4" s="164" t="s">
        <v>3</v>
      </c>
      <c r="J4" s="165"/>
      <c r="K4" s="165"/>
      <c r="L4" s="165"/>
      <c r="M4" s="166"/>
      <c r="N4" s="187" t="s">
        <v>7</v>
      </c>
      <c r="O4" s="190" t="s">
        <v>8</v>
      </c>
      <c r="P4" s="60"/>
      <c r="Q4" s="60"/>
      <c r="R4" s="60"/>
      <c r="S4" s="60"/>
      <c r="T4" s="60"/>
      <c r="U4" s="60"/>
      <c r="V4" s="167" t="s">
        <v>9</v>
      </c>
      <c r="W4" s="158" t="s">
        <v>19</v>
      </c>
      <c r="X4" s="158" t="s">
        <v>10</v>
      </c>
      <c r="Y4" s="171" t="s">
        <v>11</v>
      </c>
    </row>
    <row r="5" spans="1:25" ht="12.75">
      <c r="A5" s="175"/>
      <c r="B5" s="177"/>
      <c r="C5" s="184" t="s">
        <v>2</v>
      </c>
      <c r="D5" s="185"/>
      <c r="E5" s="186"/>
      <c r="F5" s="178" t="s">
        <v>21</v>
      </c>
      <c r="G5" s="179"/>
      <c r="H5" s="180"/>
      <c r="I5" s="178" t="s">
        <v>33</v>
      </c>
      <c r="J5" s="179"/>
      <c r="K5" s="181" t="s">
        <v>21</v>
      </c>
      <c r="L5" s="182"/>
      <c r="M5" s="183"/>
      <c r="N5" s="188"/>
      <c r="O5" s="172"/>
      <c r="P5" s="60"/>
      <c r="Q5" s="60"/>
      <c r="R5" s="60"/>
      <c r="S5" s="60"/>
      <c r="T5" s="60"/>
      <c r="U5" s="60"/>
      <c r="V5" s="168"/>
      <c r="W5" s="159"/>
      <c r="X5" s="159"/>
      <c r="Y5" s="172"/>
    </row>
    <row r="6" spans="1:25" ht="30" thickBot="1">
      <c r="A6" s="175"/>
      <c r="B6" s="177"/>
      <c r="C6" s="11" t="s">
        <v>31</v>
      </c>
      <c r="D6" s="5" t="s">
        <v>32</v>
      </c>
      <c r="E6" s="14" t="s">
        <v>18</v>
      </c>
      <c r="F6" s="110" t="s">
        <v>31</v>
      </c>
      <c r="G6" s="111" t="s">
        <v>32</v>
      </c>
      <c r="H6" s="115" t="s">
        <v>18</v>
      </c>
      <c r="I6" s="112" t="s">
        <v>32</v>
      </c>
      <c r="J6" s="69" t="s">
        <v>18</v>
      </c>
      <c r="K6" s="11" t="s">
        <v>31</v>
      </c>
      <c r="L6" s="111" t="s">
        <v>32</v>
      </c>
      <c r="M6" s="14" t="s">
        <v>18</v>
      </c>
      <c r="N6" s="189"/>
      <c r="O6" s="173"/>
      <c r="P6" s="60"/>
      <c r="Q6" s="60"/>
      <c r="R6" s="60"/>
      <c r="S6" s="60"/>
      <c r="T6" s="60"/>
      <c r="U6" s="60"/>
      <c r="V6" s="169"/>
      <c r="W6" s="160"/>
      <c r="X6" s="160"/>
      <c r="Y6" s="173"/>
    </row>
    <row r="7" spans="1:25" ht="13.5" thickBot="1">
      <c r="A7" s="6">
        <v>1</v>
      </c>
      <c r="B7" s="7">
        <v>2</v>
      </c>
      <c r="C7" s="12">
        <v>3</v>
      </c>
      <c r="D7" s="7">
        <v>4</v>
      </c>
      <c r="E7" s="15">
        <v>5</v>
      </c>
      <c r="F7" s="12">
        <v>6</v>
      </c>
      <c r="G7" s="18">
        <v>7</v>
      </c>
      <c r="H7" s="68">
        <v>8</v>
      </c>
      <c r="I7" s="7">
        <v>9</v>
      </c>
      <c r="J7" s="15">
        <v>10</v>
      </c>
      <c r="K7" s="12">
        <v>11</v>
      </c>
      <c r="L7" s="68">
        <v>12</v>
      </c>
      <c r="M7" s="7">
        <v>13</v>
      </c>
      <c r="N7" s="9">
        <v>14</v>
      </c>
      <c r="O7" s="21">
        <v>15</v>
      </c>
      <c r="P7" s="91"/>
      <c r="Q7" s="91"/>
      <c r="R7" s="91"/>
      <c r="S7" s="91"/>
      <c r="T7" s="91"/>
      <c r="U7" s="91"/>
      <c r="V7" s="6">
        <v>16</v>
      </c>
      <c r="W7" s="7">
        <v>17</v>
      </c>
      <c r="X7" s="21">
        <v>18</v>
      </c>
      <c r="Y7" s="21">
        <v>19</v>
      </c>
    </row>
    <row r="8" spans="1:26" ht="24.75" thickBot="1">
      <c r="A8" s="23">
        <v>2004</v>
      </c>
      <c r="B8" s="8" t="s">
        <v>5</v>
      </c>
      <c r="C8" s="24" t="s">
        <v>6</v>
      </c>
      <c r="D8" s="25">
        <v>545836</v>
      </c>
      <c r="E8" s="67"/>
      <c r="F8" s="24" t="s">
        <v>6</v>
      </c>
      <c r="G8" s="66" t="s">
        <v>6</v>
      </c>
      <c r="H8" s="116" t="s">
        <v>6</v>
      </c>
      <c r="I8" s="65"/>
      <c r="J8" s="70"/>
      <c r="K8" s="24" t="s">
        <v>6</v>
      </c>
      <c r="L8" s="27" t="s">
        <v>6</v>
      </c>
      <c r="M8" s="26" t="s">
        <v>6</v>
      </c>
      <c r="N8" s="120"/>
      <c r="O8" s="108"/>
      <c r="P8" s="92"/>
      <c r="Q8" s="92"/>
      <c r="R8" s="92"/>
      <c r="S8" s="92"/>
      <c r="T8" s="92"/>
      <c r="U8" s="92"/>
      <c r="V8" s="100">
        <v>9079131</v>
      </c>
      <c r="W8" s="51">
        <f>D8+I8+N8+O8</f>
        <v>545836</v>
      </c>
      <c r="X8" s="28" t="s">
        <v>6</v>
      </c>
      <c r="Y8" s="61">
        <f>W8/V8*100</f>
        <v>6.011985067733906</v>
      </c>
      <c r="Z8" s="1"/>
    </row>
    <row r="9" spans="1:27" ht="12.75">
      <c r="A9" s="161">
        <v>2005</v>
      </c>
      <c r="B9" s="1" t="s">
        <v>20</v>
      </c>
      <c r="C9" s="58"/>
      <c r="D9" s="117">
        <f>D8</f>
        <v>545836</v>
      </c>
      <c r="E9" s="59">
        <f>E8</f>
        <v>0</v>
      </c>
      <c r="F9" s="58"/>
      <c r="G9" s="38">
        <v>1412000</v>
      </c>
      <c r="H9" s="71"/>
      <c r="I9" s="113">
        <f>I8</f>
        <v>0</v>
      </c>
      <c r="J9" s="118">
        <f>J8</f>
        <v>0</v>
      </c>
      <c r="K9" s="58"/>
      <c r="L9" s="4"/>
      <c r="M9" s="42"/>
      <c r="N9" s="4"/>
      <c r="O9" s="119">
        <f>O8</f>
        <v>0</v>
      </c>
      <c r="P9" s="87"/>
      <c r="Q9" s="87"/>
      <c r="R9" s="87"/>
      <c r="S9" s="87"/>
      <c r="T9" s="87"/>
      <c r="U9" s="87"/>
      <c r="V9" s="101">
        <v>9079131</v>
      </c>
      <c r="W9" s="10">
        <f>G9+L9</f>
        <v>1412000</v>
      </c>
      <c r="X9" s="81">
        <f>V9*0.15</f>
        <v>1361869.65</v>
      </c>
      <c r="Y9" s="45" t="s">
        <v>6</v>
      </c>
      <c r="Z9" s="1"/>
      <c r="AA9" s="76"/>
    </row>
    <row r="10" spans="1:26" ht="12.75">
      <c r="A10" s="162"/>
      <c r="B10" s="29" t="s">
        <v>12</v>
      </c>
      <c r="C10" s="34">
        <f aca="true" t="shared" si="0" ref="C10:O10">SUM(C11:C14)</f>
        <v>0</v>
      </c>
      <c r="D10" s="30">
        <f t="shared" si="0"/>
        <v>236000</v>
      </c>
      <c r="E10" s="36">
        <f t="shared" si="0"/>
        <v>0</v>
      </c>
      <c r="F10" s="34">
        <f>SUM(F11:F14)</f>
        <v>0</v>
      </c>
      <c r="G10" s="39">
        <f t="shared" si="0"/>
        <v>0</v>
      </c>
      <c r="H10" s="72">
        <f>SUM(H11:H14)</f>
        <v>0</v>
      </c>
      <c r="I10" s="62">
        <f t="shared" si="0"/>
        <v>0</v>
      </c>
      <c r="J10" s="72">
        <f t="shared" si="0"/>
        <v>0</v>
      </c>
      <c r="K10" s="34">
        <f>SUM(K11:K14)</f>
        <v>0</v>
      </c>
      <c r="L10" s="30">
        <f t="shared" si="0"/>
        <v>0</v>
      </c>
      <c r="M10" s="36">
        <f t="shared" si="0"/>
        <v>0</v>
      </c>
      <c r="N10" s="36">
        <f t="shared" si="0"/>
        <v>0</v>
      </c>
      <c r="O10" s="94">
        <f t="shared" si="0"/>
        <v>0</v>
      </c>
      <c r="P10" s="88"/>
      <c r="Q10" s="88"/>
      <c r="R10" s="88"/>
      <c r="S10" s="88"/>
      <c r="T10" s="88"/>
      <c r="U10" s="88"/>
      <c r="V10" s="102" t="s">
        <v>6</v>
      </c>
      <c r="W10" s="44">
        <f>D10+G10+I10+L10+N10+O10</f>
        <v>236000</v>
      </c>
      <c r="X10" s="31" t="s">
        <v>6</v>
      </c>
      <c r="Y10" s="45" t="s">
        <v>6</v>
      </c>
      <c r="Z10" s="1"/>
    </row>
    <row r="11" spans="1:26" ht="12.75">
      <c r="A11" s="162"/>
      <c r="B11" s="29" t="s">
        <v>13</v>
      </c>
      <c r="C11" s="35"/>
      <c r="D11" s="32">
        <v>51000</v>
      </c>
      <c r="E11" s="37"/>
      <c r="F11" s="35"/>
      <c r="G11" s="40"/>
      <c r="H11" s="73"/>
      <c r="I11" s="63"/>
      <c r="J11" s="73"/>
      <c r="K11" s="35"/>
      <c r="L11" s="32"/>
      <c r="M11" s="37"/>
      <c r="N11" s="78"/>
      <c r="O11" s="95"/>
      <c r="P11" s="90"/>
      <c r="Q11" s="90"/>
      <c r="R11" s="90"/>
      <c r="S11" s="90"/>
      <c r="T11" s="90"/>
      <c r="U11" s="90"/>
      <c r="V11" s="102" t="s">
        <v>6</v>
      </c>
      <c r="W11" s="44">
        <f>D11+G11+I11+L11+N11+O11</f>
        <v>51000</v>
      </c>
      <c r="X11" s="31" t="s">
        <v>6</v>
      </c>
      <c r="Y11" s="54">
        <f>(W8+W9-W11)/V9*100</f>
        <v>21.0024065078475</v>
      </c>
      <c r="Z11" s="1"/>
    </row>
    <row r="12" spans="1:26" ht="12.75">
      <c r="A12" s="162"/>
      <c r="B12" s="29" t="s">
        <v>14</v>
      </c>
      <c r="C12" s="35"/>
      <c r="D12" s="32">
        <v>83000</v>
      </c>
      <c r="E12" s="37"/>
      <c r="F12" s="35"/>
      <c r="G12" s="40"/>
      <c r="H12" s="73"/>
      <c r="I12" s="63"/>
      <c r="J12" s="73"/>
      <c r="K12" s="35"/>
      <c r="L12" s="32"/>
      <c r="M12" s="37"/>
      <c r="N12" s="78"/>
      <c r="O12" s="95"/>
      <c r="P12" s="90"/>
      <c r="Q12" s="90"/>
      <c r="R12" s="90"/>
      <c r="S12" s="90"/>
      <c r="T12" s="90"/>
      <c r="U12" s="90"/>
      <c r="V12" s="102" t="s">
        <v>6</v>
      </c>
      <c r="W12" s="44">
        <f>D12+G12+I12+L12+N12+O12</f>
        <v>83000</v>
      </c>
      <c r="X12" s="31" t="s">
        <v>6</v>
      </c>
      <c r="Y12" s="54">
        <f>(W8+W9-W11-W12)/V9*100</f>
        <v>20.088222099670112</v>
      </c>
      <c r="Z12" s="1"/>
    </row>
    <row r="13" spans="1:26" ht="12.75">
      <c r="A13" s="162"/>
      <c r="B13" s="29" t="s">
        <v>15</v>
      </c>
      <c r="C13" s="35"/>
      <c r="D13" s="32">
        <v>51000</v>
      </c>
      <c r="E13" s="37"/>
      <c r="F13" s="35"/>
      <c r="G13" s="40">
        <v>0</v>
      </c>
      <c r="H13" s="73"/>
      <c r="I13" s="63"/>
      <c r="J13" s="73"/>
      <c r="K13" s="35"/>
      <c r="L13" s="32"/>
      <c r="M13" s="37"/>
      <c r="N13" s="78"/>
      <c r="O13" s="95"/>
      <c r="P13" s="90"/>
      <c r="Q13" s="90"/>
      <c r="R13" s="90"/>
      <c r="S13" s="90"/>
      <c r="T13" s="90"/>
      <c r="U13" s="90"/>
      <c r="V13" s="102" t="s">
        <v>6</v>
      </c>
      <c r="W13" s="44">
        <f>D13+G13+I13+L13+N13+O13</f>
        <v>51000</v>
      </c>
      <c r="X13" s="31" t="s">
        <v>6</v>
      </c>
      <c r="Y13" s="54">
        <f>(W8+W9-W11-W12-W13)/V9*100</f>
        <v>19.52649433079003</v>
      </c>
      <c r="Z13" s="1"/>
    </row>
    <row r="14" spans="1:26" ht="12.75">
      <c r="A14" s="162"/>
      <c r="B14" s="29" t="s">
        <v>16</v>
      </c>
      <c r="C14" s="35"/>
      <c r="D14" s="32">
        <v>51000</v>
      </c>
      <c r="E14" s="37"/>
      <c r="F14" s="35"/>
      <c r="G14" s="40"/>
      <c r="H14" s="73"/>
      <c r="I14" s="63"/>
      <c r="J14" s="73"/>
      <c r="K14" s="35"/>
      <c r="L14" s="32"/>
      <c r="M14" s="37"/>
      <c r="N14" s="78"/>
      <c r="O14" s="95"/>
      <c r="P14" s="90"/>
      <c r="Q14" s="90"/>
      <c r="R14" s="90"/>
      <c r="S14" s="90"/>
      <c r="T14" s="90"/>
      <c r="U14" s="90"/>
      <c r="V14" s="102" t="s">
        <v>6</v>
      </c>
      <c r="W14" s="44">
        <f>D14+G14+I14+L14+N14+O14</f>
        <v>51000</v>
      </c>
      <c r="X14" s="31" t="s">
        <v>6</v>
      </c>
      <c r="Y14" s="54">
        <f>(W8+W9-W11-W12-W13-W14)/V9*100</f>
        <v>18.964766561909947</v>
      </c>
      <c r="Z14" s="1"/>
    </row>
    <row r="15" spans="1:27" ht="12.75">
      <c r="A15" s="162"/>
      <c r="B15" s="29" t="s">
        <v>17</v>
      </c>
      <c r="C15" s="34">
        <f aca="true" t="shared" si="1" ref="C15:K15">SUM(C16:C19)</f>
        <v>0</v>
      </c>
      <c r="D15" s="30">
        <f t="shared" si="1"/>
        <v>25294</v>
      </c>
      <c r="E15" s="36">
        <f t="shared" si="1"/>
        <v>0</v>
      </c>
      <c r="F15" s="34">
        <f t="shared" si="1"/>
        <v>0</v>
      </c>
      <c r="G15" s="39">
        <f t="shared" si="1"/>
        <v>42577</v>
      </c>
      <c r="H15" s="36">
        <f t="shared" si="1"/>
        <v>0</v>
      </c>
      <c r="I15" s="30">
        <f t="shared" si="1"/>
        <v>0</v>
      </c>
      <c r="J15" s="36">
        <f t="shared" si="1"/>
        <v>0</v>
      </c>
      <c r="K15" s="34">
        <f t="shared" si="1"/>
        <v>0</v>
      </c>
      <c r="L15" s="31" t="s">
        <v>6</v>
      </c>
      <c r="M15" s="43" t="s">
        <v>6</v>
      </c>
      <c r="N15" s="77" t="s">
        <v>6</v>
      </c>
      <c r="O15" s="107" t="s">
        <v>6</v>
      </c>
      <c r="P15" s="93"/>
      <c r="Q15" s="93"/>
      <c r="R15" s="93"/>
      <c r="S15" s="93"/>
      <c r="T15" s="93"/>
      <c r="U15" s="93"/>
      <c r="V15" s="102" t="s">
        <v>6</v>
      </c>
      <c r="W15" s="44">
        <f>D15+G15</f>
        <v>67871</v>
      </c>
      <c r="X15" s="53">
        <f>(W10+W15)/V9*100</f>
        <v>3.346917232497251</v>
      </c>
      <c r="Y15" s="45" t="s">
        <v>6</v>
      </c>
      <c r="Z15" s="1"/>
      <c r="AA15" s="76"/>
    </row>
    <row r="16" spans="1:26" ht="12.75">
      <c r="A16" s="162"/>
      <c r="B16" s="29" t="s">
        <v>13</v>
      </c>
      <c r="C16" s="35"/>
      <c r="D16" s="32">
        <v>6867</v>
      </c>
      <c r="E16" s="37"/>
      <c r="F16" s="35"/>
      <c r="G16" s="40"/>
      <c r="H16" s="73"/>
      <c r="I16" s="82"/>
      <c r="J16" s="83"/>
      <c r="K16" s="35"/>
      <c r="L16" s="77"/>
      <c r="M16" s="84"/>
      <c r="N16" s="77" t="s">
        <v>6</v>
      </c>
      <c r="O16" s="107" t="s">
        <v>6</v>
      </c>
      <c r="P16" s="93"/>
      <c r="Q16" s="93"/>
      <c r="R16" s="93"/>
      <c r="S16" s="93"/>
      <c r="T16" s="93"/>
      <c r="U16" s="93"/>
      <c r="V16" s="102" t="s">
        <v>6</v>
      </c>
      <c r="W16" s="44">
        <f>D16+G16</f>
        <v>6867</v>
      </c>
      <c r="X16" s="80">
        <f>W10+W15</f>
        <v>303871</v>
      </c>
      <c r="Y16" s="45" t="s">
        <v>6</v>
      </c>
      <c r="Z16" s="1"/>
    </row>
    <row r="17" spans="1:26" ht="12.75">
      <c r="A17" s="162"/>
      <c r="B17" s="29" t="s">
        <v>14</v>
      </c>
      <c r="C17" s="35"/>
      <c r="D17" s="32">
        <v>6867</v>
      </c>
      <c r="E17" s="37"/>
      <c r="F17" s="35"/>
      <c r="G17" s="40"/>
      <c r="H17" s="73"/>
      <c r="I17" s="82"/>
      <c r="J17" s="83"/>
      <c r="K17" s="35"/>
      <c r="L17" s="77"/>
      <c r="M17" s="84"/>
      <c r="N17" s="77" t="s">
        <v>6</v>
      </c>
      <c r="O17" s="107" t="s">
        <v>6</v>
      </c>
      <c r="P17" s="93"/>
      <c r="Q17" s="93"/>
      <c r="R17" s="93"/>
      <c r="S17" s="93"/>
      <c r="T17" s="93"/>
      <c r="U17" s="93"/>
      <c r="V17" s="102" t="s">
        <v>6</v>
      </c>
      <c r="W17" s="44">
        <f>D17+G17</f>
        <v>6867</v>
      </c>
      <c r="X17" s="33" t="s">
        <v>6</v>
      </c>
      <c r="Y17" s="45" t="s">
        <v>6</v>
      </c>
      <c r="Z17" s="1"/>
    </row>
    <row r="18" spans="1:26" ht="12.75">
      <c r="A18" s="162"/>
      <c r="B18" s="29" t="s">
        <v>15</v>
      </c>
      <c r="C18" s="35"/>
      <c r="D18" s="32">
        <v>5872</v>
      </c>
      <c r="E18" s="37"/>
      <c r="F18" s="35"/>
      <c r="G18" s="40">
        <v>17867</v>
      </c>
      <c r="H18" s="73"/>
      <c r="I18" s="82"/>
      <c r="J18" s="83"/>
      <c r="K18" s="35"/>
      <c r="L18" s="77"/>
      <c r="M18" s="84"/>
      <c r="N18" s="77" t="s">
        <v>6</v>
      </c>
      <c r="O18" s="107" t="s">
        <v>6</v>
      </c>
      <c r="P18" s="93"/>
      <c r="Q18" s="93"/>
      <c r="R18" s="93"/>
      <c r="S18" s="93"/>
      <c r="T18" s="93"/>
      <c r="U18" s="93"/>
      <c r="V18" s="102" t="s">
        <v>6</v>
      </c>
      <c r="W18" s="44">
        <f>D18+G18</f>
        <v>23739</v>
      </c>
      <c r="X18" s="33" t="s">
        <v>6</v>
      </c>
      <c r="Y18" s="45" t="s">
        <v>6</v>
      </c>
      <c r="Z18" s="1"/>
    </row>
    <row r="19" spans="1:26" ht="12.75">
      <c r="A19" s="162"/>
      <c r="B19" s="29" t="s">
        <v>16</v>
      </c>
      <c r="C19" s="35"/>
      <c r="D19" s="32">
        <v>5688</v>
      </c>
      <c r="E19" s="37"/>
      <c r="F19" s="35"/>
      <c r="G19" s="40">
        <v>24710</v>
      </c>
      <c r="H19" s="73"/>
      <c r="I19" s="82"/>
      <c r="J19" s="83"/>
      <c r="K19" s="35"/>
      <c r="L19" s="77"/>
      <c r="M19" s="84"/>
      <c r="N19" s="77" t="s">
        <v>6</v>
      </c>
      <c r="O19" s="107" t="s">
        <v>6</v>
      </c>
      <c r="P19" s="93"/>
      <c r="Q19" s="93"/>
      <c r="R19" s="93"/>
      <c r="S19" s="93"/>
      <c r="T19" s="93"/>
      <c r="U19" s="93"/>
      <c r="V19" s="102" t="s">
        <v>6</v>
      </c>
      <c r="W19" s="44">
        <f>D19+G19</f>
        <v>30398</v>
      </c>
      <c r="X19" s="33" t="s">
        <v>6</v>
      </c>
      <c r="Y19" s="45" t="s">
        <v>6</v>
      </c>
      <c r="Z19" s="1"/>
    </row>
    <row r="20" spans="1:26" ht="24.75" thickBot="1">
      <c r="A20" s="163"/>
      <c r="B20" s="46" t="s">
        <v>5</v>
      </c>
      <c r="C20" s="47" t="s">
        <v>6</v>
      </c>
      <c r="D20" s="48">
        <f>D8-D10</f>
        <v>309836</v>
      </c>
      <c r="E20" s="49">
        <f>E9-E10</f>
        <v>0</v>
      </c>
      <c r="F20" s="47" t="s">
        <v>6</v>
      </c>
      <c r="G20" s="50">
        <f>G9-G10</f>
        <v>1412000</v>
      </c>
      <c r="H20" s="74">
        <f>H9-H10</f>
        <v>0</v>
      </c>
      <c r="I20" s="114">
        <f>I8-I10</f>
        <v>0</v>
      </c>
      <c r="J20" s="74">
        <f>J8-J10</f>
        <v>0</v>
      </c>
      <c r="K20" s="47" t="s">
        <v>6</v>
      </c>
      <c r="L20" s="48">
        <f>L9-L10</f>
        <v>0</v>
      </c>
      <c r="M20" s="49">
        <f>M9-M10</f>
        <v>0</v>
      </c>
      <c r="N20" s="48">
        <f>N8+N9-N10</f>
        <v>0</v>
      </c>
      <c r="O20" s="96">
        <f>O8-O10</f>
        <v>0</v>
      </c>
      <c r="P20" s="88"/>
      <c r="Q20" s="88"/>
      <c r="R20" s="88"/>
      <c r="S20" s="88"/>
      <c r="T20" s="88"/>
      <c r="U20" s="88"/>
      <c r="V20" s="103" t="s">
        <v>6</v>
      </c>
      <c r="W20" s="51">
        <f>D20+G20+I20+L20+N20+O20</f>
        <v>1721836</v>
      </c>
      <c r="X20" s="52" t="s">
        <v>6</v>
      </c>
      <c r="Y20" s="55">
        <f>W20/V9*100</f>
        <v>18.964766561909947</v>
      </c>
      <c r="Z20" s="1"/>
    </row>
    <row r="21" spans="1:26" ht="12.75">
      <c r="A21" s="155">
        <v>2006</v>
      </c>
      <c r="B21" s="124" t="s">
        <v>37</v>
      </c>
      <c r="C21" s="13" t="s">
        <v>6</v>
      </c>
      <c r="D21" s="87"/>
      <c r="E21" s="17"/>
      <c r="F21" s="13" t="s">
        <v>6</v>
      </c>
      <c r="G21" s="20"/>
      <c r="H21" s="71"/>
      <c r="I21" s="64"/>
      <c r="J21" s="71"/>
      <c r="K21" s="13" t="s">
        <v>6</v>
      </c>
      <c r="L21" s="87"/>
      <c r="M21" s="17"/>
      <c r="N21" s="85" t="s">
        <v>6</v>
      </c>
      <c r="O21" s="98" t="s">
        <v>6</v>
      </c>
      <c r="P21" s="88"/>
      <c r="Q21" s="88"/>
      <c r="R21" s="88"/>
      <c r="S21" s="88"/>
      <c r="T21" s="88"/>
      <c r="U21" s="88"/>
      <c r="V21" s="104">
        <v>9120000</v>
      </c>
      <c r="W21" s="121">
        <f>D21+G21+I21+L21</f>
        <v>0</v>
      </c>
      <c r="X21" s="122"/>
      <c r="Y21" s="57"/>
      <c r="Z21" s="1"/>
    </row>
    <row r="22" spans="1:25" ht="12.75">
      <c r="A22" s="170"/>
      <c r="B22" s="125" t="s">
        <v>12</v>
      </c>
      <c r="C22" s="13" t="s">
        <v>6</v>
      </c>
      <c r="D22" s="87">
        <v>259999</v>
      </c>
      <c r="E22" s="17"/>
      <c r="F22" s="13" t="s">
        <v>6</v>
      </c>
      <c r="G22" s="20">
        <v>282400</v>
      </c>
      <c r="H22" s="71"/>
      <c r="I22" s="64"/>
      <c r="J22" s="71"/>
      <c r="K22" s="13" t="s">
        <v>6</v>
      </c>
      <c r="L22" s="4"/>
      <c r="M22" s="17"/>
      <c r="N22" s="79"/>
      <c r="O22" s="97"/>
      <c r="P22" s="90"/>
      <c r="Q22" s="90"/>
      <c r="R22" s="90"/>
      <c r="S22" s="90"/>
      <c r="T22" s="90"/>
      <c r="U22" s="90"/>
      <c r="V22" s="102" t="s">
        <v>6</v>
      </c>
      <c r="W22" s="44">
        <f>D22+G22+I22+L22+N22+O22</f>
        <v>542399</v>
      </c>
      <c r="X22" s="3" t="s">
        <v>6</v>
      </c>
      <c r="Y22" s="22" t="s">
        <v>6</v>
      </c>
    </row>
    <row r="23" spans="1:25" ht="12.75">
      <c r="A23" s="170"/>
      <c r="B23" s="29" t="s">
        <v>17</v>
      </c>
      <c r="C23" s="41" t="s">
        <v>6</v>
      </c>
      <c r="D23" s="32">
        <v>22100</v>
      </c>
      <c r="E23" s="37"/>
      <c r="F23" s="41" t="s">
        <v>6</v>
      </c>
      <c r="G23" s="40">
        <v>92100</v>
      </c>
      <c r="H23" s="73"/>
      <c r="I23" s="82"/>
      <c r="J23" s="83"/>
      <c r="K23" s="41" t="s">
        <v>6</v>
      </c>
      <c r="L23" s="32"/>
      <c r="M23" s="37"/>
      <c r="N23" s="85" t="s">
        <v>6</v>
      </c>
      <c r="O23" s="98" t="s">
        <v>6</v>
      </c>
      <c r="P23" s="89"/>
      <c r="Q23" s="89"/>
      <c r="R23" s="89"/>
      <c r="S23" s="89"/>
      <c r="T23" s="89"/>
      <c r="U23" s="89"/>
      <c r="V23" s="102" t="s">
        <v>6</v>
      </c>
      <c r="W23" s="44">
        <f>D23+G23</f>
        <v>114200</v>
      </c>
      <c r="X23" s="56">
        <f>(W22+W23)/V21*100</f>
        <v>7.199550438596491</v>
      </c>
      <c r="Y23" s="45" t="s">
        <v>6</v>
      </c>
    </row>
    <row r="24" spans="1:25" ht="24.75" thickBot="1">
      <c r="A24" s="156"/>
      <c r="B24" s="127" t="s">
        <v>5</v>
      </c>
      <c r="C24" s="13" t="s">
        <v>6</v>
      </c>
      <c r="D24" s="88">
        <f>D20+D21-D22</f>
        <v>49837</v>
      </c>
      <c r="E24" s="16">
        <f>E20+E21-E22</f>
        <v>0</v>
      </c>
      <c r="F24" s="13" t="s">
        <v>6</v>
      </c>
      <c r="G24" s="19">
        <f>G20+G21-G22</f>
        <v>1129600</v>
      </c>
      <c r="H24" s="75">
        <f>H20+H21-H22</f>
        <v>0</v>
      </c>
      <c r="I24" s="128">
        <f>I20+I21-I22</f>
        <v>0</v>
      </c>
      <c r="J24" s="75">
        <f>J20+J21-J22</f>
        <v>0</v>
      </c>
      <c r="K24" s="13" t="s">
        <v>6</v>
      </c>
      <c r="L24" s="2">
        <f>L20+L21-L22</f>
        <v>0</v>
      </c>
      <c r="M24" s="16">
        <f>M20+M21-M22</f>
        <v>0</v>
      </c>
      <c r="N24" s="106">
        <f>N20-N22</f>
        <v>0</v>
      </c>
      <c r="O24" s="99">
        <f>O20-O22</f>
        <v>0</v>
      </c>
      <c r="P24" s="88"/>
      <c r="Q24" s="88"/>
      <c r="R24" s="88"/>
      <c r="S24" s="88"/>
      <c r="T24" s="88"/>
      <c r="U24" s="88"/>
      <c r="V24" s="105" t="s">
        <v>6</v>
      </c>
      <c r="W24" s="121">
        <f>D24+G24+I24+L24+N24+O24</f>
        <v>1179437</v>
      </c>
      <c r="X24" s="81">
        <f>W22+W23</f>
        <v>656599</v>
      </c>
      <c r="Y24" s="57">
        <f>W24/V21*100</f>
        <v>12.932423245614036</v>
      </c>
    </row>
    <row r="25" spans="1:25" ht="12.75">
      <c r="A25" s="155">
        <v>2007</v>
      </c>
      <c r="B25" s="124" t="s">
        <v>37</v>
      </c>
      <c r="C25" s="129" t="s">
        <v>6</v>
      </c>
      <c r="D25" s="152"/>
      <c r="E25" s="42"/>
      <c r="F25" s="129" t="s">
        <v>6</v>
      </c>
      <c r="G25" s="38"/>
      <c r="H25" s="153"/>
      <c r="I25" s="154"/>
      <c r="J25" s="153"/>
      <c r="K25" s="129" t="s">
        <v>6</v>
      </c>
      <c r="L25" s="152"/>
      <c r="M25" s="42"/>
      <c r="N25" s="130" t="s">
        <v>6</v>
      </c>
      <c r="O25" s="131" t="s">
        <v>6</v>
      </c>
      <c r="P25" s="135"/>
      <c r="Q25" s="88"/>
      <c r="R25" s="88"/>
      <c r="S25" s="88"/>
      <c r="T25" s="88"/>
      <c r="U25" s="136"/>
      <c r="V25" s="104">
        <v>9200000</v>
      </c>
      <c r="W25" s="132">
        <f>D25+G25+I25+L25</f>
        <v>0</v>
      </c>
      <c r="X25" s="133"/>
      <c r="Y25" s="134"/>
    </row>
    <row r="26" spans="1:25" ht="12.75">
      <c r="A26" s="156"/>
      <c r="B26" s="125" t="s">
        <v>12</v>
      </c>
      <c r="C26" s="13" t="s">
        <v>6</v>
      </c>
      <c r="D26" s="87">
        <v>49837</v>
      </c>
      <c r="E26" s="17"/>
      <c r="F26" s="13" t="s">
        <v>6</v>
      </c>
      <c r="G26" s="20">
        <v>282400</v>
      </c>
      <c r="H26" s="71"/>
      <c r="I26" s="64"/>
      <c r="J26" s="71"/>
      <c r="K26" s="13" t="s">
        <v>6</v>
      </c>
      <c r="L26" s="87"/>
      <c r="M26" s="17"/>
      <c r="N26" s="90"/>
      <c r="O26" s="97"/>
      <c r="P26" s="137"/>
      <c r="Q26" s="90"/>
      <c r="R26" s="90"/>
      <c r="S26" s="90"/>
      <c r="T26" s="90"/>
      <c r="U26" s="138"/>
      <c r="V26" s="102" t="s">
        <v>6</v>
      </c>
      <c r="W26" s="44">
        <f>D26+G26+I26+L26+N26+O26</f>
        <v>332237</v>
      </c>
      <c r="X26" s="122" t="s">
        <v>6</v>
      </c>
      <c r="Y26" s="22" t="s">
        <v>6</v>
      </c>
    </row>
    <row r="27" spans="1:25" ht="12.75">
      <c r="A27" s="156"/>
      <c r="B27" s="29" t="s">
        <v>17</v>
      </c>
      <c r="C27" s="41" t="s">
        <v>6</v>
      </c>
      <c r="D27" s="32">
        <v>6700</v>
      </c>
      <c r="E27" s="37"/>
      <c r="F27" s="41" t="s">
        <v>6</v>
      </c>
      <c r="G27" s="40">
        <v>74072</v>
      </c>
      <c r="H27" s="73"/>
      <c r="I27" s="82"/>
      <c r="J27" s="83"/>
      <c r="K27" s="41" t="s">
        <v>6</v>
      </c>
      <c r="L27" s="32"/>
      <c r="M27" s="37"/>
      <c r="N27" s="85" t="s">
        <v>6</v>
      </c>
      <c r="O27" s="98" t="s">
        <v>6</v>
      </c>
      <c r="P27" s="139"/>
      <c r="Q27" s="89"/>
      <c r="R27" s="89"/>
      <c r="S27" s="89"/>
      <c r="T27" s="89"/>
      <c r="U27" s="140"/>
      <c r="V27" s="102" t="s">
        <v>6</v>
      </c>
      <c r="W27" s="44">
        <f>D27+G27</f>
        <v>80772</v>
      </c>
      <c r="X27" s="56">
        <f>(W26+W27)/V25*100</f>
        <v>4.489228260869566</v>
      </c>
      <c r="Y27" s="45" t="s">
        <v>6</v>
      </c>
    </row>
    <row r="28" spans="1:25" ht="24.75" thickBot="1">
      <c r="A28" s="157"/>
      <c r="B28" s="126" t="s">
        <v>5</v>
      </c>
      <c r="C28" s="141" t="s">
        <v>6</v>
      </c>
      <c r="D28" s="142">
        <f>D24+D25-D26</f>
        <v>0</v>
      </c>
      <c r="E28" s="143">
        <f>E24+E25-E26</f>
        <v>0</v>
      </c>
      <c r="F28" s="141" t="s">
        <v>6</v>
      </c>
      <c r="G28" s="144">
        <f>G24+G25-G26</f>
        <v>847200</v>
      </c>
      <c r="H28" s="145">
        <f>H24+H25-H26</f>
        <v>0</v>
      </c>
      <c r="I28" s="114">
        <f>I24+I25-I26</f>
        <v>0</v>
      </c>
      <c r="J28" s="145">
        <f>J24+J25-J26</f>
        <v>0</v>
      </c>
      <c r="K28" s="141" t="s">
        <v>6</v>
      </c>
      <c r="L28" s="142">
        <f>L24+L25-L26</f>
        <v>0</v>
      </c>
      <c r="M28" s="143">
        <f>M24+M25-M26</f>
        <v>0</v>
      </c>
      <c r="N28" s="146">
        <f>N24-N26</f>
        <v>0</v>
      </c>
      <c r="O28" s="147">
        <f>O24-O26</f>
        <v>0</v>
      </c>
      <c r="P28" s="135"/>
      <c r="Q28" s="88"/>
      <c r="R28" s="88"/>
      <c r="S28" s="88"/>
      <c r="T28" s="88"/>
      <c r="U28" s="136"/>
      <c r="V28" s="148" t="s">
        <v>6</v>
      </c>
      <c r="W28" s="51">
        <f>D28+G28+I28+L28+N28+O28</f>
        <v>847200</v>
      </c>
      <c r="X28" s="149">
        <f>W26+W27</f>
        <v>413009</v>
      </c>
      <c r="Y28" s="150">
        <f>W28/V25*100</f>
        <v>9.208695652173914</v>
      </c>
    </row>
    <row r="29" spans="1:25" ht="12.75">
      <c r="A29" s="155">
        <v>2008</v>
      </c>
      <c r="B29" s="124" t="s">
        <v>37</v>
      </c>
      <c r="C29" s="129" t="s">
        <v>6</v>
      </c>
      <c r="D29" s="152"/>
      <c r="E29" s="42"/>
      <c r="F29" s="129" t="s">
        <v>6</v>
      </c>
      <c r="G29" s="38"/>
      <c r="H29" s="153"/>
      <c r="I29" s="154"/>
      <c r="J29" s="153"/>
      <c r="K29" s="129" t="s">
        <v>6</v>
      </c>
      <c r="L29" s="152"/>
      <c r="M29" s="42"/>
      <c r="N29" s="130" t="s">
        <v>6</v>
      </c>
      <c r="O29" s="131" t="s">
        <v>6</v>
      </c>
      <c r="P29" s="135"/>
      <c r="Q29" s="88"/>
      <c r="R29" s="88"/>
      <c r="S29" s="88"/>
      <c r="T29" s="88"/>
      <c r="U29" s="136"/>
      <c r="V29" s="104">
        <v>9200000</v>
      </c>
      <c r="W29" s="132">
        <f>D29+G29+I29+L29</f>
        <v>0</v>
      </c>
      <c r="X29" s="133"/>
      <c r="Y29" s="134"/>
    </row>
    <row r="30" spans="1:25" ht="12.75">
      <c r="A30" s="156"/>
      <c r="B30" s="125" t="s">
        <v>12</v>
      </c>
      <c r="C30" s="13" t="s">
        <v>6</v>
      </c>
      <c r="D30" s="87"/>
      <c r="E30" s="17"/>
      <c r="F30" s="13" t="s">
        <v>6</v>
      </c>
      <c r="G30" s="20">
        <v>282400</v>
      </c>
      <c r="H30" s="71"/>
      <c r="I30" s="64"/>
      <c r="J30" s="71"/>
      <c r="K30" s="13" t="s">
        <v>6</v>
      </c>
      <c r="L30" s="87"/>
      <c r="M30" s="17"/>
      <c r="N30" s="90"/>
      <c r="O30" s="97"/>
      <c r="P30" s="137"/>
      <c r="Q30" s="90"/>
      <c r="R30" s="90"/>
      <c r="S30" s="90"/>
      <c r="T30" s="90"/>
      <c r="U30" s="138"/>
      <c r="V30" s="102" t="s">
        <v>6</v>
      </c>
      <c r="W30" s="44">
        <f>D30+G30+I30+L30+N30+O30</f>
        <v>282400</v>
      </c>
      <c r="X30" s="122" t="s">
        <v>6</v>
      </c>
      <c r="Y30" s="22" t="s">
        <v>6</v>
      </c>
    </row>
    <row r="31" spans="1:25" ht="12.75">
      <c r="A31" s="156"/>
      <c r="B31" s="29" t="s">
        <v>17</v>
      </c>
      <c r="C31" s="41" t="s">
        <v>6</v>
      </c>
      <c r="D31" s="32"/>
      <c r="E31" s="37"/>
      <c r="F31" s="41" t="s">
        <v>6</v>
      </c>
      <c r="G31" s="40">
        <v>51304</v>
      </c>
      <c r="H31" s="73"/>
      <c r="I31" s="82"/>
      <c r="J31" s="83"/>
      <c r="K31" s="41" t="s">
        <v>6</v>
      </c>
      <c r="L31" s="32"/>
      <c r="M31" s="37"/>
      <c r="N31" s="85" t="s">
        <v>6</v>
      </c>
      <c r="O31" s="98" t="s">
        <v>6</v>
      </c>
      <c r="P31" s="139"/>
      <c r="Q31" s="89"/>
      <c r="R31" s="89"/>
      <c r="S31" s="89"/>
      <c r="T31" s="89"/>
      <c r="U31" s="140"/>
      <c r="V31" s="102" t="s">
        <v>6</v>
      </c>
      <c r="W31" s="44">
        <f>D31+G31</f>
        <v>51304</v>
      </c>
      <c r="X31" s="56">
        <f>(W30+W31)/V29*100</f>
        <v>3.627217391304348</v>
      </c>
      <c r="Y31" s="45" t="s">
        <v>6</v>
      </c>
    </row>
    <row r="32" spans="1:25" ht="24.75" thickBot="1">
      <c r="A32" s="157"/>
      <c r="B32" s="126" t="s">
        <v>5</v>
      </c>
      <c r="C32" s="141" t="s">
        <v>6</v>
      </c>
      <c r="D32" s="142">
        <f>D28+D29-D30</f>
        <v>0</v>
      </c>
      <c r="E32" s="143">
        <f>E28+E29-E30</f>
        <v>0</v>
      </c>
      <c r="F32" s="141" t="s">
        <v>6</v>
      </c>
      <c r="G32" s="144">
        <f>G28+G29-G30</f>
        <v>564800</v>
      </c>
      <c r="H32" s="145">
        <f>H28+H29-H30</f>
        <v>0</v>
      </c>
      <c r="I32" s="114">
        <f>I28+I29-I30</f>
        <v>0</v>
      </c>
      <c r="J32" s="145">
        <f>J28+J29-J30</f>
        <v>0</v>
      </c>
      <c r="K32" s="141" t="s">
        <v>6</v>
      </c>
      <c r="L32" s="142">
        <f>L28+L29-L30</f>
        <v>0</v>
      </c>
      <c r="M32" s="143">
        <f>M28+M29-M30</f>
        <v>0</v>
      </c>
      <c r="N32" s="146">
        <f>N28-N30</f>
        <v>0</v>
      </c>
      <c r="O32" s="147">
        <f>O28-O30</f>
        <v>0</v>
      </c>
      <c r="P32" s="135"/>
      <c r="Q32" s="88"/>
      <c r="R32" s="88"/>
      <c r="S32" s="88"/>
      <c r="T32" s="88"/>
      <c r="U32" s="136"/>
      <c r="V32" s="148" t="s">
        <v>6</v>
      </c>
      <c r="W32" s="51">
        <f>D32+G32+I32+L32+N32+O32</f>
        <v>564800</v>
      </c>
      <c r="X32" s="149">
        <f>W30+W31</f>
        <v>333704</v>
      </c>
      <c r="Y32" s="150">
        <f>W32/V29*100</f>
        <v>6.139130434782609</v>
      </c>
    </row>
    <row r="33" spans="1:25" ht="12.75">
      <c r="A33" s="155">
        <v>2009</v>
      </c>
      <c r="B33" s="124" t="s">
        <v>37</v>
      </c>
      <c r="C33" s="129" t="s">
        <v>6</v>
      </c>
      <c r="D33" s="152"/>
      <c r="E33" s="42"/>
      <c r="F33" s="129" t="s">
        <v>6</v>
      </c>
      <c r="G33" s="38"/>
      <c r="H33" s="153"/>
      <c r="I33" s="154"/>
      <c r="J33" s="153"/>
      <c r="K33" s="129" t="s">
        <v>6</v>
      </c>
      <c r="L33" s="152"/>
      <c r="M33" s="42"/>
      <c r="N33" s="130" t="s">
        <v>6</v>
      </c>
      <c r="O33" s="131" t="s">
        <v>6</v>
      </c>
      <c r="P33" s="135"/>
      <c r="Q33" s="88"/>
      <c r="R33" s="88"/>
      <c r="S33" s="88"/>
      <c r="T33" s="88"/>
      <c r="U33" s="136"/>
      <c r="V33" s="104">
        <v>9250000</v>
      </c>
      <c r="W33" s="132">
        <f>D33+G33+I33+L33</f>
        <v>0</v>
      </c>
      <c r="X33" s="133"/>
      <c r="Y33" s="134"/>
    </row>
    <row r="34" spans="1:25" ht="12.75">
      <c r="A34" s="156"/>
      <c r="B34" s="125" t="s">
        <v>12</v>
      </c>
      <c r="C34" s="13" t="s">
        <v>6</v>
      </c>
      <c r="D34" s="87"/>
      <c r="E34" s="17"/>
      <c r="F34" s="13" t="s">
        <v>6</v>
      </c>
      <c r="G34" s="20">
        <v>282400</v>
      </c>
      <c r="H34" s="71"/>
      <c r="I34" s="64"/>
      <c r="J34" s="71"/>
      <c r="K34" s="13" t="s">
        <v>6</v>
      </c>
      <c r="L34" s="87"/>
      <c r="M34" s="17"/>
      <c r="N34" s="90"/>
      <c r="O34" s="97"/>
      <c r="P34" s="137"/>
      <c r="Q34" s="90"/>
      <c r="R34" s="90"/>
      <c r="S34" s="90"/>
      <c r="T34" s="90"/>
      <c r="U34" s="138"/>
      <c r="V34" s="102" t="s">
        <v>6</v>
      </c>
      <c r="W34" s="44">
        <f>D34+G34+I34+L34+N34+O34</f>
        <v>282400</v>
      </c>
      <c r="X34" s="122" t="s">
        <v>6</v>
      </c>
      <c r="Y34" s="22" t="s">
        <v>6</v>
      </c>
    </row>
    <row r="35" spans="1:25" ht="12.75">
      <c r="A35" s="156"/>
      <c r="B35" s="29" t="s">
        <v>17</v>
      </c>
      <c r="C35" s="41" t="s">
        <v>6</v>
      </c>
      <c r="D35" s="32"/>
      <c r="E35" s="37"/>
      <c r="F35" s="41" t="s">
        <v>6</v>
      </c>
      <c r="G35" s="40">
        <v>32536</v>
      </c>
      <c r="H35" s="73"/>
      <c r="I35" s="82"/>
      <c r="J35" s="83"/>
      <c r="K35" s="41" t="s">
        <v>6</v>
      </c>
      <c r="L35" s="32"/>
      <c r="M35" s="37"/>
      <c r="N35" s="85" t="s">
        <v>6</v>
      </c>
      <c r="O35" s="98" t="s">
        <v>6</v>
      </c>
      <c r="P35" s="139"/>
      <c r="Q35" s="89"/>
      <c r="R35" s="89"/>
      <c r="S35" s="89"/>
      <c r="T35" s="89"/>
      <c r="U35" s="140"/>
      <c r="V35" s="102" t="s">
        <v>6</v>
      </c>
      <c r="W35" s="44">
        <f>D35+G35</f>
        <v>32536</v>
      </c>
      <c r="X35" s="56">
        <f>(W34+W35)/V33*100</f>
        <v>3.404713513513514</v>
      </c>
      <c r="Y35" s="45" t="s">
        <v>6</v>
      </c>
    </row>
    <row r="36" spans="1:25" ht="24.75" thickBot="1">
      <c r="A36" s="157"/>
      <c r="B36" s="126" t="s">
        <v>5</v>
      </c>
      <c r="C36" s="141" t="s">
        <v>6</v>
      </c>
      <c r="D36" s="142">
        <f>D32+D33-D34</f>
        <v>0</v>
      </c>
      <c r="E36" s="143">
        <f>E32+E33-E34</f>
        <v>0</v>
      </c>
      <c r="F36" s="141" t="s">
        <v>6</v>
      </c>
      <c r="G36" s="144">
        <f>G32+G33-G34</f>
        <v>282400</v>
      </c>
      <c r="H36" s="145">
        <f>H32+H33-H34</f>
        <v>0</v>
      </c>
      <c r="I36" s="114">
        <f>I32+I33-I34</f>
        <v>0</v>
      </c>
      <c r="J36" s="145">
        <f>J32+J33-J34</f>
        <v>0</v>
      </c>
      <c r="K36" s="141" t="s">
        <v>6</v>
      </c>
      <c r="L36" s="142">
        <f>L32+L33-L34</f>
        <v>0</v>
      </c>
      <c r="M36" s="143">
        <f>M32+M33-M34</f>
        <v>0</v>
      </c>
      <c r="N36" s="146">
        <f>N32-N34</f>
        <v>0</v>
      </c>
      <c r="O36" s="147">
        <f>O32-O34</f>
        <v>0</v>
      </c>
      <c r="P36" s="135"/>
      <c r="Q36" s="88"/>
      <c r="R36" s="88"/>
      <c r="S36" s="88"/>
      <c r="T36" s="88"/>
      <c r="U36" s="136"/>
      <c r="V36" s="148" t="s">
        <v>6</v>
      </c>
      <c r="W36" s="51">
        <f>D36+G36+I36+L36+N36+O36</f>
        <v>282400</v>
      </c>
      <c r="X36" s="149">
        <f>W34+W35</f>
        <v>314936</v>
      </c>
      <c r="Y36" s="150">
        <f>W36/V33*100</f>
        <v>3.052972972972973</v>
      </c>
    </row>
    <row r="37" spans="1:25" ht="12.75">
      <c r="A37" s="155">
        <v>2010</v>
      </c>
      <c r="B37" s="124" t="s">
        <v>37</v>
      </c>
      <c r="C37" s="129" t="s">
        <v>6</v>
      </c>
      <c r="D37" s="152"/>
      <c r="E37" s="42"/>
      <c r="F37" s="129" t="s">
        <v>6</v>
      </c>
      <c r="G37" s="38"/>
      <c r="H37" s="153"/>
      <c r="I37" s="154"/>
      <c r="J37" s="153"/>
      <c r="K37" s="129" t="s">
        <v>6</v>
      </c>
      <c r="L37" s="152"/>
      <c r="M37" s="42"/>
      <c r="N37" s="130" t="s">
        <v>6</v>
      </c>
      <c r="O37" s="131" t="s">
        <v>6</v>
      </c>
      <c r="P37" s="135"/>
      <c r="Q37" s="88"/>
      <c r="R37" s="88"/>
      <c r="S37" s="88"/>
      <c r="T37" s="88"/>
      <c r="U37" s="136"/>
      <c r="V37" s="104">
        <v>9250000</v>
      </c>
      <c r="W37" s="132">
        <f>D37+G37+I37+L37</f>
        <v>0</v>
      </c>
      <c r="X37" s="133"/>
      <c r="Y37" s="134"/>
    </row>
    <row r="38" spans="1:25" ht="12.75">
      <c r="A38" s="156"/>
      <c r="B38" s="125" t="s">
        <v>12</v>
      </c>
      <c r="C38" s="13" t="s">
        <v>6</v>
      </c>
      <c r="D38" s="87"/>
      <c r="E38" s="17"/>
      <c r="F38" s="13" t="s">
        <v>6</v>
      </c>
      <c r="G38" s="20">
        <v>282400</v>
      </c>
      <c r="H38" s="71"/>
      <c r="I38" s="64"/>
      <c r="J38" s="71"/>
      <c r="K38" s="13" t="s">
        <v>6</v>
      </c>
      <c r="L38" s="87"/>
      <c r="M38" s="17"/>
      <c r="N38" s="90"/>
      <c r="O38" s="97"/>
      <c r="P38" s="137"/>
      <c r="Q38" s="90"/>
      <c r="R38" s="90"/>
      <c r="S38" s="90"/>
      <c r="T38" s="90"/>
      <c r="U38" s="138"/>
      <c r="V38" s="102" t="s">
        <v>6</v>
      </c>
      <c r="W38" s="44">
        <f>D38+G38+I38+L38+N38+O38</f>
        <v>282400</v>
      </c>
      <c r="X38" s="122" t="s">
        <v>6</v>
      </c>
      <c r="Y38" s="22" t="s">
        <v>6</v>
      </c>
    </row>
    <row r="39" spans="1:25" ht="12.75">
      <c r="A39" s="156"/>
      <c r="B39" s="29" t="s">
        <v>17</v>
      </c>
      <c r="C39" s="41" t="s">
        <v>6</v>
      </c>
      <c r="D39" s="32"/>
      <c r="E39" s="37"/>
      <c r="F39" s="41" t="s">
        <v>6</v>
      </c>
      <c r="G39" s="40">
        <v>15768</v>
      </c>
      <c r="H39" s="73"/>
      <c r="I39" s="82"/>
      <c r="J39" s="83"/>
      <c r="K39" s="41" t="s">
        <v>6</v>
      </c>
      <c r="L39" s="32"/>
      <c r="M39" s="37"/>
      <c r="N39" s="85" t="s">
        <v>6</v>
      </c>
      <c r="O39" s="98" t="s">
        <v>6</v>
      </c>
      <c r="P39" s="139"/>
      <c r="Q39" s="89"/>
      <c r="R39" s="89"/>
      <c r="S39" s="89"/>
      <c r="T39" s="89"/>
      <c r="U39" s="140"/>
      <c r="V39" s="102" t="s">
        <v>6</v>
      </c>
      <c r="W39" s="44">
        <f>D39+G39</f>
        <v>15768</v>
      </c>
      <c r="X39" s="56">
        <f>(W38+W39)/V37*100</f>
        <v>3.223437837837838</v>
      </c>
      <c r="Y39" s="45" t="s">
        <v>6</v>
      </c>
    </row>
    <row r="40" spans="1:25" ht="24.75" thickBot="1">
      <c r="A40" s="157"/>
      <c r="B40" s="126" t="s">
        <v>5</v>
      </c>
      <c r="C40" s="141" t="s">
        <v>6</v>
      </c>
      <c r="D40" s="142">
        <f>D36+D37-D38</f>
        <v>0</v>
      </c>
      <c r="E40" s="143">
        <f>E36+E37-E38</f>
        <v>0</v>
      </c>
      <c r="F40" s="141" t="s">
        <v>6</v>
      </c>
      <c r="G40" s="144">
        <f>G36+G37-G38</f>
        <v>0</v>
      </c>
      <c r="H40" s="145">
        <f>H36+H37-H38</f>
        <v>0</v>
      </c>
      <c r="I40" s="114">
        <f>I36+I37-I38</f>
        <v>0</v>
      </c>
      <c r="J40" s="145">
        <f>J36+J37-J38</f>
        <v>0</v>
      </c>
      <c r="K40" s="141" t="s">
        <v>6</v>
      </c>
      <c r="L40" s="142">
        <f>L36+L37-L38</f>
        <v>0</v>
      </c>
      <c r="M40" s="143">
        <f>M36+M37-M38</f>
        <v>0</v>
      </c>
      <c r="N40" s="146">
        <f>N36-N38</f>
        <v>0</v>
      </c>
      <c r="O40" s="147">
        <f>O36-O38</f>
        <v>0</v>
      </c>
      <c r="P40" s="135"/>
      <c r="Q40" s="88"/>
      <c r="R40" s="88"/>
      <c r="S40" s="88"/>
      <c r="T40" s="88"/>
      <c r="U40" s="136"/>
      <c r="V40" s="148" t="s">
        <v>6</v>
      </c>
      <c r="W40" s="51">
        <f>D40+G40+I40+L40+N40+O40</f>
        <v>0</v>
      </c>
      <c r="X40" s="149">
        <f>W38+W39</f>
        <v>298168</v>
      </c>
      <c r="Y40" s="150">
        <f>W40/V37*100</f>
        <v>0</v>
      </c>
    </row>
    <row r="41" spans="1:25" ht="12.75">
      <c r="A41" s="155">
        <v>2011</v>
      </c>
      <c r="B41" s="124" t="s">
        <v>37</v>
      </c>
      <c r="C41" s="129" t="s">
        <v>6</v>
      </c>
      <c r="D41" s="152"/>
      <c r="E41" s="42"/>
      <c r="F41" s="129" t="s">
        <v>6</v>
      </c>
      <c r="G41" s="38"/>
      <c r="H41" s="153"/>
      <c r="I41" s="154"/>
      <c r="J41" s="153"/>
      <c r="K41" s="129" t="s">
        <v>6</v>
      </c>
      <c r="L41" s="152"/>
      <c r="M41" s="42"/>
      <c r="N41" s="130" t="s">
        <v>6</v>
      </c>
      <c r="O41" s="131" t="s">
        <v>6</v>
      </c>
      <c r="P41" s="135"/>
      <c r="Q41" s="88"/>
      <c r="R41" s="88"/>
      <c r="S41" s="88"/>
      <c r="T41" s="88"/>
      <c r="U41" s="136"/>
      <c r="V41" s="104"/>
      <c r="W41" s="132">
        <f>D41+G41+I41+L41</f>
        <v>0</v>
      </c>
      <c r="X41" s="133"/>
      <c r="Y41" s="134"/>
    </row>
    <row r="42" spans="1:25" ht="12.75">
      <c r="A42" s="156"/>
      <c r="B42" s="125" t="s">
        <v>12</v>
      </c>
      <c r="C42" s="13" t="s">
        <v>6</v>
      </c>
      <c r="D42" s="87"/>
      <c r="E42" s="17"/>
      <c r="F42" s="13" t="s">
        <v>6</v>
      </c>
      <c r="G42" s="20"/>
      <c r="H42" s="71"/>
      <c r="I42" s="64"/>
      <c r="J42" s="71"/>
      <c r="K42" s="13" t="s">
        <v>6</v>
      </c>
      <c r="L42" s="87"/>
      <c r="M42" s="17"/>
      <c r="N42" s="90"/>
      <c r="O42" s="97"/>
      <c r="P42" s="137"/>
      <c r="Q42" s="90"/>
      <c r="R42" s="90"/>
      <c r="S42" s="90"/>
      <c r="T42" s="90"/>
      <c r="U42" s="138"/>
      <c r="V42" s="102" t="s">
        <v>6</v>
      </c>
      <c r="W42" s="44">
        <f>D42+G42+I42+L42+N42+O42</f>
        <v>0</v>
      </c>
      <c r="X42" s="122" t="s">
        <v>6</v>
      </c>
      <c r="Y42" s="22" t="s">
        <v>6</v>
      </c>
    </row>
    <row r="43" spans="1:25" ht="12.75">
      <c r="A43" s="156"/>
      <c r="B43" s="29" t="s">
        <v>17</v>
      </c>
      <c r="C43" s="41" t="s">
        <v>6</v>
      </c>
      <c r="D43" s="32"/>
      <c r="E43" s="37"/>
      <c r="F43" s="41" t="s">
        <v>6</v>
      </c>
      <c r="G43" s="40"/>
      <c r="H43" s="73"/>
      <c r="I43" s="82"/>
      <c r="J43" s="83"/>
      <c r="K43" s="41" t="s">
        <v>6</v>
      </c>
      <c r="L43" s="32"/>
      <c r="M43" s="37"/>
      <c r="N43" s="85" t="s">
        <v>6</v>
      </c>
      <c r="O43" s="98" t="s">
        <v>6</v>
      </c>
      <c r="P43" s="139"/>
      <c r="Q43" s="89"/>
      <c r="R43" s="89"/>
      <c r="S43" s="89"/>
      <c r="T43" s="89"/>
      <c r="U43" s="140"/>
      <c r="V43" s="102" t="s">
        <v>6</v>
      </c>
      <c r="W43" s="44">
        <f>D43+G43</f>
        <v>0</v>
      </c>
      <c r="X43" s="56" t="e">
        <f>(W42+W43)/V41*100</f>
        <v>#DIV/0!</v>
      </c>
      <c r="Y43" s="45" t="s">
        <v>6</v>
      </c>
    </row>
    <row r="44" spans="1:25" ht="24.75" thickBot="1">
      <c r="A44" s="157"/>
      <c r="B44" s="126" t="s">
        <v>5</v>
      </c>
      <c r="C44" s="141" t="s">
        <v>6</v>
      </c>
      <c r="D44" s="142">
        <f>D40+D41-D42</f>
        <v>0</v>
      </c>
      <c r="E44" s="143">
        <f>E40+E41-E42</f>
        <v>0</v>
      </c>
      <c r="F44" s="141" t="s">
        <v>6</v>
      </c>
      <c r="G44" s="144">
        <f>G40+G41-G42</f>
        <v>0</v>
      </c>
      <c r="H44" s="145">
        <f>H40+H41-H42</f>
        <v>0</v>
      </c>
      <c r="I44" s="114">
        <f>I40+I41-I42</f>
        <v>0</v>
      </c>
      <c r="J44" s="145">
        <f>J40+J41-J42</f>
        <v>0</v>
      </c>
      <c r="K44" s="141" t="s">
        <v>6</v>
      </c>
      <c r="L44" s="142">
        <f>L40+L41-L42</f>
        <v>0</v>
      </c>
      <c r="M44" s="143">
        <f>M40+M41-M42</f>
        <v>0</v>
      </c>
      <c r="N44" s="146">
        <f>N40-N42</f>
        <v>0</v>
      </c>
      <c r="O44" s="147">
        <f>O40-O42</f>
        <v>0</v>
      </c>
      <c r="P44" s="135"/>
      <c r="Q44" s="88"/>
      <c r="R44" s="88"/>
      <c r="S44" s="88"/>
      <c r="T44" s="88"/>
      <c r="U44" s="136"/>
      <c r="V44" s="148" t="s">
        <v>6</v>
      </c>
      <c r="W44" s="51">
        <f>D44+G44+I44+L44+N44+O44</f>
        <v>0</v>
      </c>
      <c r="X44" s="149">
        <f>W42+W43</f>
        <v>0</v>
      </c>
      <c r="Y44" s="150" t="e">
        <f>W44/V41*100</f>
        <v>#DIV/0!</v>
      </c>
    </row>
    <row r="45" spans="1:25" ht="12.75">
      <c r="A45" s="155">
        <v>2012</v>
      </c>
      <c r="B45" s="124" t="s">
        <v>37</v>
      </c>
      <c r="C45" s="129" t="s">
        <v>6</v>
      </c>
      <c r="D45" s="152"/>
      <c r="E45" s="42"/>
      <c r="F45" s="129" t="s">
        <v>6</v>
      </c>
      <c r="G45" s="38"/>
      <c r="H45" s="153"/>
      <c r="I45" s="154"/>
      <c r="J45" s="153"/>
      <c r="K45" s="129" t="s">
        <v>6</v>
      </c>
      <c r="L45" s="152"/>
      <c r="M45" s="42"/>
      <c r="N45" s="130" t="s">
        <v>6</v>
      </c>
      <c r="O45" s="131" t="s">
        <v>6</v>
      </c>
      <c r="P45" s="135"/>
      <c r="Q45" s="88"/>
      <c r="R45" s="88"/>
      <c r="S45" s="88"/>
      <c r="T45" s="88"/>
      <c r="U45" s="136"/>
      <c r="V45" s="104">
        <v>0</v>
      </c>
      <c r="W45" s="132">
        <f>D45+G45+I45+L45</f>
        <v>0</v>
      </c>
      <c r="X45" s="133"/>
      <c r="Y45" s="134"/>
    </row>
    <row r="46" spans="1:25" ht="12.75">
      <c r="A46" s="156"/>
      <c r="B46" s="125" t="s">
        <v>12</v>
      </c>
      <c r="C46" s="13" t="s">
        <v>6</v>
      </c>
      <c r="D46" s="87"/>
      <c r="E46" s="17"/>
      <c r="F46" s="13" t="s">
        <v>6</v>
      </c>
      <c r="G46" s="20"/>
      <c r="H46" s="71"/>
      <c r="I46" s="64"/>
      <c r="J46" s="71"/>
      <c r="K46" s="13" t="s">
        <v>6</v>
      </c>
      <c r="L46" s="87"/>
      <c r="M46" s="17"/>
      <c r="N46" s="90"/>
      <c r="O46" s="97"/>
      <c r="P46" s="137"/>
      <c r="Q46" s="90"/>
      <c r="R46" s="90"/>
      <c r="S46" s="90"/>
      <c r="T46" s="90"/>
      <c r="U46" s="138"/>
      <c r="V46" s="102" t="s">
        <v>6</v>
      </c>
      <c r="W46" s="44">
        <f>D46+G46+I46+L46+N46+O46</f>
        <v>0</v>
      </c>
      <c r="X46" s="122" t="s">
        <v>6</v>
      </c>
      <c r="Y46" s="22" t="s">
        <v>6</v>
      </c>
    </row>
    <row r="47" spans="1:25" ht="12.75">
      <c r="A47" s="156"/>
      <c r="B47" s="29" t="s">
        <v>17</v>
      </c>
      <c r="C47" s="41" t="s">
        <v>6</v>
      </c>
      <c r="D47" s="32"/>
      <c r="E47" s="37"/>
      <c r="F47" s="41" t="s">
        <v>6</v>
      </c>
      <c r="G47" s="40"/>
      <c r="H47" s="73"/>
      <c r="I47" s="82"/>
      <c r="J47" s="83"/>
      <c r="K47" s="41" t="s">
        <v>6</v>
      </c>
      <c r="L47" s="32"/>
      <c r="M47" s="37"/>
      <c r="N47" s="85" t="s">
        <v>6</v>
      </c>
      <c r="O47" s="98" t="s">
        <v>6</v>
      </c>
      <c r="P47" s="139"/>
      <c r="Q47" s="89"/>
      <c r="R47" s="89"/>
      <c r="S47" s="89"/>
      <c r="T47" s="89"/>
      <c r="U47" s="140"/>
      <c r="V47" s="102" t="s">
        <v>6</v>
      </c>
      <c r="W47" s="44">
        <f>D47+G47</f>
        <v>0</v>
      </c>
      <c r="X47" s="56" t="e">
        <f>(W46+W47)/V45*100</f>
        <v>#DIV/0!</v>
      </c>
      <c r="Y47" s="45" t="s">
        <v>6</v>
      </c>
    </row>
    <row r="48" spans="1:25" ht="24.75" thickBot="1">
      <c r="A48" s="157"/>
      <c r="B48" s="126" t="s">
        <v>5</v>
      </c>
      <c r="C48" s="141" t="s">
        <v>6</v>
      </c>
      <c r="D48" s="142">
        <f>D44+D45-D46</f>
        <v>0</v>
      </c>
      <c r="E48" s="143">
        <f>E44+E45-E46</f>
        <v>0</v>
      </c>
      <c r="F48" s="141" t="s">
        <v>6</v>
      </c>
      <c r="G48" s="144">
        <f>G44+G45-G46</f>
        <v>0</v>
      </c>
      <c r="H48" s="145">
        <f>H44+H45-H46</f>
        <v>0</v>
      </c>
      <c r="I48" s="114">
        <f>I44+I45-I46</f>
        <v>0</v>
      </c>
      <c r="J48" s="145">
        <f>J44+J45-J46</f>
        <v>0</v>
      </c>
      <c r="K48" s="141" t="s">
        <v>6</v>
      </c>
      <c r="L48" s="142">
        <f>L44+L45-L46</f>
        <v>0</v>
      </c>
      <c r="M48" s="143">
        <f>M44+M45-M46</f>
        <v>0</v>
      </c>
      <c r="N48" s="146">
        <f>N44-N46</f>
        <v>0</v>
      </c>
      <c r="O48" s="147">
        <f>O44-O46</f>
        <v>0</v>
      </c>
      <c r="P48" s="135"/>
      <c r="Q48" s="88"/>
      <c r="R48" s="88"/>
      <c r="S48" s="88"/>
      <c r="T48" s="88"/>
      <c r="U48" s="136"/>
      <c r="V48" s="148" t="s">
        <v>6</v>
      </c>
      <c r="W48" s="51">
        <f>D48+G48+I48+L48+N48+O48</f>
        <v>0</v>
      </c>
      <c r="X48" s="149">
        <f>W46+W47</f>
        <v>0</v>
      </c>
      <c r="Y48" s="150" t="e">
        <f>W48/V45*100</f>
        <v>#DIV/0!</v>
      </c>
    </row>
    <row r="49" spans="1:25" ht="12.75">
      <c r="A49" s="155">
        <v>2013</v>
      </c>
      <c r="B49" s="124" t="s">
        <v>37</v>
      </c>
      <c r="C49" s="129" t="s">
        <v>6</v>
      </c>
      <c r="D49" s="152"/>
      <c r="E49" s="42"/>
      <c r="F49" s="129" t="s">
        <v>6</v>
      </c>
      <c r="G49" s="38"/>
      <c r="H49" s="153"/>
      <c r="I49" s="154"/>
      <c r="J49" s="153"/>
      <c r="K49" s="129" t="s">
        <v>6</v>
      </c>
      <c r="L49" s="152"/>
      <c r="M49" s="42"/>
      <c r="N49" s="130" t="s">
        <v>6</v>
      </c>
      <c r="O49" s="131" t="s">
        <v>6</v>
      </c>
      <c r="P49" s="135"/>
      <c r="Q49" s="88"/>
      <c r="R49" s="88"/>
      <c r="S49" s="88"/>
      <c r="T49" s="88"/>
      <c r="U49" s="136"/>
      <c r="V49" s="104"/>
      <c r="W49" s="132">
        <f>D49+G49+I49+L49</f>
        <v>0</v>
      </c>
      <c r="X49" s="133"/>
      <c r="Y49" s="134"/>
    </row>
    <row r="50" spans="1:25" ht="12.75">
      <c r="A50" s="156"/>
      <c r="B50" s="125" t="s">
        <v>12</v>
      </c>
      <c r="C50" s="13" t="s">
        <v>6</v>
      </c>
      <c r="D50" s="87"/>
      <c r="E50" s="17"/>
      <c r="F50" s="13" t="s">
        <v>6</v>
      </c>
      <c r="G50" s="20"/>
      <c r="H50" s="71"/>
      <c r="I50" s="64"/>
      <c r="J50" s="71"/>
      <c r="K50" s="13" t="s">
        <v>6</v>
      </c>
      <c r="L50" s="87"/>
      <c r="M50" s="17"/>
      <c r="N50" s="90"/>
      <c r="O50" s="97"/>
      <c r="P50" s="137"/>
      <c r="Q50" s="90"/>
      <c r="R50" s="90"/>
      <c r="S50" s="90"/>
      <c r="T50" s="90"/>
      <c r="U50" s="138"/>
      <c r="V50" s="102" t="s">
        <v>6</v>
      </c>
      <c r="W50" s="44">
        <f>D50+G50+I50+L50+N50+O50</f>
        <v>0</v>
      </c>
      <c r="X50" s="122" t="s">
        <v>6</v>
      </c>
      <c r="Y50" s="22" t="s">
        <v>6</v>
      </c>
    </row>
    <row r="51" spans="1:25" ht="12.75">
      <c r="A51" s="156"/>
      <c r="B51" s="29" t="s">
        <v>17</v>
      </c>
      <c r="C51" s="41" t="s">
        <v>6</v>
      </c>
      <c r="D51" s="32"/>
      <c r="E51" s="37"/>
      <c r="F51" s="41" t="s">
        <v>6</v>
      </c>
      <c r="G51" s="40"/>
      <c r="H51" s="73"/>
      <c r="I51" s="82"/>
      <c r="J51" s="83"/>
      <c r="K51" s="41" t="s">
        <v>6</v>
      </c>
      <c r="L51" s="32"/>
      <c r="M51" s="37"/>
      <c r="N51" s="85" t="s">
        <v>6</v>
      </c>
      <c r="O51" s="98" t="s">
        <v>6</v>
      </c>
      <c r="P51" s="139"/>
      <c r="Q51" s="89"/>
      <c r="R51" s="89"/>
      <c r="S51" s="89"/>
      <c r="T51" s="89"/>
      <c r="U51" s="140"/>
      <c r="V51" s="102" t="s">
        <v>6</v>
      </c>
      <c r="W51" s="44">
        <f>D51+G51</f>
        <v>0</v>
      </c>
      <c r="X51" s="56" t="e">
        <f>(W50+W51)/V49*100</f>
        <v>#DIV/0!</v>
      </c>
      <c r="Y51" s="45" t="s">
        <v>6</v>
      </c>
    </row>
    <row r="52" spans="1:25" ht="24.75" thickBot="1">
      <c r="A52" s="157"/>
      <c r="B52" s="126" t="s">
        <v>5</v>
      </c>
      <c r="C52" s="141" t="s">
        <v>6</v>
      </c>
      <c r="D52" s="142">
        <f>D48+D49-D50</f>
        <v>0</v>
      </c>
      <c r="E52" s="143">
        <f>E48+E49-E50</f>
        <v>0</v>
      </c>
      <c r="F52" s="141" t="s">
        <v>6</v>
      </c>
      <c r="G52" s="144">
        <f>G48+G49-G50</f>
        <v>0</v>
      </c>
      <c r="H52" s="145">
        <f>H48+H49-H50</f>
        <v>0</v>
      </c>
      <c r="I52" s="114">
        <f>I48+I49-I50</f>
        <v>0</v>
      </c>
      <c r="J52" s="145">
        <f>J48+J49-J50</f>
        <v>0</v>
      </c>
      <c r="K52" s="141" t="s">
        <v>6</v>
      </c>
      <c r="L52" s="142">
        <f>L48+L49-L50</f>
        <v>0</v>
      </c>
      <c r="M52" s="143">
        <f>M48+M49-M50</f>
        <v>0</v>
      </c>
      <c r="N52" s="146">
        <f>N48-N50</f>
        <v>0</v>
      </c>
      <c r="O52" s="147">
        <f>O48-O50</f>
        <v>0</v>
      </c>
      <c r="P52" s="135"/>
      <c r="Q52" s="88"/>
      <c r="R52" s="88"/>
      <c r="S52" s="88"/>
      <c r="T52" s="88"/>
      <c r="U52" s="136"/>
      <c r="V52" s="148" t="s">
        <v>6</v>
      </c>
      <c r="W52" s="51">
        <f>D52+G52+I52+L52+N52+O52</f>
        <v>0</v>
      </c>
      <c r="X52" s="149">
        <f>W50+W51</f>
        <v>0</v>
      </c>
      <c r="Y52" s="150" t="e">
        <f>W52/V49*100</f>
        <v>#DIV/0!</v>
      </c>
    </row>
    <row r="53" spans="1:25" ht="12.75">
      <c r="A53" s="155">
        <v>2014</v>
      </c>
      <c r="B53" s="124" t="s">
        <v>37</v>
      </c>
      <c r="C53" s="129" t="s">
        <v>6</v>
      </c>
      <c r="D53" s="152"/>
      <c r="E53" s="42"/>
      <c r="F53" s="129" t="s">
        <v>6</v>
      </c>
      <c r="G53" s="38"/>
      <c r="H53" s="153"/>
      <c r="I53" s="154"/>
      <c r="J53" s="153"/>
      <c r="K53" s="129" t="s">
        <v>6</v>
      </c>
      <c r="L53" s="152"/>
      <c r="M53" s="42"/>
      <c r="N53" s="130" t="s">
        <v>6</v>
      </c>
      <c r="O53" s="131" t="s">
        <v>6</v>
      </c>
      <c r="P53" s="135"/>
      <c r="Q53" s="88"/>
      <c r="R53" s="88"/>
      <c r="S53" s="88"/>
      <c r="T53" s="88"/>
      <c r="U53" s="136"/>
      <c r="V53" s="104"/>
      <c r="W53" s="132">
        <f>D53+G53+I53+L53</f>
        <v>0</v>
      </c>
      <c r="X53" s="133"/>
      <c r="Y53" s="134"/>
    </row>
    <row r="54" spans="1:25" ht="12.75">
      <c r="A54" s="156"/>
      <c r="B54" s="125" t="s">
        <v>12</v>
      </c>
      <c r="C54" s="13" t="s">
        <v>6</v>
      </c>
      <c r="D54" s="87"/>
      <c r="E54" s="17"/>
      <c r="F54" s="13" t="s">
        <v>6</v>
      </c>
      <c r="G54" s="20"/>
      <c r="H54" s="71"/>
      <c r="I54" s="64"/>
      <c r="J54" s="71"/>
      <c r="K54" s="13" t="s">
        <v>6</v>
      </c>
      <c r="L54" s="87"/>
      <c r="M54" s="17"/>
      <c r="N54" s="90"/>
      <c r="O54" s="97"/>
      <c r="P54" s="137"/>
      <c r="Q54" s="90"/>
      <c r="R54" s="90"/>
      <c r="S54" s="90"/>
      <c r="T54" s="90"/>
      <c r="U54" s="138"/>
      <c r="V54" s="102" t="s">
        <v>6</v>
      </c>
      <c r="W54" s="44">
        <f>D54+G54+I54+L54+N54+O54</f>
        <v>0</v>
      </c>
      <c r="X54" s="122" t="s">
        <v>6</v>
      </c>
      <c r="Y54" s="22" t="s">
        <v>6</v>
      </c>
    </row>
    <row r="55" spans="1:25" ht="12.75">
      <c r="A55" s="156"/>
      <c r="B55" s="29" t="s">
        <v>17</v>
      </c>
      <c r="C55" s="41" t="s">
        <v>6</v>
      </c>
      <c r="D55" s="32"/>
      <c r="E55" s="37"/>
      <c r="F55" s="41" t="s">
        <v>6</v>
      </c>
      <c r="G55" s="40"/>
      <c r="H55" s="73"/>
      <c r="I55" s="82"/>
      <c r="J55" s="83"/>
      <c r="K55" s="41" t="s">
        <v>6</v>
      </c>
      <c r="L55" s="32"/>
      <c r="M55" s="37"/>
      <c r="N55" s="85" t="s">
        <v>6</v>
      </c>
      <c r="O55" s="98" t="s">
        <v>6</v>
      </c>
      <c r="P55" s="139"/>
      <c r="Q55" s="89"/>
      <c r="R55" s="89"/>
      <c r="S55" s="89"/>
      <c r="T55" s="89"/>
      <c r="U55" s="140"/>
      <c r="V55" s="102" t="s">
        <v>6</v>
      </c>
      <c r="W55" s="44">
        <f>D55+G55</f>
        <v>0</v>
      </c>
      <c r="X55" s="56" t="e">
        <f>(W54+W55)/V53*100</f>
        <v>#DIV/0!</v>
      </c>
      <c r="Y55" s="45" t="s">
        <v>6</v>
      </c>
    </row>
    <row r="56" spans="1:25" ht="24.75" thickBot="1">
      <c r="A56" s="157"/>
      <c r="B56" s="126" t="s">
        <v>5</v>
      </c>
      <c r="C56" s="141" t="s">
        <v>6</v>
      </c>
      <c r="D56" s="142">
        <f>D52+D53-D54</f>
        <v>0</v>
      </c>
      <c r="E56" s="143">
        <f>E52+E53-E54</f>
        <v>0</v>
      </c>
      <c r="F56" s="141" t="s">
        <v>6</v>
      </c>
      <c r="G56" s="144">
        <f>G52+G53-G54</f>
        <v>0</v>
      </c>
      <c r="H56" s="145">
        <f>H52+H53-H54</f>
        <v>0</v>
      </c>
      <c r="I56" s="114">
        <f>I52+I53-I54</f>
        <v>0</v>
      </c>
      <c r="J56" s="145">
        <f>J52+J53-J54</f>
        <v>0</v>
      </c>
      <c r="K56" s="141" t="s">
        <v>6</v>
      </c>
      <c r="L56" s="142">
        <f>L52+L53-L54</f>
        <v>0</v>
      </c>
      <c r="M56" s="143">
        <f>M52+M53-M54</f>
        <v>0</v>
      </c>
      <c r="N56" s="146">
        <f>N52-N54</f>
        <v>0</v>
      </c>
      <c r="O56" s="147">
        <f>O52-O54</f>
        <v>0</v>
      </c>
      <c r="P56" s="135"/>
      <c r="Q56" s="88"/>
      <c r="R56" s="88"/>
      <c r="S56" s="88"/>
      <c r="T56" s="88"/>
      <c r="U56" s="136"/>
      <c r="V56" s="148" t="s">
        <v>6</v>
      </c>
      <c r="W56" s="51">
        <f>D56+G56+I56+L56+N56+O56</f>
        <v>0</v>
      </c>
      <c r="X56" s="149">
        <f>W54+W55</f>
        <v>0</v>
      </c>
      <c r="Y56" s="150" t="e">
        <f>W56/V53*100</f>
        <v>#DIV/0!</v>
      </c>
    </row>
    <row r="57" spans="1:25" ht="12.75">
      <c r="A57" s="155">
        <v>2015</v>
      </c>
      <c r="B57" s="124" t="s">
        <v>37</v>
      </c>
      <c r="C57" s="129" t="s">
        <v>6</v>
      </c>
      <c r="D57" s="152"/>
      <c r="E57" s="42"/>
      <c r="F57" s="129" t="s">
        <v>6</v>
      </c>
      <c r="G57" s="38"/>
      <c r="H57" s="153"/>
      <c r="I57" s="154"/>
      <c r="J57" s="153"/>
      <c r="K57" s="129" t="s">
        <v>6</v>
      </c>
      <c r="L57" s="152"/>
      <c r="M57" s="42"/>
      <c r="N57" s="130" t="s">
        <v>6</v>
      </c>
      <c r="O57" s="131" t="s">
        <v>6</v>
      </c>
      <c r="P57" s="135"/>
      <c r="Q57" s="88"/>
      <c r="R57" s="88"/>
      <c r="S57" s="88"/>
      <c r="T57" s="88"/>
      <c r="U57" s="136"/>
      <c r="V57" s="104"/>
      <c r="W57" s="132">
        <f>D57+G57+I57+L57</f>
        <v>0</v>
      </c>
      <c r="X57" s="133"/>
      <c r="Y57" s="134"/>
    </row>
    <row r="58" spans="1:25" ht="12.75">
      <c r="A58" s="156"/>
      <c r="B58" s="125" t="s">
        <v>12</v>
      </c>
      <c r="C58" s="13" t="s">
        <v>6</v>
      </c>
      <c r="D58" s="87"/>
      <c r="E58" s="17"/>
      <c r="F58" s="13" t="s">
        <v>6</v>
      </c>
      <c r="G58" s="20"/>
      <c r="H58" s="71"/>
      <c r="I58" s="64"/>
      <c r="J58" s="71"/>
      <c r="K58" s="13" t="s">
        <v>6</v>
      </c>
      <c r="L58" s="87"/>
      <c r="M58" s="17"/>
      <c r="N58" s="90"/>
      <c r="O58" s="97"/>
      <c r="P58" s="137"/>
      <c r="Q58" s="90"/>
      <c r="R58" s="90"/>
      <c r="S58" s="90"/>
      <c r="T58" s="90"/>
      <c r="U58" s="138"/>
      <c r="V58" s="102" t="s">
        <v>6</v>
      </c>
      <c r="W58" s="44">
        <f>D58+G58+I58+L58+N58+O58</f>
        <v>0</v>
      </c>
      <c r="X58" s="122" t="s">
        <v>6</v>
      </c>
      <c r="Y58" s="22" t="s">
        <v>6</v>
      </c>
    </row>
    <row r="59" spans="1:25" ht="12.75">
      <c r="A59" s="156"/>
      <c r="B59" s="29" t="s">
        <v>17</v>
      </c>
      <c r="C59" s="41" t="s">
        <v>6</v>
      </c>
      <c r="D59" s="32"/>
      <c r="E59" s="37"/>
      <c r="F59" s="41" t="s">
        <v>6</v>
      </c>
      <c r="G59" s="40"/>
      <c r="H59" s="73"/>
      <c r="I59" s="82"/>
      <c r="J59" s="83"/>
      <c r="K59" s="41" t="s">
        <v>6</v>
      </c>
      <c r="L59" s="32"/>
      <c r="M59" s="37"/>
      <c r="N59" s="85" t="s">
        <v>6</v>
      </c>
      <c r="O59" s="98" t="s">
        <v>6</v>
      </c>
      <c r="P59" s="139"/>
      <c r="Q59" s="89"/>
      <c r="R59" s="89"/>
      <c r="S59" s="89"/>
      <c r="T59" s="89"/>
      <c r="U59" s="140"/>
      <c r="V59" s="102" t="s">
        <v>6</v>
      </c>
      <c r="W59" s="44">
        <f>D59+G59</f>
        <v>0</v>
      </c>
      <c r="X59" s="56" t="e">
        <f>(W58+W59)/V57*100</f>
        <v>#DIV/0!</v>
      </c>
      <c r="Y59" s="45" t="s">
        <v>6</v>
      </c>
    </row>
    <row r="60" spans="1:25" ht="24.75" thickBot="1">
      <c r="A60" s="157"/>
      <c r="B60" s="126" t="s">
        <v>5</v>
      </c>
      <c r="C60" s="141" t="s">
        <v>6</v>
      </c>
      <c r="D60" s="142">
        <f>D56+D57-D58</f>
        <v>0</v>
      </c>
      <c r="E60" s="143">
        <f>E56+E57-E58</f>
        <v>0</v>
      </c>
      <c r="F60" s="141" t="s">
        <v>6</v>
      </c>
      <c r="G60" s="144">
        <f>G56+G57-G58</f>
        <v>0</v>
      </c>
      <c r="H60" s="145">
        <f>H56+H57-H58</f>
        <v>0</v>
      </c>
      <c r="I60" s="114">
        <f>I56+I57-I58</f>
        <v>0</v>
      </c>
      <c r="J60" s="145">
        <f>J56+J57-J58</f>
        <v>0</v>
      </c>
      <c r="K60" s="141" t="s">
        <v>6</v>
      </c>
      <c r="L60" s="142">
        <f>L56+L57-L58</f>
        <v>0</v>
      </c>
      <c r="M60" s="143">
        <f>M56+M57-M58</f>
        <v>0</v>
      </c>
      <c r="N60" s="146">
        <f>N56-N58</f>
        <v>0</v>
      </c>
      <c r="O60" s="147">
        <f>O56-O58</f>
        <v>0</v>
      </c>
      <c r="P60" s="135"/>
      <c r="Q60" s="88"/>
      <c r="R60" s="88"/>
      <c r="S60" s="88"/>
      <c r="T60" s="88"/>
      <c r="U60" s="136"/>
      <c r="V60" s="148" t="s">
        <v>6</v>
      </c>
      <c r="W60" s="51">
        <f>D60+G60+I60+L60+N60+O60</f>
        <v>0</v>
      </c>
      <c r="X60" s="149">
        <f>W58+W59</f>
        <v>0</v>
      </c>
      <c r="Y60" s="150" t="e">
        <f>W60/V57*100</f>
        <v>#DIV/0!</v>
      </c>
    </row>
    <row r="62" ht="12.75">
      <c r="C62" s="86" t="s">
        <v>24</v>
      </c>
    </row>
    <row r="63" spans="3:13" ht="12.75">
      <c r="C63" s="192" t="s">
        <v>25</v>
      </c>
      <c r="D63" s="193"/>
      <c r="E63" s="193"/>
      <c r="F63" s="193"/>
      <c r="G63" s="193"/>
      <c r="H63" s="193"/>
      <c r="I63" s="193"/>
      <c r="J63" s="193"/>
      <c r="K63" s="193"/>
      <c r="L63" s="193"/>
      <c r="M63" s="109"/>
    </row>
    <row r="64" spans="3:11" ht="12.75">
      <c r="C64" s="191" t="s">
        <v>26</v>
      </c>
      <c r="D64" s="191"/>
      <c r="E64" s="191"/>
      <c r="F64" s="191"/>
      <c r="G64" s="191"/>
      <c r="H64" s="191"/>
      <c r="I64" s="191"/>
      <c r="J64" s="191"/>
      <c r="K64" s="191"/>
    </row>
    <row r="65" spans="3:11" ht="12.75">
      <c r="C65" s="191" t="s">
        <v>27</v>
      </c>
      <c r="D65" s="191"/>
      <c r="E65" s="191"/>
      <c r="F65" s="191"/>
      <c r="G65" s="191"/>
      <c r="H65" s="191"/>
      <c r="I65" s="191"/>
      <c r="J65" s="191"/>
      <c r="K65" s="191"/>
    </row>
    <row r="66" spans="3:11" ht="12.75">
      <c r="C66" s="191" t="s">
        <v>28</v>
      </c>
      <c r="D66" s="191"/>
      <c r="E66" s="191"/>
      <c r="F66" s="191"/>
      <c r="G66" s="191"/>
      <c r="H66" s="191"/>
      <c r="I66" s="191"/>
      <c r="J66" s="191"/>
      <c r="K66" s="191"/>
    </row>
    <row r="67" spans="3:11" ht="12.75">
      <c r="C67" s="191" t="s">
        <v>29</v>
      </c>
      <c r="D67" s="191"/>
      <c r="E67" s="191"/>
      <c r="F67" s="191"/>
      <c r="G67" s="191"/>
      <c r="H67" s="191"/>
      <c r="I67" s="191"/>
      <c r="J67" s="191"/>
      <c r="K67" s="191"/>
    </row>
    <row r="68" spans="3:11" ht="12.75">
      <c r="C68" s="191" t="s">
        <v>30</v>
      </c>
      <c r="D68" s="191"/>
      <c r="E68" s="191"/>
      <c r="F68" s="191"/>
      <c r="G68" s="191"/>
      <c r="H68" s="191"/>
      <c r="I68" s="191"/>
      <c r="J68" s="191"/>
      <c r="K68" s="191"/>
    </row>
    <row r="69" ht="12.75">
      <c r="C69" t="s">
        <v>34</v>
      </c>
    </row>
    <row r="70" ht="12.75">
      <c r="C70" t="s">
        <v>35</v>
      </c>
    </row>
    <row r="71" ht="12.75">
      <c r="C71" t="s">
        <v>36</v>
      </c>
    </row>
  </sheetData>
  <sheetProtection password="CC1A" sheet="1" objects="1" scenarios="1"/>
  <mergeCells count="31">
    <mergeCell ref="C67:K67"/>
    <mergeCell ref="C68:K68"/>
    <mergeCell ref="C63:L63"/>
    <mergeCell ref="C64:K64"/>
    <mergeCell ref="C65:K65"/>
    <mergeCell ref="C66:K66"/>
    <mergeCell ref="A21:A24"/>
    <mergeCell ref="A25:A28"/>
    <mergeCell ref="A29:A32"/>
    <mergeCell ref="Y4:Y6"/>
    <mergeCell ref="A4:A6"/>
    <mergeCell ref="B4:B6"/>
    <mergeCell ref="F5:H5"/>
    <mergeCell ref="K5:M5"/>
    <mergeCell ref="C4:H4"/>
    <mergeCell ref="C5:E5"/>
    <mergeCell ref="W4:W6"/>
    <mergeCell ref="X4:X6"/>
    <mergeCell ref="A9:A20"/>
    <mergeCell ref="I4:M4"/>
    <mergeCell ref="V4:V6"/>
    <mergeCell ref="I5:J5"/>
    <mergeCell ref="N4:N6"/>
    <mergeCell ref="O4:O6"/>
    <mergeCell ref="A57:A60"/>
    <mergeCell ref="A33:A36"/>
    <mergeCell ref="A45:A48"/>
    <mergeCell ref="A49:A52"/>
    <mergeCell ref="A53:A56"/>
    <mergeCell ref="A37:A40"/>
    <mergeCell ref="A41:A44"/>
  </mergeCells>
  <printOptions/>
  <pageMargins left="0.17" right="0.19" top="1" bottom="1" header="0.5" footer="0.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G25" sqref="G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HLedoch</dc:creator>
  <cp:keywords/>
  <dc:description/>
  <cp:lastModifiedBy>Urząd Gminy Sadlinki </cp:lastModifiedBy>
  <cp:lastPrinted>2005-03-30T13:33:47Z</cp:lastPrinted>
  <dcterms:created xsi:type="dcterms:W3CDTF">2004-07-06T11:25:39Z</dcterms:created>
  <dcterms:modified xsi:type="dcterms:W3CDTF">2005-03-31T09:26:47Z</dcterms:modified>
  <cp:category/>
  <cp:version/>
  <cp:contentType/>
  <cp:contentStatus/>
</cp:coreProperties>
</file>