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9720" windowHeight="6030" activeTab="1"/>
  </bookViews>
  <sheets>
    <sheet name="dochody" sheetId="1" r:id="rId1"/>
    <sheet name="wydatki " sheetId="2" r:id="rId2"/>
  </sheets>
  <definedNames>
    <definedName name="_xlnm.Print_Area" localSheetId="0">'dochody'!$A$1:$C$32</definedName>
    <definedName name="_xlnm.Print_Area" localSheetId="1">'wydatki '!$A$1:$D$74</definedName>
  </definedNames>
  <calcPr fullCalcOnLoad="1"/>
</workbook>
</file>

<file path=xl/sharedStrings.xml><?xml version="1.0" encoding="utf-8"?>
<sst xmlns="http://schemas.openxmlformats.org/spreadsheetml/2006/main" count="100" uniqueCount="66">
  <si>
    <t xml:space="preserve"> </t>
  </si>
  <si>
    <t>BUDŻET GMINY</t>
  </si>
  <si>
    <t>w złotych</t>
  </si>
  <si>
    <t>Treść</t>
  </si>
  <si>
    <t>Zwiększyć wydatki</t>
  </si>
  <si>
    <t>Zmniejszyć wydatki</t>
  </si>
  <si>
    <t>OGÓŁEM</t>
  </si>
  <si>
    <t>      </t>
  </si>
  <si>
    <t>Zwiększyć dochody</t>
  </si>
  <si>
    <t>Zmniejszyć dochody</t>
  </si>
  <si>
    <t>§ 4210 Zakup materiałów i wyposażenia</t>
  </si>
  <si>
    <t>Dz. 010 Rolnictwo i łowiectwo</t>
  </si>
  <si>
    <t>Rozdz. 01010 Infrastruktura wodociągowa i sanitacyjna wsi</t>
  </si>
  <si>
    <t>Rozdz. 75023 Urzędy gmin</t>
  </si>
  <si>
    <t>Dz. 750 Administracja publiczna</t>
  </si>
  <si>
    <t>§ 4110 Składki na ubezpieczenia społeczne</t>
  </si>
  <si>
    <t>§ 4010 Wynagrodzenia osobowe pracowników</t>
  </si>
  <si>
    <t>§ 3030 Różne wydatki na rzecz osób fizycznych</t>
  </si>
  <si>
    <t>§ 0970 Wpływy z różnych dochodów</t>
  </si>
  <si>
    <t>§ 4120 Składki na Fundusz Pracy</t>
  </si>
  <si>
    <t>§ 4270 Zakup usług remontowych</t>
  </si>
  <si>
    <t>§ 4170 Wynagrodzenia bezosobowe</t>
  </si>
  <si>
    <t>§ 4040 Dodatkowe wynagrodzenie roczne</t>
  </si>
  <si>
    <t>Dz. 852 Pomoc społeczna</t>
  </si>
  <si>
    <t>Rozdz. 85295 Pozostała działalność</t>
  </si>
  <si>
    <t>§ 3110 Świadczenia społeczne</t>
  </si>
  <si>
    <t>§ 2010 Dotacje celowe otrzymane z budżetu państwa na realizację zadań bieżących z zakresu administracji rządowej oraz innych zadań zleconych gminie (związkom gmin) ustawami</t>
  </si>
  <si>
    <t>§ 2030 - Dotacje celowe przekazywane z budżetu państwa na realizację własnych zadań bieżących gmin</t>
  </si>
  <si>
    <t>§ 6060 Wydatki na zakupy inwestycyjne jednostek budżetowych</t>
  </si>
  <si>
    <t>Dz. 900 Gospodarka komunalna i ochrona środowiska</t>
  </si>
  <si>
    <t>Dz. 801 Oświata i wychowanie</t>
  </si>
  <si>
    <t>§ 6050 Wydatki inwestycyjne jednostek budżetowych</t>
  </si>
  <si>
    <t>§ 2033 - Dotacje celowe przekazywane z budżetu państwa na realizację własnych zadań bieżących gmin</t>
  </si>
  <si>
    <t>Rozdz. 85228 Usługi opiekuńcze i specjalistyczne</t>
  </si>
  <si>
    <t>Rozdz. 80101 Szkoły podstawowe</t>
  </si>
  <si>
    <t>§ 4240 Zakup pomocy naukowych, dydaktycznych i książek</t>
  </si>
  <si>
    <t>§ 4300 Zakup usług pozostałych</t>
  </si>
  <si>
    <t>§ 4330 Zakup usług przez samorząd terytorialny od innych jednostek samorządu terytorialnego</t>
  </si>
  <si>
    <t>§ 4140 Wpłaty na Państwowy Fundusz Rehabilitacji Osób Niepełnosprawnych</t>
  </si>
  <si>
    <t>Rozdz. 75022 Rady gmin</t>
  </si>
  <si>
    <t>§ 6053 Wydatki inwestycyjne jednostek budżetowych</t>
  </si>
  <si>
    <t>§ 6054 Wydatki inwestycyjne jednostek budżetowych</t>
  </si>
  <si>
    <t>§ 3020 Nagrody i wydatki osobowe niezaliczane do wynagrodzeń</t>
  </si>
  <si>
    <t xml:space="preserve">§ 4410 Podróże służbowe krajowe </t>
  </si>
  <si>
    <t>§ 4440 Odpisy na zakładowy fundusz świadczeń socjalnych</t>
  </si>
  <si>
    <t>Rozdz. 80103 - Oddziały przedszkolne w szkołach podstawowych</t>
  </si>
  <si>
    <t>Rozdz. 85214 Zasiłki i pomoc w naturze oraz składki na ubezpieczenia emerytalne i rentowe</t>
  </si>
  <si>
    <t>§ 4350 Zakup usług dostępu do sieci Internet</t>
  </si>
  <si>
    <t>Rozdz. 80146 - Dokształcanie i doskonalenie nauczycieli</t>
  </si>
  <si>
    <t>Dz. 600 Transport i łaczność</t>
  </si>
  <si>
    <t>Rozdz. 60016 Drogi publiczne gminne</t>
  </si>
  <si>
    <t>Rozdz. 75095 Pozostała działalność</t>
  </si>
  <si>
    <t>Dz. 926 Kultura fizyczna i sport</t>
  </si>
  <si>
    <t>Rozdz. 90004 Utrzymanie zieleni w miastach i gminach</t>
  </si>
  <si>
    <t>Rozdz. 90095 Pozostała działalność</t>
  </si>
  <si>
    <t>Dz. 758 Różne rozliczenia</t>
  </si>
  <si>
    <t>§ 0920 Subwencje ogólne z budżetu państwa</t>
  </si>
  <si>
    <t>Rozdz. 75807 Część  wyrównawcza subwencji ogólnej dla gmin</t>
  </si>
  <si>
    <t>Dz. 756 Dochody od osób prawnych, od osób fizycznych i od innych jednostek nieposiadających osobowości prawnej oraz wydatki związane z ich poborem</t>
  </si>
  <si>
    <t>Rozdz. 75621 Udziały gmin w podatkach stanowiących dochód budżetu państwa</t>
  </si>
  <si>
    <t>§ 0010 Podatek dochodowy od osób fizycznych</t>
  </si>
  <si>
    <t>§ 0020 Podatek dochodowy od osób prawnych</t>
  </si>
  <si>
    <t>Rozdz. 92601 Obiekty sportowe</t>
  </si>
  <si>
    <t>Gradzanowo</t>
  </si>
  <si>
    <t>(17000 dokum chodniki+ 44.000 dokumentacja żwirówka Gradzanowo)</t>
  </si>
  <si>
    <t>§ 4220 Zakup środków żywności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</si>
</sst>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24">
    <font>
      <sz val="10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Arial CE"/>
      <family val="2"/>
    </font>
    <font>
      <sz val="12"/>
      <color indexed="8"/>
      <name val="Arial"/>
      <family val="2"/>
    </font>
    <font>
      <sz val="14"/>
      <name val="Arial CE"/>
      <family val="2"/>
    </font>
    <font>
      <sz val="11"/>
      <color indexed="8"/>
      <name val="Arial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 indent="4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5" fillId="0" borderId="3" xfId="15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vertical="center" wrapText="1"/>
    </xf>
    <xf numFmtId="167" fontId="5" fillId="0" borderId="7" xfId="15" applyNumberFormat="1" applyFont="1" applyBorder="1" applyAlignment="1">
      <alignment horizontal="center" wrapText="1"/>
    </xf>
    <xf numFmtId="167" fontId="5" fillId="0" borderId="8" xfId="15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13" fillId="0" borderId="3" xfId="15" applyNumberFormat="1" applyFont="1" applyBorder="1" applyAlignment="1">
      <alignment horizontal="center" wrapText="1"/>
    </xf>
    <xf numFmtId="167" fontId="5" fillId="0" borderId="2" xfId="15" applyNumberFormat="1" applyFont="1" applyBorder="1" applyAlignment="1">
      <alignment horizontal="center" wrapText="1"/>
    </xf>
    <xf numFmtId="167" fontId="5" fillId="0" borderId="5" xfId="15" applyNumberFormat="1" applyFont="1" applyBorder="1" applyAlignment="1">
      <alignment horizontal="center" wrapText="1"/>
    </xf>
    <xf numFmtId="167" fontId="13" fillId="0" borderId="9" xfId="15" applyNumberFormat="1" applyFont="1" applyBorder="1" applyAlignment="1">
      <alignment horizontal="center" wrapText="1"/>
    </xf>
    <xf numFmtId="167" fontId="13" fillId="0" borderId="10" xfId="15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0" fontId="17" fillId="0" borderId="2" xfId="0" applyFont="1" applyBorder="1" applyAlignment="1">
      <alignment horizontal="left" wrapText="1" indent="4"/>
    </xf>
    <xf numFmtId="167" fontId="5" fillId="0" borderId="10" xfId="15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wrapText="1" indent="4"/>
    </xf>
    <xf numFmtId="167" fontId="18" fillId="0" borderId="11" xfId="15" applyNumberFormat="1" applyFont="1" applyBorder="1" applyAlignment="1">
      <alignment vertical="center"/>
    </xf>
    <xf numFmtId="167" fontId="18" fillId="0" borderId="10" xfId="15" applyNumberFormat="1" applyFont="1" applyBorder="1" applyAlignment="1">
      <alignment vertical="center"/>
    </xf>
    <xf numFmtId="0" fontId="19" fillId="0" borderId="2" xfId="0" applyFont="1" applyBorder="1" applyAlignment="1">
      <alignment horizontal="left" wrapText="1" indent="4"/>
    </xf>
    <xf numFmtId="0" fontId="7" fillId="0" borderId="10" xfId="0" applyFont="1" applyBorder="1" applyAlignment="1">
      <alignment horizontal="left" wrapText="1" indent="4"/>
    </xf>
    <xf numFmtId="0" fontId="16" fillId="0" borderId="2" xfId="0" applyFont="1" applyBorder="1" applyAlignment="1">
      <alignment vertical="center" wrapText="1"/>
    </xf>
    <xf numFmtId="167" fontId="5" fillId="0" borderId="12" xfId="15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7" fontId="5" fillId="0" borderId="13" xfId="15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4"/>
    </xf>
    <xf numFmtId="0" fontId="0" fillId="0" borderId="10" xfId="0" applyBorder="1" applyAlignment="1">
      <alignment/>
    </xf>
    <xf numFmtId="0" fontId="19" fillId="0" borderId="4" xfId="0" applyFont="1" applyBorder="1" applyAlignment="1">
      <alignment horizontal="left" wrapText="1" indent="4"/>
    </xf>
    <xf numFmtId="167" fontId="5" fillId="0" borderId="4" xfId="15" applyNumberFormat="1" applyFont="1" applyBorder="1" applyAlignment="1">
      <alignment horizontal="center" wrapText="1"/>
    </xf>
    <xf numFmtId="167" fontId="20" fillId="0" borderId="0" xfId="0" applyNumberFormat="1" applyFont="1" applyAlignment="1">
      <alignment/>
    </xf>
    <xf numFmtId="167" fontId="22" fillId="0" borderId="2" xfId="15" applyNumberFormat="1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60" zoomScaleNormal="60" workbookViewId="0" topLeftCell="A46">
      <selection activeCell="A16" sqref="A16:C18"/>
    </sheetView>
  </sheetViews>
  <sheetFormatPr defaultColWidth="9.00390625" defaultRowHeight="12.75"/>
  <cols>
    <col min="1" max="1" width="69.375" style="0" customWidth="1"/>
    <col min="2" max="2" width="23.75390625" style="0" customWidth="1"/>
    <col min="3" max="3" width="22.375" style="0" customWidth="1"/>
    <col min="4" max="4" width="13.75390625" style="0" bestFit="1" customWidth="1"/>
    <col min="5" max="5" width="15.125" style="0" customWidth="1"/>
  </cols>
  <sheetData>
    <row r="1" spans="1:2" ht="19.5">
      <c r="A1" s="2"/>
      <c r="B1" s="3" t="s">
        <v>0</v>
      </c>
    </row>
    <row r="2" ht="15.75">
      <c r="A2" s="4"/>
    </row>
    <row r="3" ht="12.75">
      <c r="A3" s="1"/>
    </row>
    <row r="4" ht="15.75">
      <c r="A4" s="4"/>
    </row>
    <row r="5" ht="18">
      <c r="A5" s="5"/>
    </row>
    <row r="6" ht="18">
      <c r="A6" s="5" t="s">
        <v>1</v>
      </c>
    </row>
    <row r="7" spans="1:3" ht="15.75" customHeight="1">
      <c r="A7" s="6"/>
      <c r="B7" s="7" t="s">
        <v>2</v>
      </c>
      <c r="C7" s="6"/>
    </row>
    <row r="8" spans="1:3" ht="37.5" customHeight="1" thickBot="1">
      <c r="A8" s="13" t="s">
        <v>3</v>
      </c>
      <c r="B8" s="14" t="s">
        <v>8</v>
      </c>
      <c r="C8" s="14" t="s">
        <v>9</v>
      </c>
    </row>
    <row r="9" spans="1:3" ht="56.25" customHeight="1" hidden="1" thickBot="1">
      <c r="A9" s="15" t="s">
        <v>11</v>
      </c>
      <c r="B9" s="16">
        <f>SUM(B10)</f>
        <v>0</v>
      </c>
      <c r="C9" s="16">
        <f>SUM(C10)</f>
        <v>0</v>
      </c>
    </row>
    <row r="10" spans="1:3" ht="33.75" customHeight="1" hidden="1">
      <c r="A10" s="24" t="s">
        <v>12</v>
      </c>
      <c r="B10" s="22">
        <f>SUM(B11:B11)</f>
        <v>0</v>
      </c>
      <c r="C10" s="22">
        <f>SUM(C11:C11)</f>
        <v>0</v>
      </c>
    </row>
    <row r="11" spans="1:3" ht="34.5" customHeight="1" hidden="1" thickBot="1">
      <c r="A11" s="25" t="s">
        <v>18</v>
      </c>
      <c r="B11" s="22">
        <v>0</v>
      </c>
      <c r="C11" s="26">
        <v>0</v>
      </c>
    </row>
    <row r="12" spans="1:3" ht="51.75" customHeight="1" thickBot="1">
      <c r="A12" s="15" t="s">
        <v>58</v>
      </c>
      <c r="B12" s="16">
        <f>SUM(B13)</f>
        <v>3219</v>
      </c>
      <c r="C12" s="16">
        <f>SUM(C13)</f>
        <v>0</v>
      </c>
    </row>
    <row r="13" spans="1:3" ht="34.5" customHeight="1">
      <c r="A13" s="43" t="s">
        <v>59</v>
      </c>
      <c r="B13" s="41">
        <f>B14+B15</f>
        <v>3219</v>
      </c>
      <c r="C13" s="41">
        <f>C14+C15</f>
        <v>0</v>
      </c>
    </row>
    <row r="14" spans="1:3" ht="34.5" customHeight="1">
      <c r="A14" s="42" t="s">
        <v>60</v>
      </c>
      <c r="B14" s="29">
        <v>2919</v>
      </c>
      <c r="C14" s="26"/>
    </row>
    <row r="15" spans="1:3" ht="34.5" customHeight="1" thickBot="1">
      <c r="A15" s="42" t="s">
        <v>61</v>
      </c>
      <c r="B15" s="29">
        <v>300</v>
      </c>
      <c r="C15" s="26"/>
    </row>
    <row r="16" spans="1:3" ht="34.5" customHeight="1" thickBot="1">
      <c r="A16" s="15" t="s">
        <v>55</v>
      </c>
      <c r="B16" s="16">
        <f>SUM(B17)</f>
        <v>0</v>
      </c>
      <c r="C16" s="16">
        <f>SUM(C17)</f>
        <v>2919</v>
      </c>
    </row>
    <row r="17" spans="1:3" ht="34.5" customHeight="1">
      <c r="A17" s="43" t="s">
        <v>57</v>
      </c>
      <c r="B17" s="41">
        <f>B18</f>
        <v>0</v>
      </c>
      <c r="C17" s="41">
        <f>C18</f>
        <v>2919</v>
      </c>
    </row>
    <row r="18" spans="1:3" ht="34.5" customHeight="1" thickBot="1">
      <c r="A18" s="42" t="s">
        <v>56</v>
      </c>
      <c r="B18" s="29"/>
      <c r="C18" s="26">
        <v>2919</v>
      </c>
    </row>
    <row r="19" spans="1:3" ht="34.5" customHeight="1" thickBot="1">
      <c r="A19" s="15" t="s">
        <v>30</v>
      </c>
      <c r="B19" s="16">
        <f>B20</f>
        <v>3800</v>
      </c>
      <c r="C19" s="16">
        <f>C20</f>
        <v>1469</v>
      </c>
    </row>
    <row r="20" spans="1:3" ht="34.5" customHeight="1">
      <c r="A20" s="24" t="s">
        <v>34</v>
      </c>
      <c r="B20" s="20">
        <f>B22+B21</f>
        <v>3800</v>
      </c>
      <c r="C20" s="20">
        <f>C22</f>
        <v>1469</v>
      </c>
    </row>
    <row r="21" spans="1:3" ht="40.5" customHeight="1">
      <c r="A21" s="36" t="s">
        <v>27</v>
      </c>
      <c r="B21" s="20">
        <v>3800</v>
      </c>
      <c r="C21" s="26"/>
    </row>
    <row r="22" spans="1:3" ht="42" customHeight="1" thickBot="1">
      <c r="A22" s="38" t="s">
        <v>32</v>
      </c>
      <c r="B22" s="39"/>
      <c r="C22" s="21">
        <v>1469</v>
      </c>
    </row>
    <row r="23" spans="1:3" ht="44.25" customHeight="1" thickBot="1">
      <c r="A23" s="15" t="s">
        <v>23</v>
      </c>
      <c r="B23" s="35">
        <f>B26+B24</f>
        <v>44500</v>
      </c>
      <c r="C23" s="17">
        <f>C24+C26</f>
        <v>0</v>
      </c>
    </row>
    <row r="24" spans="1:3" ht="35.25" customHeight="1">
      <c r="A24" s="32" t="s">
        <v>46</v>
      </c>
      <c r="B24" s="20">
        <f>B25</f>
        <v>35000</v>
      </c>
      <c r="C24" s="20">
        <f>C25</f>
        <v>0</v>
      </c>
    </row>
    <row r="25" spans="1:3" ht="61.5" customHeight="1">
      <c r="A25" s="30" t="s">
        <v>27</v>
      </c>
      <c r="B25" s="29">
        <v>35000</v>
      </c>
      <c r="C25" s="28"/>
    </row>
    <row r="26" spans="1:3" ht="45" customHeight="1">
      <c r="A26" s="24" t="s">
        <v>33</v>
      </c>
      <c r="B26" s="29">
        <f>B27</f>
        <v>9500</v>
      </c>
      <c r="C26" s="29">
        <f>C27</f>
        <v>0</v>
      </c>
    </row>
    <row r="27" spans="1:3" ht="66" customHeight="1" thickBot="1">
      <c r="A27" s="30" t="s">
        <v>26</v>
      </c>
      <c r="B27" s="29">
        <v>9500</v>
      </c>
      <c r="C27" s="28"/>
    </row>
    <row r="28" spans="1:4" ht="41.25" customHeight="1" thickBot="1">
      <c r="A28" s="15" t="s">
        <v>6</v>
      </c>
      <c r="B28" s="16">
        <f>B23+B19+B16+B12</f>
        <v>51519</v>
      </c>
      <c r="C28" s="16">
        <f>C23+C19+C16+C12</f>
        <v>4388</v>
      </c>
      <c r="D28" s="40">
        <f>B28-dochody!C28</f>
        <v>47131</v>
      </c>
    </row>
  </sheetData>
  <printOptions/>
  <pageMargins left="0.75" right="0.75" top="1" bottom="1" header="0.5" footer="0.5"/>
  <pageSetup horizontalDpi="600" verticalDpi="600" orientation="portrait" paperSize="9" scale="71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0"/>
  <sheetViews>
    <sheetView tabSelected="1" view="pageBreakPreview" zoomScale="75" zoomScaleNormal="75" zoomScaleSheetLayoutView="75" workbookViewId="0" topLeftCell="A1">
      <selection activeCell="B64" sqref="B64:D66"/>
    </sheetView>
  </sheetViews>
  <sheetFormatPr defaultColWidth="9.00390625" defaultRowHeight="12.75"/>
  <cols>
    <col min="1" max="1" width="2.875" style="0" customWidth="1"/>
    <col min="2" max="2" width="61.00390625" style="0" customWidth="1"/>
    <col min="3" max="3" width="25.75390625" style="0" customWidth="1"/>
    <col min="4" max="4" width="23.00390625" style="0" customWidth="1"/>
    <col min="5" max="5" width="12.375" style="0" customWidth="1"/>
    <col min="6" max="6" width="12.00390625" style="0" customWidth="1"/>
    <col min="7" max="7" width="14.25390625" style="0" customWidth="1"/>
  </cols>
  <sheetData>
    <row r="1" ht="15.75">
      <c r="B1" s="4"/>
    </row>
    <row r="2" ht="12.75">
      <c r="B2" s="1"/>
    </row>
    <row r="3" ht="15.75">
      <c r="B3" s="4"/>
    </row>
    <row r="4" ht="18">
      <c r="B4" s="5"/>
    </row>
    <row r="5" ht="27" customHeight="1">
      <c r="B5" s="5" t="s">
        <v>1</v>
      </c>
    </row>
    <row r="6" ht="15.75">
      <c r="B6" s="4"/>
    </row>
    <row r="7" spans="2:4" ht="15.75" customHeight="1">
      <c r="B7" s="6"/>
      <c r="C7" s="7" t="s">
        <v>2</v>
      </c>
      <c r="D7" s="6"/>
    </row>
    <row r="8" spans="2:4" ht="32.25" customHeight="1" thickBot="1">
      <c r="B8" s="13" t="s">
        <v>3</v>
      </c>
      <c r="C8" s="14" t="s">
        <v>4</v>
      </c>
      <c r="D8" s="14" t="s">
        <v>5</v>
      </c>
    </row>
    <row r="9" spans="2:4" ht="32.25" customHeight="1" thickBot="1">
      <c r="B9" s="15" t="s">
        <v>49</v>
      </c>
      <c r="C9" s="16">
        <f>SUM(C10)</f>
        <v>105500</v>
      </c>
      <c r="D9" s="16">
        <f>SUM(D10)</f>
        <v>165159</v>
      </c>
    </row>
    <row r="10" spans="2:4" ht="29.25" customHeight="1">
      <c r="B10" s="24" t="s">
        <v>50</v>
      </c>
      <c r="C10" s="19">
        <f>SUM(C11:C12)</f>
        <v>105500</v>
      </c>
      <c r="D10" s="19">
        <f>SUM(D11:D12)</f>
        <v>165159</v>
      </c>
    </row>
    <row r="11" spans="2:4" ht="29.25" customHeight="1">
      <c r="B11" s="8" t="s">
        <v>10</v>
      </c>
      <c r="C11" s="19">
        <v>44500</v>
      </c>
      <c r="D11" s="19"/>
    </row>
    <row r="12" spans="2:8" ht="38.25" customHeight="1" thickBot="1">
      <c r="B12" s="8" t="s">
        <v>31</v>
      </c>
      <c r="C12" s="19">
        <v>61000</v>
      </c>
      <c r="D12" s="19">
        <v>165159</v>
      </c>
      <c r="F12">
        <v>71159</v>
      </c>
      <c r="G12">
        <v>5000</v>
      </c>
      <c r="H12" t="s">
        <v>63</v>
      </c>
    </row>
    <row r="13" spans="2:6" ht="45.75" customHeight="1" thickBot="1">
      <c r="B13" s="15" t="s">
        <v>14</v>
      </c>
      <c r="C13" s="16">
        <f>C18+C15+C23</f>
        <v>33500</v>
      </c>
      <c r="D13" s="16">
        <f>D18+D15+D23</f>
        <v>60733</v>
      </c>
      <c r="F13">
        <f>SUM(F12:F12)</f>
        <v>71159</v>
      </c>
    </row>
    <row r="14" spans="2:4" ht="23.25" customHeight="1" hidden="1">
      <c r="B14" s="8" t="s">
        <v>17</v>
      </c>
      <c r="C14" s="19">
        <v>0</v>
      </c>
      <c r="D14" s="19"/>
    </row>
    <row r="15" spans="2:4" ht="23.25" customHeight="1">
      <c r="B15" s="24" t="s">
        <v>39</v>
      </c>
      <c r="C15" s="19">
        <f>SUM(C16:C17)</f>
        <v>3000</v>
      </c>
      <c r="D15" s="19">
        <f>SUM(D16:D17)</f>
        <v>3000</v>
      </c>
    </row>
    <row r="16" spans="2:7" ht="23.25" customHeight="1">
      <c r="B16" s="8" t="s">
        <v>10</v>
      </c>
      <c r="C16" s="19"/>
      <c r="D16" s="19">
        <v>3000</v>
      </c>
      <c r="F16">
        <v>61000</v>
      </c>
      <c r="G16" t="s">
        <v>64</v>
      </c>
    </row>
    <row r="17" spans="2:4" ht="23.25" customHeight="1">
      <c r="B17" s="8" t="s">
        <v>36</v>
      </c>
      <c r="C17" s="19">
        <v>3000</v>
      </c>
      <c r="D17" s="19"/>
    </row>
    <row r="18" spans="2:5" ht="29.25" customHeight="1">
      <c r="B18" s="24" t="s">
        <v>13</v>
      </c>
      <c r="C18" s="19">
        <f>SUM(C19:C22)</f>
        <v>30500</v>
      </c>
      <c r="D18" s="19">
        <f>SUM(D19:D22)</f>
        <v>43733</v>
      </c>
      <c r="E18" s="18">
        <f>D18-C18</f>
        <v>13233</v>
      </c>
    </row>
    <row r="19" spans="2:5" ht="29.25" customHeight="1">
      <c r="B19" s="8" t="s">
        <v>38</v>
      </c>
      <c r="C19" s="19">
        <v>11000</v>
      </c>
      <c r="D19" s="19"/>
      <c r="E19" s="18"/>
    </row>
    <row r="20" spans="2:4" ht="29.25" customHeight="1">
      <c r="B20" s="27" t="s">
        <v>20</v>
      </c>
      <c r="C20" s="23"/>
      <c r="D20" s="23">
        <v>43733</v>
      </c>
    </row>
    <row r="21" spans="2:4" ht="29.25" customHeight="1">
      <c r="B21" s="31" t="s">
        <v>31</v>
      </c>
      <c r="C21" s="26">
        <v>7500</v>
      </c>
      <c r="D21" s="26"/>
    </row>
    <row r="22" spans="2:4" ht="27" customHeight="1">
      <c r="B22" s="31" t="s">
        <v>28</v>
      </c>
      <c r="C22" s="23">
        <v>12000</v>
      </c>
      <c r="D22" s="23"/>
    </row>
    <row r="23" spans="2:4" ht="27" customHeight="1">
      <c r="B23" s="24" t="s">
        <v>51</v>
      </c>
      <c r="C23" s="23">
        <f>C24</f>
        <v>0</v>
      </c>
      <c r="D23" s="23">
        <f>D24</f>
        <v>14000</v>
      </c>
    </row>
    <row r="24" spans="2:4" ht="27" customHeight="1" thickBot="1">
      <c r="B24" s="8" t="s">
        <v>36</v>
      </c>
      <c r="C24" s="19"/>
      <c r="D24" s="19">
        <v>14000</v>
      </c>
    </row>
    <row r="25" spans="2:4" ht="29.25" customHeight="1" thickBot="1">
      <c r="B25" s="15" t="s">
        <v>30</v>
      </c>
      <c r="C25" s="16">
        <f>C26+C41+C51</f>
        <v>58366</v>
      </c>
      <c r="D25" s="16">
        <f>D26+D41+D51</f>
        <v>48303</v>
      </c>
    </row>
    <row r="26" spans="2:4" ht="29.25" customHeight="1">
      <c r="B26" s="24" t="s">
        <v>34</v>
      </c>
      <c r="C26" s="21">
        <f>SUM(C27:C40)</f>
        <v>13401</v>
      </c>
      <c r="D26" s="21">
        <f>SUM(D27:D40)</f>
        <v>47943</v>
      </c>
    </row>
    <row r="27" spans="2:4" ht="29.25" customHeight="1">
      <c r="B27" s="8" t="s">
        <v>42</v>
      </c>
      <c r="C27" s="23"/>
      <c r="D27" s="23">
        <v>2859</v>
      </c>
    </row>
    <row r="28" spans="2:4" ht="29.25" customHeight="1">
      <c r="B28" s="8" t="s">
        <v>16</v>
      </c>
      <c r="C28" s="19"/>
      <c r="D28" s="19">
        <v>29556</v>
      </c>
    </row>
    <row r="29" spans="2:4" ht="29.25" customHeight="1">
      <c r="B29" s="8" t="s">
        <v>22</v>
      </c>
      <c r="C29" s="19"/>
      <c r="D29" s="19">
        <v>2400</v>
      </c>
    </row>
    <row r="30" spans="2:4" ht="29.25" customHeight="1">
      <c r="B30" s="8" t="s">
        <v>15</v>
      </c>
      <c r="C30" s="19"/>
      <c r="D30" s="19">
        <v>6250</v>
      </c>
    </row>
    <row r="31" spans="2:4" ht="29.25" customHeight="1">
      <c r="B31" s="8" t="s">
        <v>19</v>
      </c>
      <c r="C31" s="19"/>
      <c r="D31" s="19">
        <v>850</v>
      </c>
    </row>
    <row r="32" spans="2:4" ht="29.25" customHeight="1">
      <c r="B32" s="8" t="s">
        <v>10</v>
      </c>
      <c r="C32" s="19">
        <v>500</v>
      </c>
      <c r="D32" s="19">
        <v>500</v>
      </c>
    </row>
    <row r="33" spans="2:4" ht="29.25" customHeight="1">
      <c r="B33" s="8" t="s">
        <v>65</v>
      </c>
      <c r="C33" s="19">
        <v>201</v>
      </c>
      <c r="D33" s="19"/>
    </row>
    <row r="34" spans="2:4" ht="29.25" customHeight="1">
      <c r="B34" s="8" t="s">
        <v>35</v>
      </c>
      <c r="C34" s="19">
        <v>3800</v>
      </c>
      <c r="D34" s="19">
        <v>200</v>
      </c>
    </row>
    <row r="35" spans="2:4" ht="29.25" customHeight="1">
      <c r="B35" s="8" t="s">
        <v>36</v>
      </c>
      <c r="C35" s="19">
        <v>7900</v>
      </c>
      <c r="D35" s="19"/>
    </row>
    <row r="36" spans="2:4" ht="29.25" customHeight="1">
      <c r="B36" s="8" t="s">
        <v>47</v>
      </c>
      <c r="C36" s="19">
        <v>1000</v>
      </c>
      <c r="D36" s="19"/>
    </row>
    <row r="37" spans="2:4" ht="29.25" customHeight="1">
      <c r="B37" s="8" t="s">
        <v>43</v>
      </c>
      <c r="C37" s="19"/>
      <c r="D37" s="19">
        <v>100</v>
      </c>
    </row>
    <row r="38" spans="2:4" ht="29.25" customHeight="1">
      <c r="B38" s="8" t="s">
        <v>44</v>
      </c>
      <c r="C38" s="19"/>
      <c r="D38" s="19">
        <v>1890</v>
      </c>
    </row>
    <row r="39" spans="2:4" ht="29.25" customHeight="1">
      <c r="B39" s="31" t="s">
        <v>40</v>
      </c>
      <c r="C39" s="26">
        <v>0</v>
      </c>
      <c r="D39" s="26">
        <v>1469</v>
      </c>
    </row>
    <row r="40" spans="2:4" ht="29.25" customHeight="1">
      <c r="B40" s="31" t="s">
        <v>41</v>
      </c>
      <c r="C40" s="26"/>
      <c r="D40" s="21">
        <v>1869</v>
      </c>
    </row>
    <row r="41" spans="2:4" ht="29.25" customHeight="1">
      <c r="B41" s="24" t="s">
        <v>45</v>
      </c>
      <c r="C41" s="19">
        <f>SUM(C42:C50)</f>
        <v>44605</v>
      </c>
      <c r="D41" s="37"/>
    </row>
    <row r="42" spans="2:4" ht="29.25" customHeight="1">
      <c r="B42" s="8" t="s">
        <v>42</v>
      </c>
      <c r="C42" s="19">
        <v>2859</v>
      </c>
      <c r="D42" s="37"/>
    </row>
    <row r="43" spans="2:4" ht="29.25" customHeight="1">
      <c r="B43" s="8" t="s">
        <v>16</v>
      </c>
      <c r="C43" s="19">
        <v>29556</v>
      </c>
      <c r="D43" s="37"/>
    </row>
    <row r="44" spans="2:4" ht="29.25" customHeight="1">
      <c r="B44" s="8" t="s">
        <v>22</v>
      </c>
      <c r="C44" s="19">
        <v>2400</v>
      </c>
      <c r="D44" s="37"/>
    </row>
    <row r="45" spans="2:4" ht="29.25" customHeight="1">
      <c r="B45" s="8" t="s">
        <v>15</v>
      </c>
      <c r="C45" s="19">
        <v>6250</v>
      </c>
      <c r="D45" s="37"/>
    </row>
    <row r="46" spans="2:4" ht="29.25" customHeight="1">
      <c r="B46" s="8" t="s">
        <v>19</v>
      </c>
      <c r="C46" s="19">
        <v>850</v>
      </c>
      <c r="D46" s="37"/>
    </row>
    <row r="47" spans="2:4" ht="29.25" customHeight="1">
      <c r="B47" s="8" t="s">
        <v>10</v>
      </c>
      <c r="C47" s="19">
        <v>500</v>
      </c>
      <c r="D47" s="37"/>
    </row>
    <row r="48" spans="2:4" ht="29.25" customHeight="1">
      <c r="B48" s="8" t="s">
        <v>35</v>
      </c>
      <c r="C48" s="19">
        <v>200</v>
      </c>
      <c r="D48" s="37"/>
    </row>
    <row r="49" spans="2:4" ht="29.25" customHeight="1">
      <c r="B49" s="8" t="s">
        <v>43</v>
      </c>
      <c r="C49" s="19">
        <v>100</v>
      </c>
      <c r="D49" s="37"/>
    </row>
    <row r="50" spans="2:4" ht="29.25" customHeight="1">
      <c r="B50" s="8" t="s">
        <v>44</v>
      </c>
      <c r="C50" s="19">
        <v>1890</v>
      </c>
      <c r="D50" s="37"/>
    </row>
    <row r="51" spans="2:4" ht="29.25" customHeight="1">
      <c r="B51" s="24" t="s">
        <v>48</v>
      </c>
      <c r="C51" s="23">
        <f>SUM(C52:C53)</f>
        <v>360</v>
      </c>
      <c r="D51" s="23">
        <f>SUM(D52:D53)</f>
        <v>360</v>
      </c>
    </row>
    <row r="52" spans="2:4" ht="29.25" customHeight="1">
      <c r="B52" s="8" t="s">
        <v>10</v>
      </c>
      <c r="C52" s="23"/>
      <c r="D52" s="23">
        <v>360</v>
      </c>
    </row>
    <row r="53" spans="2:4" ht="29.25" customHeight="1" thickBot="1">
      <c r="B53" s="8" t="s">
        <v>36</v>
      </c>
      <c r="C53" s="23">
        <v>360</v>
      </c>
      <c r="D53" s="23">
        <v>0</v>
      </c>
    </row>
    <row r="54" spans="2:4" ht="29.25" customHeight="1" thickBot="1">
      <c r="B54" s="15" t="s">
        <v>23</v>
      </c>
      <c r="C54" s="16">
        <f>C61+C55+C57</f>
        <v>62500</v>
      </c>
      <c r="D54" s="16">
        <f>D61+D55+D57</f>
        <v>18000</v>
      </c>
    </row>
    <row r="55" spans="2:4" ht="38.25" customHeight="1">
      <c r="B55" s="24" t="s">
        <v>46</v>
      </c>
      <c r="C55" s="26">
        <f>SUM(C56)</f>
        <v>35000</v>
      </c>
      <c r="D55" s="26">
        <f>SUM(D56)</f>
        <v>0</v>
      </c>
    </row>
    <row r="56" spans="2:4" ht="29.25" customHeight="1">
      <c r="B56" s="8" t="s">
        <v>25</v>
      </c>
      <c r="C56" s="26">
        <v>35000</v>
      </c>
      <c r="D56" s="26"/>
    </row>
    <row r="57" spans="2:4" ht="29.25" customHeight="1">
      <c r="B57" s="24" t="s">
        <v>33</v>
      </c>
      <c r="C57" s="26">
        <f>SUM(C58:C60)</f>
        <v>9500</v>
      </c>
      <c r="D57" s="26">
        <f>SUM(D58:D58)</f>
        <v>0</v>
      </c>
    </row>
    <row r="58" spans="2:4" ht="29.25" customHeight="1">
      <c r="B58" s="8" t="s">
        <v>15</v>
      </c>
      <c r="C58" s="26">
        <v>1432</v>
      </c>
      <c r="D58" s="26"/>
    </row>
    <row r="59" spans="2:4" ht="29.25" customHeight="1">
      <c r="B59" s="8" t="s">
        <v>19</v>
      </c>
      <c r="C59" s="26">
        <v>193</v>
      </c>
      <c r="D59" s="26"/>
    </row>
    <row r="60" spans="2:4" ht="29.25" customHeight="1">
      <c r="B60" s="8" t="s">
        <v>21</v>
      </c>
      <c r="C60" s="26">
        <v>7875</v>
      </c>
      <c r="D60" s="26"/>
    </row>
    <row r="61" spans="2:4" ht="29.25" customHeight="1">
      <c r="B61" s="24" t="s">
        <v>24</v>
      </c>
      <c r="C61" s="26">
        <f>C63+C62</f>
        <v>18000</v>
      </c>
      <c r="D61" s="26">
        <f>D63+D62</f>
        <v>18000</v>
      </c>
    </row>
    <row r="62" spans="2:4" ht="25.5" customHeight="1">
      <c r="B62" s="8" t="s">
        <v>36</v>
      </c>
      <c r="C62" s="26"/>
      <c r="D62" s="26">
        <v>18000</v>
      </c>
    </row>
    <row r="63" spans="2:4" ht="29.25" customHeight="1" thickBot="1">
      <c r="B63" s="8" t="s">
        <v>37</v>
      </c>
      <c r="C63" s="23">
        <v>18000</v>
      </c>
      <c r="D63" s="23"/>
    </row>
    <row r="64" spans="2:4" ht="29.25" customHeight="1" thickBot="1">
      <c r="B64" s="15" t="s">
        <v>29</v>
      </c>
      <c r="C64" s="16">
        <f>C65+C67</f>
        <v>8200</v>
      </c>
      <c r="D64" s="16">
        <f>D65+D67</f>
        <v>0</v>
      </c>
    </row>
    <row r="65" spans="2:4" ht="29.25" customHeight="1">
      <c r="B65" s="32" t="s">
        <v>53</v>
      </c>
      <c r="C65" s="20">
        <f>C66</f>
        <v>1200</v>
      </c>
      <c r="D65" s="20">
        <f>D66</f>
        <v>0</v>
      </c>
    </row>
    <row r="66" spans="2:4" ht="29.25" customHeight="1">
      <c r="B66" s="31" t="s">
        <v>31</v>
      </c>
      <c r="C66" s="33">
        <v>1200</v>
      </c>
      <c r="D66" s="33">
        <v>0</v>
      </c>
    </row>
    <row r="67" spans="2:4" ht="29.25" customHeight="1">
      <c r="B67" s="24" t="s">
        <v>54</v>
      </c>
      <c r="C67" s="26">
        <f>C69+C68</f>
        <v>7000</v>
      </c>
      <c r="D67" s="26">
        <f>D69+D68</f>
        <v>0</v>
      </c>
    </row>
    <row r="68" spans="2:4" ht="29.25" customHeight="1" thickBot="1">
      <c r="B68" s="8" t="s">
        <v>36</v>
      </c>
      <c r="C68" s="26">
        <v>7000</v>
      </c>
      <c r="D68" s="26"/>
    </row>
    <row r="69" spans="2:4" ht="29.25" customHeight="1" hidden="1" thickBot="1">
      <c r="B69" s="31" t="s">
        <v>31</v>
      </c>
      <c r="C69" s="26">
        <v>0</v>
      </c>
      <c r="D69" s="26"/>
    </row>
    <row r="70" spans="2:4" ht="30" customHeight="1" thickBot="1">
      <c r="B70" s="15" t="s">
        <v>52</v>
      </c>
      <c r="C70" s="16">
        <f>SUM(C71)</f>
        <v>5100</v>
      </c>
      <c r="D70" s="16">
        <f>SUM(D71)</f>
        <v>0</v>
      </c>
    </row>
    <row r="71" spans="2:4" ht="30" customHeight="1">
      <c r="B71" s="24" t="s">
        <v>62</v>
      </c>
      <c r="C71" s="12">
        <f>SUM(C72:C72)</f>
        <v>5100</v>
      </c>
      <c r="D71" s="12">
        <f>SUM(D72:D72)</f>
        <v>0</v>
      </c>
    </row>
    <row r="72" spans="2:4" ht="30" customHeight="1" thickBot="1">
      <c r="B72" s="31" t="s">
        <v>31</v>
      </c>
      <c r="C72" s="12">
        <v>5100</v>
      </c>
      <c r="D72" s="12"/>
    </row>
    <row r="73" spans="2:7" ht="27" customHeight="1" thickBot="1">
      <c r="B73" s="34" t="s">
        <v>6</v>
      </c>
      <c r="C73" s="35">
        <f>C54+C13+C70+C25+C9+C64</f>
        <v>273166</v>
      </c>
      <c r="D73" s="35">
        <f>D54+D13+D70+D25+D9+D64</f>
        <v>292195</v>
      </c>
      <c r="F73" s="18">
        <f>C73-D73</f>
        <v>-19029</v>
      </c>
      <c r="G73" s="18">
        <f>F73+(dochody!D28)</f>
        <v>28102</v>
      </c>
    </row>
    <row r="74" spans="2:4" ht="12.75">
      <c r="B74" s="9"/>
      <c r="C74" s="9"/>
      <c r="D74" s="9"/>
    </row>
    <row r="75" ht="12.75">
      <c r="B75" s="10" t="s">
        <v>7</v>
      </c>
    </row>
    <row r="76" spans="2:3" ht="12.75">
      <c r="B76" s="10"/>
      <c r="C76" t="s">
        <v>0</v>
      </c>
    </row>
    <row r="77" ht="15">
      <c r="B77" s="11"/>
    </row>
    <row r="78" spans="2:4" ht="12.75">
      <c r="B78" s="44"/>
      <c r="C78" s="45"/>
      <c r="D78" s="45"/>
    </row>
    <row r="79" spans="2:4" ht="32.25" customHeight="1">
      <c r="B79" s="44"/>
      <c r="C79" s="45"/>
      <c r="D79" s="45"/>
    </row>
    <row r="80" ht="15.75">
      <c r="B80" s="4"/>
    </row>
  </sheetData>
  <mergeCells count="2">
    <mergeCell ref="B78:B79"/>
    <mergeCell ref="C78:D7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rowBreaks count="1" manualBreakCount="1">
    <brk id="74" max="255" man="1"/>
  </rowBreaks>
  <colBreaks count="1" manualBreakCount="1">
    <brk id="4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2005-05-30T17:16:29Z</cp:lastPrinted>
  <dcterms:created xsi:type="dcterms:W3CDTF">2004-04-02T07:29:35Z</dcterms:created>
  <dcterms:modified xsi:type="dcterms:W3CDTF">2005-12-27T12:00:20Z</dcterms:modified>
  <cp:category/>
  <cp:version/>
  <cp:contentType/>
  <cp:contentStatus/>
</cp:coreProperties>
</file>