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6 inwes wiel" sheetId="1" r:id="rId1"/>
  </sheets>
  <definedNames>
    <definedName name="_xlnm.Print_Area" localSheetId="0">'zał 6 inwes wiel'!$A$1:$U$26</definedName>
  </definedNames>
  <calcPr fullCalcOnLoad="1"/>
</workbook>
</file>

<file path=xl/sharedStrings.xml><?xml version="1.0" encoding="utf-8"?>
<sst xmlns="http://schemas.openxmlformats.org/spreadsheetml/2006/main" count="61" uniqueCount="42">
  <si>
    <t>Lp.</t>
  </si>
  <si>
    <t>Dział</t>
  </si>
  <si>
    <t>Rozdział</t>
  </si>
  <si>
    <t>Nazwa zadania/ programu inwestycyjnego, jego cel i zadania</t>
  </si>
  <si>
    <t>Jednostka organizacyjna realizująca lub koordynująca zadanie/ program</t>
  </si>
  <si>
    <t>Łączne nakłady</t>
  </si>
  <si>
    <t>okres realizacji zadania/ programu</t>
  </si>
  <si>
    <t>Nakłady poniesione</t>
  </si>
  <si>
    <t>łączne nakłady</t>
  </si>
  <si>
    <t>Urząd Gminy w Radzanowie</t>
  </si>
  <si>
    <t>01095</t>
  </si>
  <si>
    <t>Budowa zalewu na terenie Gminy Radzanów</t>
  </si>
  <si>
    <t>2004-2005</t>
  </si>
  <si>
    <t>600</t>
  </si>
  <si>
    <t>Transport i łączność</t>
  </si>
  <si>
    <t>60016</t>
  </si>
  <si>
    <t>801</t>
  </si>
  <si>
    <t>Oświata i wychowanie</t>
  </si>
  <si>
    <t>R A Z E M</t>
  </si>
  <si>
    <t>Przebudowa drogi w miejscowości  Wróblewo</t>
  </si>
  <si>
    <t>Przebudowa drogi w miejscowości  Trzciniec</t>
  </si>
  <si>
    <t>budżetu państwa</t>
  </si>
  <si>
    <t>funduszy strukturalnych</t>
  </si>
  <si>
    <t>2004-2006</t>
  </si>
  <si>
    <t>w tym  środki pozyskane z innych źródeł</t>
  </si>
  <si>
    <t>własne środki</t>
  </si>
  <si>
    <t xml:space="preserve">MEN </t>
  </si>
  <si>
    <t>MGiPS</t>
  </si>
  <si>
    <t>Budowa hali sportowej przy Zespole Szkół w Radzanowie</t>
  </si>
  <si>
    <t>dotacje</t>
  </si>
  <si>
    <t xml:space="preserve"> Rady Gminy Radzanów</t>
  </si>
  <si>
    <t>Remont Szkoły Podstawowej we Wróblewie - wymiana okien</t>
  </si>
  <si>
    <t>2003-2006</t>
  </si>
  <si>
    <t>Budowa drogi asfaltowej w miejscowości Bębnówko</t>
  </si>
  <si>
    <t>Budowa drogi asfaltowej w miejscowości Gradzanowo Zbęskie-Gradzanowo Włościańskie</t>
  </si>
  <si>
    <t>2003-2005</t>
  </si>
  <si>
    <t>kredyt</t>
  </si>
  <si>
    <t>pożyczka</t>
  </si>
  <si>
    <t xml:space="preserve"> środki pozyskane z innych źródeł</t>
  </si>
  <si>
    <t>Załącznik Nr 4</t>
  </si>
  <si>
    <t xml:space="preserve"> do Uchwały Nr XXII/129/2005</t>
  </si>
  <si>
    <t xml:space="preserve"> z dnia 18 lutego 2005r.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</si>
</sst>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0.0"/>
  </numFmts>
  <fonts count="9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.5"/>
      <name val="Arial CE"/>
      <family val="2"/>
    </font>
    <font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5" fontId="1" fillId="0" borderId="0" xfId="15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75" fontId="1" fillId="0" borderId="14" xfId="15" applyNumberFormat="1" applyFont="1" applyBorder="1" applyAlignment="1">
      <alignment horizontal="center" vertical="center"/>
    </xf>
    <xf numFmtId="175" fontId="5" fillId="0" borderId="15" xfId="15" applyNumberFormat="1" applyFont="1" applyBorder="1" applyAlignment="1">
      <alignment vertical="center"/>
    </xf>
    <xf numFmtId="181" fontId="5" fillId="0" borderId="16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5" fontId="1" fillId="0" borderId="19" xfId="15" applyNumberFormat="1" applyFont="1" applyBorder="1" applyAlignment="1">
      <alignment horizontal="center" vertical="center"/>
    </xf>
    <xf numFmtId="175" fontId="5" fillId="0" borderId="3" xfId="15" applyNumberFormat="1" applyFont="1" applyBorder="1" applyAlignment="1">
      <alignment vertical="center"/>
    </xf>
    <xf numFmtId="175" fontId="5" fillId="0" borderId="20" xfId="15" applyNumberFormat="1" applyFont="1" applyBorder="1" applyAlignment="1">
      <alignment vertical="center"/>
    </xf>
    <xf numFmtId="181" fontId="5" fillId="0" borderId="18" xfId="15" applyNumberFormat="1" applyFont="1" applyBorder="1" applyAlignment="1">
      <alignment horizontal="center" vertical="center" wrapText="1"/>
    </xf>
    <xf numFmtId="175" fontId="5" fillId="0" borderId="21" xfId="15" applyNumberFormat="1" applyFont="1" applyBorder="1" applyAlignment="1">
      <alignment vertical="center"/>
    </xf>
    <xf numFmtId="175" fontId="6" fillId="0" borderId="11" xfId="15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5" fontId="6" fillId="0" borderId="2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49" fontId="1" fillId="0" borderId="16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1" fontId="5" fillId="0" borderId="28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75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1" fontId="5" fillId="4" borderId="18" xfId="15" applyNumberFormat="1" applyFont="1" applyFill="1" applyBorder="1" applyAlignment="1">
      <alignment horizontal="center" vertical="center" wrapText="1"/>
    </xf>
    <xf numFmtId="181" fontId="5" fillId="4" borderId="13" xfId="15" applyNumberFormat="1" applyFont="1" applyFill="1" applyBorder="1" applyAlignment="1">
      <alignment horizontal="center" vertical="center" wrapText="1"/>
    </xf>
    <xf numFmtId="181" fontId="5" fillId="4" borderId="29" xfId="15" applyNumberFormat="1" applyFont="1" applyFill="1" applyBorder="1" applyAlignment="1">
      <alignment horizontal="center" vertical="center" wrapText="1"/>
    </xf>
    <xf numFmtId="175" fontId="6" fillId="4" borderId="30" xfId="15" applyNumberFormat="1" applyFont="1" applyFill="1" applyBorder="1" applyAlignment="1">
      <alignment vertical="center"/>
    </xf>
    <xf numFmtId="175" fontId="3" fillId="0" borderId="0" xfId="15" applyNumberFormat="1" applyFont="1" applyAlignment="1">
      <alignment/>
    </xf>
    <xf numFmtId="175" fontId="8" fillId="0" borderId="0" xfId="15" applyNumberFormat="1" applyFont="1" applyAlignment="1">
      <alignment/>
    </xf>
    <xf numFmtId="175" fontId="8" fillId="0" borderId="0" xfId="15" applyNumberFormat="1" applyFont="1" applyBorder="1" applyAlignment="1">
      <alignment/>
    </xf>
    <xf numFmtId="181" fontId="5" fillId="3" borderId="18" xfId="15" applyNumberFormat="1" applyFont="1" applyFill="1" applyBorder="1" applyAlignment="1">
      <alignment horizontal="center" vertical="center" wrapText="1"/>
    </xf>
    <xf numFmtId="175" fontId="6" fillId="3" borderId="11" xfId="15" applyNumberFormat="1" applyFont="1" applyFill="1" applyBorder="1" applyAlignment="1">
      <alignment vertical="center"/>
    </xf>
    <xf numFmtId="181" fontId="5" fillId="3" borderId="13" xfId="15" applyNumberFormat="1" applyFont="1" applyFill="1" applyBorder="1" applyAlignment="1">
      <alignment horizontal="center" vertical="center" wrapText="1"/>
    </xf>
    <xf numFmtId="181" fontId="5" fillId="3" borderId="29" xfId="15" applyNumberFormat="1" applyFont="1" applyFill="1" applyBorder="1" applyAlignment="1">
      <alignment horizontal="center" vertical="center" wrapText="1"/>
    </xf>
    <xf numFmtId="175" fontId="6" fillId="3" borderId="30" xfId="15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75" fontId="0" fillId="0" borderId="0" xfId="15" applyNumberFormat="1" applyBorder="1" applyAlignment="1">
      <alignment vertical="center"/>
    </xf>
    <xf numFmtId="181" fontId="0" fillId="0" borderId="0" xfId="15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181" fontId="5" fillId="4" borderId="38" xfId="15" applyNumberFormat="1" applyFont="1" applyFill="1" applyBorder="1" applyAlignment="1">
      <alignment horizontal="center" vertical="center" wrapText="1"/>
    </xf>
    <xf numFmtId="181" fontId="5" fillId="4" borderId="30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75" fontId="1" fillId="0" borderId="2" xfId="15" applyNumberFormat="1" applyFont="1" applyBorder="1" applyAlignment="1">
      <alignment horizontal="center" vertical="center"/>
    </xf>
    <xf numFmtId="175" fontId="6" fillId="3" borderId="25" xfId="15" applyNumberFormat="1" applyFont="1" applyFill="1" applyBorder="1" applyAlignment="1">
      <alignment vertical="center"/>
    </xf>
    <xf numFmtId="181" fontId="5" fillId="4" borderId="16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5" fontId="6" fillId="0" borderId="13" xfId="15" applyNumberFormat="1" applyFont="1" applyBorder="1" applyAlignment="1">
      <alignment vertical="center"/>
    </xf>
    <xf numFmtId="175" fontId="6" fillId="3" borderId="40" xfId="15" applyNumberFormat="1" applyFont="1" applyFill="1" applyBorder="1" applyAlignment="1">
      <alignment vertical="center"/>
    </xf>
    <xf numFmtId="175" fontId="6" fillId="4" borderId="40" xfId="15" applyNumberFormat="1" applyFont="1" applyFill="1" applyBorder="1" applyAlignment="1">
      <alignment vertical="center"/>
    </xf>
    <xf numFmtId="175" fontId="6" fillId="0" borderId="41" xfId="15" applyNumberFormat="1" applyFont="1" applyBorder="1" applyAlignment="1">
      <alignment vertical="center"/>
    </xf>
    <xf numFmtId="175" fontId="5" fillId="0" borderId="18" xfId="15" applyNumberFormat="1" applyFont="1" applyBorder="1" applyAlignment="1">
      <alignment vertical="center"/>
    </xf>
    <xf numFmtId="181" fontId="5" fillId="3" borderId="16" xfId="15" applyNumberFormat="1" applyFont="1" applyFill="1" applyBorder="1" applyAlignment="1">
      <alignment horizontal="center" vertical="center" wrapText="1"/>
    </xf>
    <xf numFmtId="181" fontId="5" fillId="3" borderId="28" xfId="15" applyNumberFormat="1" applyFont="1" applyFill="1" applyBorder="1" applyAlignment="1">
      <alignment horizontal="center" vertical="center" wrapText="1"/>
    </xf>
    <xf numFmtId="175" fontId="5" fillId="0" borderId="13" xfId="15" applyNumberFormat="1" applyFont="1" applyBorder="1" applyAlignment="1">
      <alignment vertical="center"/>
    </xf>
    <xf numFmtId="181" fontId="5" fillId="4" borderId="28" xfId="15" applyNumberFormat="1" applyFont="1" applyFill="1" applyBorder="1" applyAlignment="1">
      <alignment horizontal="center" vertical="center" wrapText="1"/>
    </xf>
    <xf numFmtId="175" fontId="5" fillId="0" borderId="42" xfId="15" applyNumberFormat="1" applyFont="1" applyBorder="1" applyAlignment="1">
      <alignment vertical="center"/>
    </xf>
    <xf numFmtId="175" fontId="5" fillId="0" borderId="43" xfId="15" applyNumberFormat="1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"/>
  <sheetViews>
    <sheetView tabSelected="1" view="pageBreakPreview" zoomScale="75" zoomScaleNormal="75" zoomScaleSheetLayoutView="75" workbookViewId="0" topLeftCell="E19">
      <selection activeCell="J27" sqref="J27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3.25390625" style="0" customWidth="1"/>
    <col min="19" max="19" width="14.125" style="0" customWidth="1"/>
    <col min="20" max="20" width="12.625" style="0" bestFit="1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8" t="s">
        <v>39</v>
      </c>
    </row>
    <row r="2" spans="9:19" ht="18">
      <c r="I2" s="6"/>
      <c r="J2" s="6"/>
      <c r="K2" s="6"/>
      <c r="L2" s="6"/>
      <c r="M2" s="6"/>
      <c r="S2" s="79" t="s">
        <v>40</v>
      </c>
    </row>
    <row r="3" spans="9:19" ht="18">
      <c r="I3" s="6"/>
      <c r="J3" s="6"/>
      <c r="K3" s="6"/>
      <c r="L3" s="6"/>
      <c r="M3" s="6"/>
      <c r="S3" s="79" t="s">
        <v>30</v>
      </c>
    </row>
    <row r="4" spans="6:19" ht="18">
      <c r="F4" s="7"/>
      <c r="H4" s="3"/>
      <c r="I4" s="8"/>
      <c r="J4" s="8"/>
      <c r="K4" s="8"/>
      <c r="L4" s="8"/>
      <c r="M4" s="8"/>
      <c r="S4" s="80" t="s">
        <v>41</v>
      </c>
    </row>
    <row r="5" spans="6:8" ht="15.75">
      <c r="F5" s="7"/>
      <c r="H5" s="3"/>
    </row>
    <row r="6" spans="6:8" ht="15.75">
      <c r="F6" s="7"/>
      <c r="H6" s="3"/>
    </row>
    <row r="7" ht="16.5" thickBot="1"/>
    <row r="8" spans="1:21" ht="56.25" customHeight="1" thickBot="1">
      <c r="A8" s="61" t="s">
        <v>0</v>
      </c>
      <c r="B8" s="59" t="s">
        <v>1</v>
      </c>
      <c r="C8" s="59" t="s">
        <v>2</v>
      </c>
      <c r="D8" s="64" t="s">
        <v>3</v>
      </c>
      <c r="E8" s="59" t="s">
        <v>4</v>
      </c>
      <c r="F8" s="59" t="s">
        <v>6</v>
      </c>
      <c r="G8" s="9" t="s">
        <v>5</v>
      </c>
      <c r="H8" s="9"/>
      <c r="I8" s="126"/>
      <c r="J8" s="126"/>
      <c r="K8" s="126"/>
      <c r="L8" s="126"/>
      <c r="M8" s="126"/>
      <c r="N8" s="126"/>
      <c r="O8" s="126"/>
      <c r="P8" s="126"/>
      <c r="Q8" s="127"/>
      <c r="R8" s="89"/>
      <c r="S8" s="89"/>
      <c r="T8" s="89"/>
      <c r="U8" s="89"/>
    </row>
    <row r="9" spans="1:21" ht="15.75" customHeight="1">
      <c r="A9" s="62"/>
      <c r="B9" s="60"/>
      <c r="C9" s="60"/>
      <c r="D9" s="65"/>
      <c r="E9" s="60"/>
      <c r="F9" s="10"/>
      <c r="G9" s="11"/>
      <c r="H9" s="11"/>
      <c r="I9" s="96"/>
      <c r="J9" s="58"/>
      <c r="K9" s="58"/>
      <c r="L9" s="58"/>
      <c r="M9" s="58"/>
      <c r="N9" s="58">
        <v>2005</v>
      </c>
      <c r="O9" s="58"/>
      <c r="P9" s="86"/>
      <c r="Q9" s="131">
        <v>2006</v>
      </c>
      <c r="R9" s="126"/>
      <c r="S9" s="126"/>
      <c r="T9" s="126"/>
      <c r="U9" s="132"/>
    </row>
    <row r="10" spans="1:21" ht="15.75" customHeight="1" thickBot="1">
      <c r="A10" s="62"/>
      <c r="B10" s="60"/>
      <c r="C10" s="60"/>
      <c r="D10" s="65"/>
      <c r="E10" s="60"/>
      <c r="F10" s="10"/>
      <c r="G10" s="11"/>
      <c r="H10" s="11"/>
      <c r="I10" s="97"/>
      <c r="J10" s="90"/>
      <c r="K10" s="90"/>
      <c r="L10" s="90"/>
      <c r="M10" s="90"/>
      <c r="N10" s="90"/>
      <c r="O10" s="90"/>
      <c r="P10" s="91"/>
      <c r="Q10" s="133"/>
      <c r="R10" s="134"/>
      <c r="S10" s="134"/>
      <c r="T10" s="134"/>
      <c r="U10" s="135"/>
    </row>
    <row r="11" spans="1:21" ht="27.75" customHeight="1">
      <c r="A11" s="62"/>
      <c r="B11" s="60"/>
      <c r="C11" s="60"/>
      <c r="D11" s="65"/>
      <c r="E11" s="60"/>
      <c r="F11" s="63"/>
      <c r="G11" s="11"/>
      <c r="H11" s="11"/>
      <c r="I11" s="99"/>
      <c r="J11" s="60" t="s">
        <v>25</v>
      </c>
      <c r="K11" s="10"/>
      <c r="L11" s="60"/>
      <c r="M11" s="138" t="s">
        <v>38</v>
      </c>
      <c r="N11" s="137"/>
      <c r="O11" s="137"/>
      <c r="P11" s="139"/>
      <c r="Q11" s="101"/>
      <c r="R11" s="136" t="s">
        <v>24</v>
      </c>
      <c r="S11" s="137"/>
      <c r="T11" s="137"/>
      <c r="U11" s="137"/>
    </row>
    <row r="12" spans="1:21" ht="41.25" customHeight="1">
      <c r="A12" s="62"/>
      <c r="B12" s="60"/>
      <c r="C12" s="60"/>
      <c r="D12" s="65"/>
      <c r="E12" s="60"/>
      <c r="F12" s="63"/>
      <c r="G12" s="11"/>
      <c r="H12" s="11" t="s">
        <v>7</v>
      </c>
      <c r="I12" s="60" t="s">
        <v>8</v>
      </c>
      <c r="J12" s="60"/>
      <c r="K12" s="60" t="s">
        <v>37</v>
      </c>
      <c r="L12" s="60" t="s">
        <v>36</v>
      </c>
      <c r="M12" s="94" t="s">
        <v>29</v>
      </c>
      <c r="N12" s="12" t="s">
        <v>22</v>
      </c>
      <c r="O12" s="94" t="s">
        <v>21</v>
      </c>
      <c r="P12" s="92" t="s">
        <v>21</v>
      </c>
      <c r="Q12" s="10" t="s">
        <v>8</v>
      </c>
      <c r="R12" s="60" t="s">
        <v>25</v>
      </c>
      <c r="S12" s="94" t="s">
        <v>21</v>
      </c>
      <c r="T12" s="12" t="s">
        <v>22</v>
      </c>
      <c r="U12" s="92" t="s">
        <v>21</v>
      </c>
    </row>
    <row r="13" spans="1:21" ht="16.5" thickBot="1">
      <c r="A13" s="13"/>
      <c r="B13" s="14"/>
      <c r="C13" s="14"/>
      <c r="D13" s="15"/>
      <c r="E13" s="14"/>
      <c r="F13" s="16"/>
      <c r="G13" s="17"/>
      <c r="H13" s="17"/>
      <c r="I13" s="98"/>
      <c r="J13" s="98"/>
      <c r="K13" s="98"/>
      <c r="L13" s="98"/>
      <c r="M13" s="98"/>
      <c r="N13" s="18"/>
      <c r="O13" s="95" t="s">
        <v>27</v>
      </c>
      <c r="P13" s="93" t="s">
        <v>26</v>
      </c>
      <c r="Q13" s="100"/>
      <c r="R13" s="98"/>
      <c r="S13" s="95" t="s">
        <v>27</v>
      </c>
      <c r="T13" s="18"/>
      <c r="U13" s="93" t="s">
        <v>26</v>
      </c>
    </row>
    <row r="14" spans="1:33" s="67" customFormat="1" ht="39" customHeight="1" hidden="1" thickBot="1">
      <c r="A14" s="31">
        <v>1</v>
      </c>
      <c r="B14" s="32"/>
      <c r="C14" s="33" t="s">
        <v>10</v>
      </c>
      <c r="D14" s="34" t="s">
        <v>11</v>
      </c>
      <c r="E14" s="35" t="s">
        <v>9</v>
      </c>
      <c r="F14" s="36" t="s">
        <v>12</v>
      </c>
      <c r="G14" s="37"/>
      <c r="H14" s="38"/>
      <c r="I14" s="74"/>
      <c r="J14" s="81"/>
      <c r="K14" s="81"/>
      <c r="L14" s="81"/>
      <c r="M14" s="81"/>
      <c r="N14" s="39"/>
      <c r="O14" s="39"/>
      <c r="P14" s="81"/>
      <c r="Q14" s="74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252" s="73" customFormat="1" ht="68.25" customHeight="1" thickBot="1">
      <c r="A15" s="19"/>
      <c r="B15" s="20" t="s">
        <v>13</v>
      </c>
      <c r="C15" s="20"/>
      <c r="D15" s="21" t="s">
        <v>14</v>
      </c>
      <c r="E15" s="22"/>
      <c r="F15" s="23"/>
      <c r="G15" s="29">
        <f>SUM(G16:G19)</f>
        <v>1175108</v>
      </c>
      <c r="H15" s="29">
        <f aca="true" t="shared" si="0" ref="H15:U15">SUM(H16:H19)</f>
        <v>31618</v>
      </c>
      <c r="I15" s="104">
        <f t="shared" si="0"/>
        <v>1011700</v>
      </c>
      <c r="J15" s="29">
        <f t="shared" si="0"/>
        <v>250000</v>
      </c>
      <c r="K15" s="29">
        <f t="shared" si="0"/>
        <v>0</v>
      </c>
      <c r="L15" s="29">
        <f t="shared" si="0"/>
        <v>300212</v>
      </c>
      <c r="M15" s="29">
        <f t="shared" si="0"/>
        <v>0</v>
      </c>
      <c r="N15" s="29">
        <f t="shared" si="0"/>
        <v>407194</v>
      </c>
      <c r="O15" s="29">
        <f t="shared" si="0"/>
        <v>54294</v>
      </c>
      <c r="P15" s="124">
        <f t="shared" si="0"/>
        <v>0</v>
      </c>
      <c r="Q15" s="123">
        <f t="shared" si="0"/>
        <v>131790</v>
      </c>
      <c r="R15" s="125">
        <f t="shared" si="0"/>
        <v>131790</v>
      </c>
      <c r="S15" s="29">
        <f t="shared" si="0"/>
        <v>0</v>
      </c>
      <c r="T15" s="29">
        <f t="shared" si="0"/>
        <v>0</v>
      </c>
      <c r="U15" s="29">
        <f t="shared" si="0"/>
        <v>0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68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71"/>
      <c r="AU15" s="71"/>
      <c r="AV15" s="72"/>
      <c r="AW15" s="68"/>
      <c r="AX15" s="68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70"/>
      <c r="BJ15" s="71"/>
      <c r="BK15" s="71"/>
      <c r="BL15" s="72"/>
      <c r="BM15" s="68"/>
      <c r="BN15" s="68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70"/>
      <c r="BZ15" s="71"/>
      <c r="CA15" s="71"/>
      <c r="CB15" s="72"/>
      <c r="CC15" s="68"/>
      <c r="CD15" s="68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70"/>
      <c r="CP15" s="71"/>
      <c r="CQ15" s="71"/>
      <c r="CR15" s="72"/>
      <c r="CS15" s="68"/>
      <c r="CT15" s="68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70"/>
      <c r="DF15" s="71"/>
      <c r="DG15" s="71"/>
      <c r="DH15" s="72"/>
      <c r="DI15" s="68"/>
      <c r="DJ15" s="68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70"/>
      <c r="DV15" s="71"/>
      <c r="DW15" s="71"/>
      <c r="DX15" s="72"/>
      <c r="DY15" s="68"/>
      <c r="DZ15" s="68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70"/>
      <c r="EL15" s="71"/>
      <c r="EM15" s="71"/>
      <c r="EN15" s="72"/>
      <c r="EO15" s="68"/>
      <c r="EP15" s="68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70"/>
      <c r="FB15" s="71"/>
      <c r="FC15" s="71"/>
      <c r="FD15" s="72"/>
      <c r="FE15" s="68"/>
      <c r="FF15" s="68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70"/>
      <c r="FR15" s="71"/>
      <c r="FS15" s="71"/>
      <c r="FT15" s="72"/>
      <c r="FU15" s="68"/>
      <c r="FV15" s="68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70"/>
      <c r="GH15" s="71"/>
      <c r="GI15" s="71"/>
      <c r="GJ15" s="72"/>
      <c r="GK15" s="68"/>
      <c r="GL15" s="68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70"/>
      <c r="GX15" s="71"/>
      <c r="GY15" s="71"/>
      <c r="GZ15" s="72"/>
      <c r="HA15" s="68"/>
      <c r="HB15" s="68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70"/>
      <c r="HN15" s="71"/>
      <c r="HO15" s="71"/>
      <c r="HP15" s="72"/>
      <c r="HQ15" s="68"/>
      <c r="HR15" s="68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70"/>
      <c r="ID15" s="71"/>
      <c r="IE15" s="71"/>
      <c r="IF15" s="72"/>
      <c r="IG15" s="68"/>
      <c r="IH15" s="68"/>
      <c r="II15" s="69"/>
      <c r="IJ15" s="69"/>
      <c r="IK15" s="69"/>
      <c r="IL15" s="69"/>
      <c r="IM15" s="69"/>
      <c r="IN15" s="69"/>
      <c r="IO15" s="69"/>
      <c r="IP15" s="69"/>
      <c r="IQ15" s="69"/>
      <c r="IR15" s="69"/>
    </row>
    <row r="16" spans="1:33" s="67" customFormat="1" ht="68.25" customHeight="1" thickBot="1">
      <c r="A16" s="42">
        <v>1</v>
      </c>
      <c r="B16" s="25"/>
      <c r="C16" s="26" t="s">
        <v>15</v>
      </c>
      <c r="D16" s="27" t="s">
        <v>34</v>
      </c>
      <c r="E16" s="43" t="s">
        <v>9</v>
      </c>
      <c r="F16" s="106" t="s">
        <v>32</v>
      </c>
      <c r="G16" s="29">
        <f aca="true" t="shared" si="1" ref="G16:G22">H16+I16+Q16</f>
        <v>367415</v>
      </c>
      <c r="H16" s="29">
        <v>16865</v>
      </c>
      <c r="I16" s="104">
        <f>SUM(J16:P16)</f>
        <v>218760</v>
      </c>
      <c r="J16" s="83">
        <v>0</v>
      </c>
      <c r="K16" s="83">
        <v>0</v>
      </c>
      <c r="L16" s="83">
        <v>218760</v>
      </c>
      <c r="M16" s="83"/>
      <c r="N16" s="44"/>
      <c r="O16" s="44"/>
      <c r="P16" s="83"/>
      <c r="Q16" s="76">
        <f>SUM(R16:U16)</f>
        <v>131790</v>
      </c>
      <c r="R16" s="44">
        <v>131790</v>
      </c>
      <c r="S16" s="44"/>
      <c r="T16" s="44"/>
      <c r="U16" s="44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67" customFormat="1" ht="68.25" customHeight="1" thickBot="1">
      <c r="A17" s="56">
        <v>2</v>
      </c>
      <c r="B17" s="57"/>
      <c r="C17" s="26"/>
      <c r="D17" s="27" t="s">
        <v>33</v>
      </c>
      <c r="E17" s="43" t="s">
        <v>9</v>
      </c>
      <c r="F17" s="106" t="s">
        <v>35</v>
      </c>
      <c r="G17" s="29">
        <f t="shared" si="1"/>
        <v>260753</v>
      </c>
      <c r="H17" s="29">
        <v>10753</v>
      </c>
      <c r="I17" s="104">
        <f>SUM(J17:P17)</f>
        <v>250000</v>
      </c>
      <c r="J17" s="121">
        <v>250000</v>
      </c>
      <c r="K17" s="83"/>
      <c r="L17" s="83"/>
      <c r="M17" s="83"/>
      <c r="N17" s="44"/>
      <c r="O17" s="44"/>
      <c r="P17" s="120"/>
      <c r="Q17" s="123"/>
      <c r="R17" s="30"/>
      <c r="S17" s="30"/>
      <c r="T17" s="30"/>
      <c r="U17" s="30"/>
      <c r="V17"/>
      <c r="W17"/>
      <c r="X17"/>
      <c r="Y17"/>
      <c r="Z17"/>
      <c r="AA17"/>
      <c r="AB17"/>
      <c r="AC17"/>
      <c r="AD17"/>
      <c r="AE17"/>
      <c r="AF17"/>
      <c r="AG17"/>
    </row>
    <row r="18" spans="1:21" ht="68.25" customHeight="1" thickBot="1">
      <c r="A18" s="56">
        <v>3</v>
      </c>
      <c r="B18" s="57"/>
      <c r="C18" s="26" t="s">
        <v>15</v>
      </c>
      <c r="D18" s="27" t="s">
        <v>19</v>
      </c>
      <c r="E18" s="43" t="s">
        <v>9</v>
      </c>
      <c r="F18" s="28" t="s">
        <v>12</v>
      </c>
      <c r="G18" s="29">
        <f t="shared" si="1"/>
        <v>263901</v>
      </c>
      <c r="H18" s="29">
        <v>2000</v>
      </c>
      <c r="I18" s="76">
        <f>SUM(J18:O18)</f>
        <v>261901</v>
      </c>
      <c r="J18" s="30">
        <v>0</v>
      </c>
      <c r="K18" s="66"/>
      <c r="L18" s="30">
        <v>39292</v>
      </c>
      <c r="M18" s="66"/>
      <c r="N18" s="66">
        <v>196419</v>
      </c>
      <c r="O18" s="66">
        <v>26190</v>
      </c>
      <c r="P18" s="82">
        <v>0</v>
      </c>
      <c r="Q18" s="123"/>
      <c r="R18" s="82">
        <f>Q18*75%</f>
        <v>0</v>
      </c>
      <c r="S18" s="82">
        <f aca="true" t="shared" si="2" ref="S18:U19">Q18*10%</f>
        <v>0</v>
      </c>
      <c r="T18" s="82">
        <f t="shared" si="2"/>
        <v>0</v>
      </c>
      <c r="U18" s="82">
        <f t="shared" si="2"/>
        <v>0</v>
      </c>
    </row>
    <row r="19" spans="1:21" ht="68.25" customHeight="1" thickBot="1">
      <c r="A19" s="56">
        <v>4</v>
      </c>
      <c r="B19" s="57"/>
      <c r="C19" s="107" t="s">
        <v>15</v>
      </c>
      <c r="D19" s="108" t="s">
        <v>20</v>
      </c>
      <c r="E19" s="109" t="s">
        <v>9</v>
      </c>
      <c r="F19" s="110" t="s">
        <v>12</v>
      </c>
      <c r="G19" s="37">
        <f t="shared" si="1"/>
        <v>283039</v>
      </c>
      <c r="H19" s="37">
        <v>2000</v>
      </c>
      <c r="I19" s="74">
        <f>SUM(J19:O19)</f>
        <v>281039</v>
      </c>
      <c r="J19" s="39">
        <v>0</v>
      </c>
      <c r="K19" s="30"/>
      <c r="L19" s="39">
        <v>42160</v>
      </c>
      <c r="M19" s="30"/>
      <c r="N19" s="30">
        <v>210775</v>
      </c>
      <c r="O19" s="30">
        <v>28104</v>
      </c>
      <c r="P19" s="111">
        <v>0</v>
      </c>
      <c r="Q19" s="112"/>
      <c r="R19" s="111">
        <f>Q19*75%</f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</row>
    <row r="20" spans="1:252" s="73" customFormat="1" ht="68.25" customHeight="1" thickBot="1">
      <c r="A20" s="19"/>
      <c r="B20" s="20" t="s">
        <v>16</v>
      </c>
      <c r="C20" s="20"/>
      <c r="D20" s="21" t="s">
        <v>17</v>
      </c>
      <c r="E20" s="22"/>
      <c r="F20" s="23"/>
      <c r="G20" s="40">
        <f t="shared" si="1"/>
        <v>3018834</v>
      </c>
      <c r="H20" s="40">
        <f>H22</f>
        <v>39188</v>
      </c>
      <c r="I20" s="77">
        <f>SUM(J20:P20)</f>
        <v>1950631</v>
      </c>
      <c r="J20" s="41">
        <f>SUM(J22+J21)</f>
        <v>58573</v>
      </c>
      <c r="K20" s="41">
        <f>SUM(K22+K21)</f>
        <v>1441700</v>
      </c>
      <c r="L20" s="41">
        <f>SUM(L22+L21)</f>
        <v>120460</v>
      </c>
      <c r="M20" s="41">
        <f>SUM(M22+M21)</f>
        <v>8131</v>
      </c>
      <c r="N20" s="41">
        <f aca="true" t="shared" si="3" ref="N20:U20">SUM(N22)</f>
        <v>0</v>
      </c>
      <c r="O20" s="41">
        <f t="shared" si="3"/>
        <v>71767</v>
      </c>
      <c r="P20" s="85">
        <f t="shared" si="3"/>
        <v>250000</v>
      </c>
      <c r="Q20" s="77">
        <f t="shared" si="3"/>
        <v>1029015</v>
      </c>
      <c r="R20" s="41">
        <f t="shared" si="3"/>
        <v>104648</v>
      </c>
      <c r="S20" s="41">
        <f t="shared" si="3"/>
        <v>102901</v>
      </c>
      <c r="T20" s="41">
        <f t="shared" si="3"/>
        <v>771466</v>
      </c>
      <c r="U20" s="118">
        <f t="shared" si="3"/>
        <v>50000</v>
      </c>
      <c r="V20"/>
      <c r="W20"/>
      <c r="X20"/>
      <c r="Y20"/>
      <c r="Z20" s="69"/>
      <c r="AA20" s="69"/>
      <c r="AB20" s="69"/>
      <c r="AC20" s="70"/>
      <c r="AD20" s="71"/>
      <c r="AE20" s="71"/>
      <c r="AF20" s="72"/>
      <c r="AG20" s="68"/>
      <c r="AH20" s="68"/>
      <c r="AI20" s="87"/>
      <c r="AJ20" s="87"/>
      <c r="AK20" s="87"/>
      <c r="AL20" s="88"/>
      <c r="AM20" s="69"/>
      <c r="AN20" s="69"/>
      <c r="AO20" s="69"/>
      <c r="AP20" s="69"/>
      <c r="AQ20" s="69"/>
      <c r="AR20" s="69"/>
      <c r="AS20" s="70"/>
      <c r="AT20" s="71"/>
      <c r="AU20" s="71"/>
      <c r="AV20" s="72"/>
      <c r="AW20" s="68"/>
      <c r="AX20" s="68"/>
      <c r="AY20" s="87"/>
      <c r="AZ20" s="87"/>
      <c r="BA20" s="87"/>
      <c r="BB20" s="88"/>
      <c r="BC20" s="69"/>
      <c r="BD20" s="69"/>
      <c r="BE20" s="69"/>
      <c r="BF20" s="69"/>
      <c r="BG20" s="69"/>
      <c r="BH20" s="69"/>
      <c r="BI20" s="70"/>
      <c r="BJ20" s="71"/>
      <c r="BK20" s="71"/>
      <c r="BL20" s="72"/>
      <c r="BM20" s="68"/>
      <c r="BN20" s="68"/>
      <c r="BO20" s="87"/>
      <c r="BP20" s="87"/>
      <c r="BQ20" s="87"/>
      <c r="BR20" s="88"/>
      <c r="BS20" s="69"/>
      <c r="BT20" s="69"/>
      <c r="BU20" s="69"/>
      <c r="BV20" s="69"/>
      <c r="BW20" s="69"/>
      <c r="BX20" s="69"/>
      <c r="BY20" s="70"/>
      <c r="BZ20" s="71"/>
      <c r="CA20" s="71"/>
      <c r="CB20" s="72"/>
      <c r="CC20" s="68"/>
      <c r="CD20" s="68"/>
      <c r="CE20" s="87"/>
      <c r="CF20" s="87"/>
      <c r="CG20" s="87"/>
      <c r="CH20" s="88"/>
      <c r="CI20" s="69"/>
      <c r="CJ20" s="69"/>
      <c r="CK20" s="69"/>
      <c r="CL20" s="69"/>
      <c r="CM20" s="69"/>
      <c r="CN20" s="69"/>
      <c r="CO20" s="70"/>
      <c r="CP20" s="71"/>
      <c r="CQ20" s="71"/>
      <c r="CR20" s="72"/>
      <c r="CS20" s="68"/>
      <c r="CT20" s="68"/>
      <c r="CU20" s="87"/>
      <c r="CV20" s="87"/>
      <c r="CW20" s="87"/>
      <c r="CX20" s="88"/>
      <c r="CY20" s="69"/>
      <c r="CZ20" s="69"/>
      <c r="DA20" s="69"/>
      <c r="DB20" s="69"/>
      <c r="DC20" s="69"/>
      <c r="DD20" s="69"/>
      <c r="DE20" s="70"/>
      <c r="DF20" s="71"/>
      <c r="DG20" s="71"/>
      <c r="DH20" s="72"/>
      <c r="DI20" s="68"/>
      <c r="DJ20" s="68"/>
      <c r="DK20" s="87"/>
      <c r="DL20" s="87"/>
      <c r="DM20" s="87"/>
      <c r="DN20" s="88"/>
      <c r="DO20" s="69"/>
      <c r="DP20" s="69"/>
      <c r="DQ20" s="69"/>
      <c r="DR20" s="69"/>
      <c r="DS20" s="69"/>
      <c r="DT20" s="69"/>
      <c r="DU20" s="70"/>
      <c r="DV20" s="71"/>
      <c r="DW20" s="71"/>
      <c r="DX20" s="72"/>
      <c r="DY20" s="68"/>
      <c r="DZ20" s="68"/>
      <c r="EA20" s="87"/>
      <c r="EB20" s="87"/>
      <c r="EC20" s="87"/>
      <c r="ED20" s="88"/>
      <c r="EE20" s="69"/>
      <c r="EF20" s="69"/>
      <c r="EG20" s="69"/>
      <c r="EH20" s="69"/>
      <c r="EI20" s="69"/>
      <c r="EJ20" s="69"/>
      <c r="EK20" s="70"/>
      <c r="EL20" s="71"/>
      <c r="EM20" s="71"/>
      <c r="EN20" s="72"/>
      <c r="EO20" s="68"/>
      <c r="EP20" s="68"/>
      <c r="EQ20" s="87"/>
      <c r="ER20" s="87"/>
      <c r="ES20" s="87"/>
      <c r="ET20" s="88"/>
      <c r="EU20" s="69"/>
      <c r="EV20" s="69"/>
      <c r="EW20" s="69"/>
      <c r="EX20" s="69"/>
      <c r="EY20" s="69"/>
      <c r="EZ20" s="69"/>
      <c r="FA20" s="70"/>
      <c r="FB20" s="71"/>
      <c r="FC20" s="71"/>
      <c r="FD20" s="72"/>
      <c r="FE20" s="68"/>
      <c r="FF20" s="68"/>
      <c r="FG20" s="87"/>
      <c r="FH20" s="87"/>
      <c r="FI20" s="87"/>
      <c r="FJ20" s="88"/>
      <c r="FK20" s="69"/>
      <c r="FL20" s="69"/>
      <c r="FM20" s="69"/>
      <c r="FN20" s="69"/>
      <c r="FO20" s="69"/>
      <c r="FP20" s="69"/>
      <c r="FQ20" s="70"/>
      <c r="FR20" s="71"/>
      <c r="FS20" s="71"/>
      <c r="FT20" s="72"/>
      <c r="FU20" s="68"/>
      <c r="FV20" s="68"/>
      <c r="FW20" s="87"/>
      <c r="FX20" s="87"/>
      <c r="FY20" s="87"/>
      <c r="FZ20" s="88"/>
      <c r="GA20" s="69"/>
      <c r="GB20" s="69"/>
      <c r="GC20" s="69"/>
      <c r="GD20" s="69"/>
      <c r="GE20" s="69"/>
      <c r="GF20" s="69"/>
      <c r="GG20" s="70"/>
      <c r="GH20" s="71"/>
      <c r="GI20" s="71"/>
      <c r="GJ20" s="72"/>
      <c r="GK20" s="68"/>
      <c r="GL20" s="68"/>
      <c r="GM20" s="87"/>
      <c r="GN20" s="87"/>
      <c r="GO20" s="87"/>
      <c r="GP20" s="88"/>
      <c r="GQ20" s="69"/>
      <c r="GR20" s="69"/>
      <c r="GS20" s="69"/>
      <c r="GT20" s="69"/>
      <c r="GU20" s="69"/>
      <c r="GV20" s="69"/>
      <c r="GW20" s="70"/>
      <c r="GX20" s="71"/>
      <c r="GY20" s="71"/>
      <c r="GZ20" s="72"/>
      <c r="HA20" s="68"/>
      <c r="HB20" s="68"/>
      <c r="HC20" s="87"/>
      <c r="HD20" s="87"/>
      <c r="HE20" s="87"/>
      <c r="HF20" s="88"/>
      <c r="HG20" s="69"/>
      <c r="HH20" s="69"/>
      <c r="HI20" s="69"/>
      <c r="HJ20" s="69"/>
      <c r="HK20" s="69"/>
      <c r="HL20" s="69"/>
      <c r="HM20" s="70"/>
      <c r="HN20" s="71"/>
      <c r="HO20" s="71"/>
      <c r="HP20" s="72"/>
      <c r="HQ20" s="68"/>
      <c r="HR20" s="68"/>
      <c r="HS20" s="87"/>
      <c r="HT20" s="87"/>
      <c r="HU20" s="87"/>
      <c r="HV20" s="88"/>
      <c r="HW20" s="69"/>
      <c r="HX20" s="69"/>
      <c r="HY20" s="69"/>
      <c r="HZ20" s="69"/>
      <c r="IA20" s="69"/>
      <c r="IB20" s="69"/>
      <c r="IC20" s="70"/>
      <c r="ID20" s="71"/>
      <c r="IE20" s="71"/>
      <c r="IF20" s="72"/>
      <c r="IG20" s="68"/>
      <c r="IH20" s="68"/>
      <c r="II20" s="87"/>
      <c r="IJ20" s="87"/>
      <c r="IK20" s="87"/>
      <c r="IL20" s="88"/>
      <c r="IM20" s="69"/>
      <c r="IN20" s="69"/>
      <c r="IO20" s="69"/>
      <c r="IP20" s="69"/>
      <c r="IQ20" s="69"/>
      <c r="IR20" s="69"/>
    </row>
    <row r="21" spans="1:252" s="73" customFormat="1" ht="68.25" customHeight="1">
      <c r="A21" s="113">
        <v>5</v>
      </c>
      <c r="B21" s="102"/>
      <c r="C21" s="114">
        <v>80101</v>
      </c>
      <c r="D21" s="103" t="s">
        <v>31</v>
      </c>
      <c r="E21" s="43" t="s">
        <v>9</v>
      </c>
      <c r="F21" s="28" t="s">
        <v>12</v>
      </c>
      <c r="G21" s="29">
        <f t="shared" si="1"/>
        <v>19360</v>
      </c>
      <c r="H21" s="37">
        <v>0</v>
      </c>
      <c r="I21" s="75">
        <f>SUM(J21:P21)</f>
        <v>19360</v>
      </c>
      <c r="J21" s="122">
        <v>11229</v>
      </c>
      <c r="K21" s="122"/>
      <c r="L21" s="122"/>
      <c r="M21" s="122">
        <v>8131</v>
      </c>
      <c r="N21" s="115"/>
      <c r="O21" s="115"/>
      <c r="P21" s="116"/>
      <c r="Q21" s="117"/>
      <c r="R21" s="115"/>
      <c r="S21" s="115"/>
      <c r="T21" s="115"/>
      <c r="U21" s="115"/>
      <c r="V21"/>
      <c r="W21"/>
      <c r="X21"/>
      <c r="Y21"/>
      <c r="Z21" s="69"/>
      <c r="AA21" s="69"/>
      <c r="AB21" s="69"/>
      <c r="AC21" s="70"/>
      <c r="AD21" s="71"/>
      <c r="AE21" s="71"/>
      <c r="AF21" s="72"/>
      <c r="AG21" s="68"/>
      <c r="AH21" s="68"/>
      <c r="AI21" s="87"/>
      <c r="AJ21" s="87"/>
      <c r="AK21" s="87"/>
      <c r="AL21" s="88"/>
      <c r="AM21" s="69"/>
      <c r="AN21" s="69"/>
      <c r="AO21" s="69"/>
      <c r="AP21" s="69"/>
      <c r="AQ21" s="69"/>
      <c r="AR21" s="69"/>
      <c r="AS21" s="70"/>
      <c r="AT21" s="71"/>
      <c r="AU21" s="71"/>
      <c r="AV21" s="72"/>
      <c r="AW21" s="68"/>
      <c r="AX21" s="68"/>
      <c r="AY21" s="87"/>
      <c r="AZ21" s="87"/>
      <c r="BA21" s="87"/>
      <c r="BB21" s="88"/>
      <c r="BC21" s="69"/>
      <c r="BD21" s="69"/>
      <c r="BE21" s="69"/>
      <c r="BF21" s="69"/>
      <c r="BG21" s="69"/>
      <c r="BH21" s="69"/>
      <c r="BI21" s="70"/>
      <c r="BJ21" s="71"/>
      <c r="BK21" s="71"/>
      <c r="BL21" s="72"/>
      <c r="BM21" s="68"/>
      <c r="BN21" s="68"/>
      <c r="BO21" s="87"/>
      <c r="BP21" s="87"/>
      <c r="BQ21" s="87"/>
      <c r="BR21" s="88"/>
      <c r="BS21" s="69"/>
      <c r="BT21" s="69"/>
      <c r="BU21" s="69"/>
      <c r="BV21" s="69"/>
      <c r="BW21" s="69"/>
      <c r="BX21" s="69"/>
      <c r="BY21" s="70"/>
      <c r="BZ21" s="71"/>
      <c r="CA21" s="71"/>
      <c r="CB21" s="72"/>
      <c r="CC21" s="68"/>
      <c r="CD21" s="68"/>
      <c r="CE21" s="87"/>
      <c r="CF21" s="87"/>
      <c r="CG21" s="87"/>
      <c r="CH21" s="88"/>
      <c r="CI21" s="69"/>
      <c r="CJ21" s="69"/>
      <c r="CK21" s="69"/>
      <c r="CL21" s="69"/>
      <c r="CM21" s="69"/>
      <c r="CN21" s="69"/>
      <c r="CO21" s="70"/>
      <c r="CP21" s="71"/>
      <c r="CQ21" s="71"/>
      <c r="CR21" s="72"/>
      <c r="CS21" s="68"/>
      <c r="CT21" s="68"/>
      <c r="CU21" s="87"/>
      <c r="CV21" s="87"/>
      <c r="CW21" s="87"/>
      <c r="CX21" s="88"/>
      <c r="CY21" s="69"/>
      <c r="CZ21" s="69"/>
      <c r="DA21" s="69"/>
      <c r="DB21" s="69"/>
      <c r="DC21" s="69"/>
      <c r="DD21" s="69"/>
      <c r="DE21" s="70"/>
      <c r="DF21" s="71"/>
      <c r="DG21" s="71"/>
      <c r="DH21" s="72"/>
      <c r="DI21" s="68"/>
      <c r="DJ21" s="68"/>
      <c r="DK21" s="87"/>
      <c r="DL21" s="87"/>
      <c r="DM21" s="87"/>
      <c r="DN21" s="88"/>
      <c r="DO21" s="69"/>
      <c r="DP21" s="69"/>
      <c r="DQ21" s="69"/>
      <c r="DR21" s="69"/>
      <c r="DS21" s="69"/>
      <c r="DT21" s="69"/>
      <c r="DU21" s="70"/>
      <c r="DV21" s="71"/>
      <c r="DW21" s="71"/>
      <c r="DX21" s="72"/>
      <c r="DY21" s="68"/>
      <c r="DZ21" s="68"/>
      <c r="EA21" s="87"/>
      <c r="EB21" s="87"/>
      <c r="EC21" s="87"/>
      <c r="ED21" s="88"/>
      <c r="EE21" s="69"/>
      <c r="EF21" s="69"/>
      <c r="EG21" s="69"/>
      <c r="EH21" s="69"/>
      <c r="EI21" s="69"/>
      <c r="EJ21" s="69"/>
      <c r="EK21" s="70"/>
      <c r="EL21" s="71"/>
      <c r="EM21" s="71"/>
      <c r="EN21" s="72"/>
      <c r="EO21" s="68"/>
      <c r="EP21" s="68"/>
      <c r="EQ21" s="87"/>
      <c r="ER21" s="87"/>
      <c r="ES21" s="87"/>
      <c r="ET21" s="88"/>
      <c r="EU21" s="69"/>
      <c r="EV21" s="69"/>
      <c r="EW21" s="69"/>
      <c r="EX21" s="69"/>
      <c r="EY21" s="69"/>
      <c r="EZ21" s="69"/>
      <c r="FA21" s="70"/>
      <c r="FB21" s="71"/>
      <c r="FC21" s="71"/>
      <c r="FD21" s="72"/>
      <c r="FE21" s="68"/>
      <c r="FF21" s="68"/>
      <c r="FG21" s="87"/>
      <c r="FH21" s="87"/>
      <c r="FI21" s="87"/>
      <c r="FJ21" s="88"/>
      <c r="FK21" s="69"/>
      <c r="FL21" s="69"/>
      <c r="FM21" s="69"/>
      <c r="FN21" s="69"/>
      <c r="FO21" s="69"/>
      <c r="FP21" s="69"/>
      <c r="FQ21" s="70"/>
      <c r="FR21" s="71"/>
      <c r="FS21" s="71"/>
      <c r="FT21" s="72"/>
      <c r="FU21" s="68"/>
      <c r="FV21" s="68"/>
      <c r="FW21" s="87"/>
      <c r="FX21" s="87"/>
      <c r="FY21" s="87"/>
      <c r="FZ21" s="88"/>
      <c r="GA21" s="69"/>
      <c r="GB21" s="69"/>
      <c r="GC21" s="69"/>
      <c r="GD21" s="69"/>
      <c r="GE21" s="69"/>
      <c r="GF21" s="69"/>
      <c r="GG21" s="70"/>
      <c r="GH21" s="71"/>
      <c r="GI21" s="71"/>
      <c r="GJ21" s="72"/>
      <c r="GK21" s="68"/>
      <c r="GL21" s="68"/>
      <c r="GM21" s="87"/>
      <c r="GN21" s="87"/>
      <c r="GO21" s="87"/>
      <c r="GP21" s="88"/>
      <c r="GQ21" s="69"/>
      <c r="GR21" s="69"/>
      <c r="GS21" s="69"/>
      <c r="GT21" s="69"/>
      <c r="GU21" s="69"/>
      <c r="GV21" s="69"/>
      <c r="GW21" s="70"/>
      <c r="GX21" s="71"/>
      <c r="GY21" s="71"/>
      <c r="GZ21" s="72"/>
      <c r="HA21" s="68"/>
      <c r="HB21" s="68"/>
      <c r="HC21" s="87"/>
      <c r="HD21" s="87"/>
      <c r="HE21" s="87"/>
      <c r="HF21" s="88"/>
      <c r="HG21" s="69"/>
      <c r="HH21" s="69"/>
      <c r="HI21" s="69"/>
      <c r="HJ21" s="69"/>
      <c r="HK21" s="69"/>
      <c r="HL21" s="69"/>
      <c r="HM21" s="70"/>
      <c r="HN21" s="71"/>
      <c r="HO21" s="71"/>
      <c r="HP21" s="72"/>
      <c r="HQ21" s="68"/>
      <c r="HR21" s="68"/>
      <c r="HS21" s="87"/>
      <c r="HT21" s="87"/>
      <c r="HU21" s="87"/>
      <c r="HV21" s="88"/>
      <c r="HW21" s="69"/>
      <c r="HX21" s="69"/>
      <c r="HY21" s="69"/>
      <c r="HZ21" s="69"/>
      <c r="IA21" s="69"/>
      <c r="IB21" s="69"/>
      <c r="IC21" s="70"/>
      <c r="ID21" s="71"/>
      <c r="IE21" s="71"/>
      <c r="IF21" s="72"/>
      <c r="IG21" s="68"/>
      <c r="IH21" s="68"/>
      <c r="II21" s="87"/>
      <c r="IJ21" s="87"/>
      <c r="IK21" s="87"/>
      <c r="IL21" s="88"/>
      <c r="IM21" s="69"/>
      <c r="IN21" s="69"/>
      <c r="IO21" s="69"/>
      <c r="IP21" s="69"/>
      <c r="IQ21" s="69"/>
      <c r="IR21" s="69"/>
    </row>
    <row r="22" spans="1:21" ht="53.25" customHeight="1" thickBot="1">
      <c r="A22" s="45">
        <v>6</v>
      </c>
      <c r="B22" s="46"/>
      <c r="C22" s="47">
        <v>80110</v>
      </c>
      <c r="D22" s="34" t="s">
        <v>28</v>
      </c>
      <c r="E22" s="35" t="s">
        <v>9</v>
      </c>
      <c r="F22" s="48" t="s">
        <v>23</v>
      </c>
      <c r="G22" s="29">
        <f t="shared" si="1"/>
        <v>2999474</v>
      </c>
      <c r="H22" s="119">
        <v>39188</v>
      </c>
      <c r="I22" s="75">
        <f>SUM(J22:P22)</f>
        <v>1931271</v>
      </c>
      <c r="J22" s="30">
        <v>47344</v>
      </c>
      <c r="K22" s="30">
        <v>1441700</v>
      </c>
      <c r="L22" s="30">
        <v>120460</v>
      </c>
      <c r="M22" s="30"/>
      <c r="N22" s="30">
        <v>0</v>
      </c>
      <c r="O22" s="30">
        <v>71767</v>
      </c>
      <c r="P22" s="84">
        <v>250000</v>
      </c>
      <c r="Q22" s="76">
        <f>SUM(R22:U22)</f>
        <v>1029015</v>
      </c>
      <c r="R22" s="30">
        <v>104648</v>
      </c>
      <c r="S22" s="30">
        <v>102901</v>
      </c>
      <c r="T22" s="30">
        <v>771466</v>
      </c>
      <c r="U22" s="30">
        <v>50000</v>
      </c>
    </row>
    <row r="23" spans="1:21" s="50" customFormat="1" ht="69.75" customHeight="1" thickBot="1">
      <c r="A23" s="128" t="s">
        <v>18</v>
      </c>
      <c r="B23" s="129"/>
      <c r="C23" s="129"/>
      <c r="D23" s="129"/>
      <c r="E23" s="129"/>
      <c r="F23" s="130"/>
      <c r="G23" s="40">
        <f>H23+I23+Q23</f>
        <v>4193942</v>
      </c>
      <c r="H23" s="49">
        <f>H$20+H$15</f>
        <v>70806</v>
      </c>
      <c r="I23" s="105">
        <f>I$20+I$15</f>
        <v>2962331</v>
      </c>
      <c r="J23" s="49">
        <f aca="true" t="shared" si="4" ref="J23:U23">J$20+J$15</f>
        <v>308573</v>
      </c>
      <c r="K23" s="49">
        <f>K$20+K$15</f>
        <v>1441700</v>
      </c>
      <c r="L23" s="49">
        <f t="shared" si="4"/>
        <v>420672</v>
      </c>
      <c r="M23" s="49">
        <f t="shared" si="4"/>
        <v>8131</v>
      </c>
      <c r="N23" s="49">
        <f t="shared" si="4"/>
        <v>407194</v>
      </c>
      <c r="O23" s="49">
        <f t="shared" si="4"/>
        <v>126061</v>
      </c>
      <c r="P23" s="49">
        <f t="shared" si="4"/>
        <v>250000</v>
      </c>
      <c r="Q23" s="105">
        <f>Q$20+Q$15</f>
        <v>1160805</v>
      </c>
      <c r="R23" s="49">
        <f>R$20+R$15</f>
        <v>236438</v>
      </c>
      <c r="S23" s="49">
        <f t="shared" si="4"/>
        <v>102901</v>
      </c>
      <c r="T23" s="49">
        <f t="shared" si="4"/>
        <v>771466</v>
      </c>
      <c r="U23" s="49">
        <f t="shared" si="4"/>
        <v>50000</v>
      </c>
    </row>
    <row r="24" spans="1:8" ht="15.75">
      <c r="A24" s="51"/>
      <c r="B24" s="51"/>
      <c r="C24" s="52"/>
      <c r="D24" s="53"/>
      <c r="E24" s="54"/>
      <c r="F24" s="55"/>
      <c r="G24" s="51"/>
      <c r="H24" s="51"/>
    </row>
    <row r="25" spans="1:8" ht="15.75" hidden="1">
      <c r="A25" s="51"/>
      <c r="B25" s="51"/>
      <c r="C25" s="52"/>
      <c r="D25" s="53"/>
      <c r="E25" s="54"/>
      <c r="F25" s="55"/>
      <c r="G25" s="51"/>
      <c r="H25" s="51"/>
    </row>
    <row r="26" spans="1:8" ht="15.75">
      <c r="A26" s="51"/>
      <c r="B26" s="51"/>
      <c r="C26" s="52"/>
      <c r="D26" s="53"/>
      <c r="E26" s="51"/>
      <c r="F26" s="52"/>
      <c r="G26" s="51"/>
      <c r="H26" s="51"/>
    </row>
    <row r="27" ht="15.75">
      <c r="D27" s="53"/>
    </row>
    <row r="28" ht="9.75" customHeight="1"/>
  </sheetData>
  <mergeCells count="5">
    <mergeCell ref="I8:Q8"/>
    <mergeCell ref="A23:F23"/>
    <mergeCell ref="Q9:U10"/>
    <mergeCell ref="R11:U11"/>
    <mergeCell ref="M11:P11"/>
  </mergeCells>
  <printOptions/>
  <pageMargins left="0.3937007874015748" right="0.3937007874015748" top="0.7874015748031497" bottom="0.7874015748031497" header="0" footer="0"/>
  <pageSetup fitToWidth="0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2005-02-16T14:37:42Z</cp:lastPrinted>
  <dcterms:created xsi:type="dcterms:W3CDTF">2004-04-29T10:30:09Z</dcterms:created>
  <dcterms:modified xsi:type="dcterms:W3CDTF">2005-07-22T15:00:01Z</dcterms:modified>
  <cp:category/>
  <cp:version/>
  <cp:contentType/>
  <cp:contentStatus/>
</cp:coreProperties>
</file>