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9720" windowHeight="6030" activeTab="1"/>
  </bookViews>
  <sheets>
    <sheet name="dochody" sheetId="1" r:id="rId1"/>
    <sheet name="wydatki " sheetId="2" r:id="rId2"/>
  </sheets>
  <definedNames>
    <definedName name="_xlnm.Print_Area" localSheetId="0">'dochody'!$A$1:$C$39</definedName>
    <definedName name="_xlnm.Print_Area" localSheetId="1">'wydatki '!$A$1:$D$96</definedName>
  </definedNames>
  <calcPr fullCalcOnLoad="1"/>
</workbook>
</file>

<file path=xl/sharedStrings.xml><?xml version="1.0" encoding="utf-8"?>
<sst xmlns="http://schemas.openxmlformats.org/spreadsheetml/2006/main" count="127" uniqueCount="77">
  <si>
    <t xml:space="preserve"> </t>
  </si>
  <si>
    <t>BUDŻET GMINY</t>
  </si>
  <si>
    <t>w złotych</t>
  </si>
  <si>
    <t>Treść</t>
  </si>
  <si>
    <t>Zwiększyć wydatki</t>
  </si>
  <si>
    <t>Zmniejszyć wydatki</t>
  </si>
  <si>
    <t>Dz. 750 – Administracja publiczna</t>
  </si>
  <si>
    <t>Rozdz. 75023 – Urzędy gmin</t>
  </si>
  <si>
    <t>§ 3020 - Nagrody i wydatki osobowe niezaliczane do             wynagrodzeń</t>
  </si>
  <si>
    <t>§ 4210 – Zakup materiałów i wyposażenie</t>
  </si>
  <si>
    <t>Dz. 801 – Oświata i wychowanie</t>
  </si>
  <si>
    <t>Rozdz. 80110  – Gimnazja</t>
  </si>
  <si>
    <t>§ 4300 – Zakup usług pozostałych</t>
  </si>
  <si>
    <t>§ 4410 – Podróże służbowe krajowe</t>
  </si>
  <si>
    <t>Rozdz. 80113 Dowożenie uczniów do szkół</t>
  </si>
  <si>
    <t>§ 3020 - Nagrody i wydatki osobowe niezaliczane do   wynagrodzeń</t>
  </si>
  <si>
    <t>OGÓŁEM</t>
  </si>
  <si>
    <t>      </t>
  </si>
  <si>
    <t>Zwiększyć dochody</t>
  </si>
  <si>
    <t>Zmniejszyć dochody</t>
  </si>
  <si>
    <t>Dz. 801 Oświata i wychowanie</t>
  </si>
  <si>
    <t>§ 6050 Wydatki inwestycyjne jednostek budżetowych</t>
  </si>
  <si>
    <t>§ 4210 Zakup materiałów i wyposażenia</t>
  </si>
  <si>
    <t>§ 4300 Zakup usług pozostałych</t>
  </si>
  <si>
    <t>Dz. 010 Rolnictwo i łowiectwo</t>
  </si>
  <si>
    <t>Rozdz. 01010 Infrastruktura wodociągowa i sanitacyjna wsi</t>
  </si>
  <si>
    <t>Rozdz. 75023 Urzędy gmin</t>
  </si>
  <si>
    <t>Dz. 750 Administracja publiczna</t>
  </si>
  <si>
    <t>§ 4110 Składki na ubezpieczenia społeczne</t>
  </si>
  <si>
    <t>Dz. 926 Kultura fizyczna i sport</t>
  </si>
  <si>
    <t>Rozdz. 92605 Zadania w zakresie kultury fizycznej i sportu</t>
  </si>
  <si>
    <t>§ 4010 Wynagrodzenia osobowe pracowników</t>
  </si>
  <si>
    <t>§ 3020 Nagrody i wydatki osobowe niezaliczane do wynagrodzeń</t>
  </si>
  <si>
    <t>Dz. 700 Gospodarka mieszkaniowa</t>
  </si>
  <si>
    <t>Rozdz. 70005 Gospodarka gruntami i nieruchomościami</t>
  </si>
  <si>
    <t>Rozdz. 80110 - Gimnazjum</t>
  </si>
  <si>
    <t>Dz. 600 Transport i łaczność</t>
  </si>
  <si>
    <t>Rozdz. 60016 Drogi publiczne gminne</t>
  </si>
  <si>
    <t>§ 3030 Różne wydatki na rzecz osób fizycznych</t>
  </si>
  <si>
    <t>§ 0970 Wpływy z różnych dochodów</t>
  </si>
  <si>
    <t>§ 4410 Podróże służbowe krajowe</t>
  </si>
  <si>
    <t>§ 4120 Składki na Fundusz Pracy</t>
  </si>
  <si>
    <t>Dz. 756 Dochody od osób prawnych, od osób fizycznych i od innych jednostek nieposiadających osobowości prawnej oraz wydatki związane z ich poborem</t>
  </si>
  <si>
    <t>Rozdz. 80101  – Szkoła Podstawowa we Wróblewie</t>
  </si>
  <si>
    <t>Dz. 851 Ochrona zdrowia</t>
  </si>
  <si>
    <t xml:space="preserve">rozdz. 75615 Wpływy z podatku rolnego, podatku leśnego, podatku od czynności cywilnoprawnych, podatków i opłat lokalnych od osób prawnych i innych jednostek organizacyjnych </t>
  </si>
  <si>
    <t>§ 0310 Podatek od nieruchomości</t>
  </si>
  <si>
    <t>rozdz. 75616 Wpływy z podatku rolnego, podatku leśnego, podatku od czynności cywilnoprawnych, podatków i opłat lokalnych od osób fizycznych</t>
  </si>
  <si>
    <t>Dz. 758 Różne rozliczenia</t>
  </si>
  <si>
    <t>Rozdz. 75801 Część oświatowa subwencji ogólnej dla jednostek samorządu terytorialnego</t>
  </si>
  <si>
    <t>§ 0920 Subwencje ogólne z budżetu państwa</t>
  </si>
  <si>
    <t>Rozdz. 75807 Część  wyrównawcza subwencji ogólnej dla gmin</t>
  </si>
  <si>
    <t>Rozdz. 80110 Gimnazjum</t>
  </si>
  <si>
    <t>§ 6298 Środki na dofinansowanie własnych inwestycji gmin (związków gmin), powiatów (związków powiatów), samorządów województw, pozyskane z innych źródeł</t>
  </si>
  <si>
    <t>§ 6299 Środki na dofinansowanie własnych inwestycji gmin (związków gmin), powiatów (związków powiatów), samorządów województw, pozyskane z innych źródeł</t>
  </si>
  <si>
    <t>§ 6339 Dotacje celowe otrzymane z budżetu państwa na realizację inwestycji i zakupów inwestycyjnych własnych gmin (związków gmin)</t>
  </si>
  <si>
    <t>§ 6058 Wydatki inwestycyjne jednostek budżetowych</t>
  </si>
  <si>
    <t>§ 6059 Wydatki inwestycyjne jednostek budżetowych</t>
  </si>
  <si>
    <t>Rozdz. 85111 Szpitale ogólne</t>
  </si>
  <si>
    <t>§ 6300 Wydatki na pomoc finansową udzielaną między jednostkami samorządu terytorialnego na dofinansowanie własnych zadań inwestycyjnych i zakupów inwestycyjnych</t>
  </si>
  <si>
    <t>Dz. 854 Edukacyjna opieka wychowawcza</t>
  </si>
  <si>
    <t>Rozdz. 85415 Pomoc materialna dla uczniów</t>
  </si>
  <si>
    <t>§ 3240 Stypendia dla uczniów</t>
  </si>
  <si>
    <t xml:space="preserve">§ 4410 Podróże służbowe krajowe </t>
  </si>
  <si>
    <t>Dz. 757 Obsługa długu publicznego</t>
  </si>
  <si>
    <t xml:space="preserve">Rozdz. 75702 Obsługa papierów wartościowych, kredytów i pożyczek jednostek samorządu terytorialnego </t>
  </si>
  <si>
    <t>§ 8070 Odsetki i dyskonto od krajowych skarbowych papierów wartościowych oraz od krajowych pożyczek i kredytów</t>
  </si>
  <si>
    <t>§ 4270 Zakup usług remontowych</t>
  </si>
  <si>
    <t>Rozdz. 80104  – Przedszkole we Wróblewie</t>
  </si>
  <si>
    <t>§ 4040 Dodatkowe wynagrodzenie roczne</t>
  </si>
  <si>
    <t>§ 4210 Zakup pomocy naukowych, dydaktycznych i książek</t>
  </si>
  <si>
    <t>§ 4440 Odpisy na zakładowy fundusz świadczeń socjalnych</t>
  </si>
  <si>
    <t>§ 4170 Wynagrodzenia bezosobowe</t>
  </si>
  <si>
    <t>Rozdz. 80146 - Dokształcanie i doskonalenie nauczycieli</t>
  </si>
  <si>
    <t>Rozdz. 75022 Rady gmin</t>
  </si>
  <si>
    <t>§ 2338 Dotacje celowe otrzymane od samorządu województwa na zadania bieżące realizowane na podstawie porozumień (umów) między jednostkami samorządu terytorialnego</t>
  </si>
  <si>
    <t>§ 2339 Dotacje celowe otrzymane od samorządu województwa na zadania bieżące realizowane na podstawie porozumień (umów) między jednostkami samorządu terytorialnego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</si>
</sst>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\ _z_ł_-;\-* #,##0\ _z_ł_-;_-* &quot;-&quot;??\ _z_ł_-;_-@_-"/>
    <numFmt numFmtId="168" formatCode="_-* #,##0.0\ _z_ł_-;\-* #,##0.0\ _z_ł_-;_-* &quot;-&quot;??\ _z_ł_-;_-@_-"/>
  </numFmts>
  <fonts count="26">
    <font>
      <sz val="10"/>
      <name val="Arial CE"/>
      <family val="0"/>
    </font>
    <font>
      <sz val="9"/>
      <name val="Times New Roman"/>
      <family val="1"/>
    </font>
    <font>
      <sz val="12"/>
      <name val="Times New Roman"/>
      <family val="1"/>
    </font>
    <font>
      <sz val="12"/>
      <name val="Arial Black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Tahoma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2"/>
      <name val="Arial CE"/>
      <family val="2"/>
    </font>
    <font>
      <b/>
      <i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Arial CE"/>
      <family val="2"/>
    </font>
    <font>
      <sz val="12"/>
      <color indexed="8"/>
      <name val="Arial"/>
      <family val="2"/>
    </font>
    <font>
      <i/>
      <sz val="12"/>
      <name val="Arial CE"/>
      <family val="2"/>
    </font>
    <font>
      <i/>
      <sz val="14"/>
      <name val="Arial CE"/>
      <family val="2"/>
    </font>
    <font>
      <sz val="11"/>
      <name val="Arial CE"/>
      <family val="2"/>
    </font>
    <font>
      <sz val="14"/>
      <name val="Arial CE"/>
      <family val="2"/>
    </font>
    <font>
      <b/>
      <i/>
      <sz val="12"/>
      <name val="Arial CE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wrapText="1" indent="5"/>
    </xf>
    <xf numFmtId="0" fontId="8" fillId="0" borderId="2" xfId="0" applyFont="1" applyBorder="1" applyAlignment="1">
      <alignment horizontal="left" wrapText="1" indent="4"/>
    </xf>
    <xf numFmtId="0" fontId="9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7" fontId="5" fillId="0" borderId="3" xfId="15" applyNumberFormat="1" applyFont="1" applyBorder="1" applyAlignment="1">
      <alignment horizontal="center" wrapText="1"/>
    </xf>
    <xf numFmtId="167" fontId="7" fillId="0" borderId="3" xfId="15" applyNumberFormat="1" applyFont="1" applyBorder="1" applyAlignment="1">
      <alignment horizontal="center" wrapText="1"/>
    </xf>
    <xf numFmtId="167" fontId="7" fillId="0" borderId="4" xfId="15" applyNumberFormat="1" applyFont="1" applyBorder="1" applyAlignment="1">
      <alignment horizontal="center" wrapText="1"/>
    </xf>
    <xf numFmtId="167" fontId="2" fillId="0" borderId="3" xfId="15" applyNumberFormat="1" applyFont="1" applyBorder="1" applyAlignment="1">
      <alignment horizontal="center" wrapText="1"/>
    </xf>
    <xf numFmtId="167" fontId="9" fillId="0" borderId="4" xfId="15" applyNumberFormat="1" applyFont="1" applyBorder="1" applyAlignment="1">
      <alignment horizontal="center" wrapText="1"/>
    </xf>
    <xf numFmtId="167" fontId="9" fillId="0" borderId="3" xfId="15" applyNumberFormat="1" applyFont="1" applyBorder="1" applyAlignment="1">
      <alignment horizontal="center" wrapText="1"/>
    </xf>
    <xf numFmtId="167" fontId="2" fillId="0" borderId="4" xfId="15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vertical="center" wrapText="1"/>
    </xf>
    <xf numFmtId="167" fontId="5" fillId="0" borderId="8" xfId="15" applyNumberFormat="1" applyFont="1" applyBorder="1" applyAlignment="1">
      <alignment horizontal="center" wrapText="1"/>
    </xf>
    <xf numFmtId="167" fontId="5" fillId="0" borderId="9" xfId="15" applyNumberFormat="1" applyFont="1" applyBorder="1" applyAlignment="1">
      <alignment horizontal="center" wrapText="1"/>
    </xf>
    <xf numFmtId="167" fontId="9" fillId="0" borderId="2" xfId="15" applyNumberFormat="1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167" fontId="0" fillId="0" borderId="0" xfId="0" applyNumberFormat="1" applyAlignment="1">
      <alignment/>
    </xf>
    <xf numFmtId="167" fontId="15" fillId="0" borderId="3" xfId="15" applyNumberFormat="1" applyFont="1" applyBorder="1" applyAlignment="1">
      <alignment horizontal="center" wrapText="1"/>
    </xf>
    <xf numFmtId="167" fontId="5" fillId="0" borderId="2" xfId="15" applyNumberFormat="1" applyFont="1" applyBorder="1" applyAlignment="1">
      <alignment horizontal="center" wrapText="1"/>
    </xf>
    <xf numFmtId="167" fontId="5" fillId="0" borderId="6" xfId="15" applyNumberFormat="1" applyFont="1" applyBorder="1" applyAlignment="1">
      <alignment horizontal="center" wrapText="1"/>
    </xf>
    <xf numFmtId="167" fontId="15" fillId="0" borderId="4" xfId="15" applyNumberFormat="1" applyFont="1" applyBorder="1" applyAlignment="1">
      <alignment horizontal="center" wrapText="1"/>
    </xf>
    <xf numFmtId="167" fontId="15" fillId="0" borderId="6" xfId="15" applyNumberFormat="1" applyFont="1" applyBorder="1" applyAlignment="1">
      <alignment horizontal="center" wrapText="1"/>
    </xf>
    <xf numFmtId="167" fontId="15" fillId="0" borderId="10" xfId="15" applyNumberFormat="1" applyFont="1" applyBorder="1" applyAlignment="1">
      <alignment horizontal="center" wrapText="1"/>
    </xf>
    <xf numFmtId="0" fontId="18" fillId="0" borderId="10" xfId="0" applyFont="1" applyBorder="1" applyAlignment="1">
      <alignment vertical="center" wrapText="1"/>
    </xf>
    <xf numFmtId="0" fontId="19" fillId="0" borderId="2" xfId="0" applyFont="1" applyBorder="1" applyAlignment="1">
      <alignment horizontal="left" wrapText="1" indent="4"/>
    </xf>
    <xf numFmtId="167" fontId="5" fillId="0" borderId="10" xfId="15" applyNumberFormat="1" applyFont="1" applyBorder="1" applyAlignment="1">
      <alignment horizontal="center" wrapText="1"/>
    </xf>
    <xf numFmtId="167" fontId="5" fillId="0" borderId="11" xfId="15" applyNumberFormat="1" applyFont="1" applyBorder="1" applyAlignment="1">
      <alignment horizontal="center" wrapText="1"/>
    </xf>
    <xf numFmtId="0" fontId="8" fillId="0" borderId="5" xfId="0" applyFont="1" applyBorder="1" applyAlignment="1">
      <alignment horizontal="left" wrapText="1" indent="4"/>
    </xf>
    <xf numFmtId="167" fontId="15" fillId="0" borderId="8" xfId="15" applyNumberFormat="1" applyFont="1" applyBorder="1" applyAlignment="1">
      <alignment horizontal="center" wrapText="1"/>
    </xf>
    <xf numFmtId="0" fontId="14" fillId="0" borderId="7" xfId="0" applyFont="1" applyBorder="1" applyAlignment="1">
      <alignment vertical="center"/>
    </xf>
    <xf numFmtId="0" fontId="20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167" fontId="23" fillId="0" borderId="13" xfId="15" applyNumberFormat="1" applyFont="1" applyBorder="1" applyAlignment="1">
      <alignment vertical="center"/>
    </xf>
    <xf numFmtId="167" fontId="21" fillId="0" borderId="10" xfId="15" applyNumberFormat="1" applyFont="1" applyBorder="1" applyAlignment="1">
      <alignment vertical="center"/>
    </xf>
    <xf numFmtId="167" fontId="23" fillId="0" borderId="10" xfId="15" applyNumberFormat="1" applyFont="1" applyBorder="1" applyAlignment="1">
      <alignment vertical="center"/>
    </xf>
    <xf numFmtId="0" fontId="20" fillId="0" borderId="14" xfId="0" applyFont="1" applyBorder="1" applyAlignment="1">
      <alignment vertical="center" wrapText="1"/>
    </xf>
    <xf numFmtId="167" fontId="21" fillId="0" borderId="2" xfId="15" applyNumberFormat="1" applyFont="1" applyBorder="1" applyAlignment="1">
      <alignment vertical="center"/>
    </xf>
    <xf numFmtId="0" fontId="24" fillId="0" borderId="2" xfId="0" applyFont="1" applyBorder="1" applyAlignment="1">
      <alignment vertical="center" wrapText="1"/>
    </xf>
    <xf numFmtId="167" fontId="5" fillId="0" borderId="15" xfId="15" applyNumberFormat="1" applyFont="1" applyBorder="1" applyAlignment="1">
      <alignment horizontal="center" wrapText="1"/>
    </xf>
    <xf numFmtId="0" fontId="25" fillId="0" borderId="2" xfId="0" applyFont="1" applyBorder="1" applyAlignment="1">
      <alignment horizontal="left" wrapText="1" indent="4"/>
    </xf>
    <xf numFmtId="167" fontId="15" fillId="0" borderId="11" xfId="15" applyNumberFormat="1" applyFont="1" applyBorder="1" applyAlignment="1">
      <alignment horizontal="center" wrapText="1"/>
    </xf>
    <xf numFmtId="167" fontId="5" fillId="0" borderId="16" xfId="15" applyNumberFormat="1" applyFont="1" applyBorder="1" applyAlignment="1">
      <alignment horizontal="center" wrapText="1"/>
    </xf>
    <xf numFmtId="0" fontId="6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60" zoomScaleNormal="60" workbookViewId="0" topLeftCell="A39">
      <selection activeCell="A16" sqref="A16:C20"/>
    </sheetView>
  </sheetViews>
  <sheetFormatPr defaultColWidth="9.00390625" defaultRowHeight="12.75"/>
  <cols>
    <col min="1" max="1" width="69.375" style="0" customWidth="1"/>
    <col min="2" max="2" width="23.75390625" style="0" customWidth="1"/>
    <col min="3" max="3" width="22.375" style="0" customWidth="1"/>
    <col min="4" max="4" width="12.25390625" style="0" bestFit="1" customWidth="1"/>
    <col min="5" max="5" width="15.125" style="0" customWidth="1"/>
  </cols>
  <sheetData>
    <row r="1" spans="1:2" ht="19.5">
      <c r="A1" s="2"/>
      <c r="B1" s="3" t="s">
        <v>0</v>
      </c>
    </row>
    <row r="2" ht="15.75">
      <c r="A2" s="4"/>
    </row>
    <row r="3" ht="12.75">
      <c r="A3" s="1"/>
    </row>
    <row r="4" ht="15.75">
      <c r="A4" s="4"/>
    </row>
    <row r="5" ht="18">
      <c r="A5" s="5"/>
    </row>
    <row r="6" ht="18">
      <c r="A6" s="5" t="s">
        <v>1</v>
      </c>
    </row>
    <row r="7" spans="1:3" ht="15.75" customHeight="1">
      <c r="A7" s="6"/>
      <c r="B7" s="7" t="s">
        <v>2</v>
      </c>
      <c r="C7" s="6"/>
    </row>
    <row r="8" spans="1:3" ht="37.5" customHeight="1" thickBot="1">
      <c r="A8" s="23" t="s">
        <v>3</v>
      </c>
      <c r="B8" s="24" t="s">
        <v>18</v>
      </c>
      <c r="C8" s="24" t="s">
        <v>19</v>
      </c>
    </row>
    <row r="9" spans="1:3" ht="56.25" customHeight="1" hidden="1" thickBot="1">
      <c r="A9" s="25" t="s">
        <v>24</v>
      </c>
      <c r="B9" s="26">
        <f>SUM(B10)</f>
        <v>0</v>
      </c>
      <c r="C9" s="26">
        <f>SUM(C10)</f>
        <v>0</v>
      </c>
    </row>
    <row r="10" spans="1:3" ht="33.75" customHeight="1" hidden="1">
      <c r="A10" s="37" t="s">
        <v>25</v>
      </c>
      <c r="B10" s="34">
        <f>SUM(B11:B11)</f>
        <v>0</v>
      </c>
      <c r="C10" s="34">
        <f>SUM(C11:C11)</f>
        <v>0</v>
      </c>
    </row>
    <row r="11" spans="1:3" ht="34.5" customHeight="1" hidden="1" thickBot="1">
      <c r="A11" s="38" t="s">
        <v>39</v>
      </c>
      <c r="B11" s="34">
        <v>0</v>
      </c>
      <c r="C11" s="39">
        <v>0</v>
      </c>
    </row>
    <row r="12" spans="1:3" ht="34.5" customHeight="1" thickBot="1">
      <c r="A12" s="25" t="s">
        <v>36</v>
      </c>
      <c r="B12" s="26">
        <f>SUM(B13)</f>
        <v>461488</v>
      </c>
      <c r="C12" s="26">
        <f>SUM(C13)</f>
        <v>0</v>
      </c>
    </row>
    <row r="13" spans="1:3" ht="34.5" customHeight="1">
      <c r="A13" s="37" t="s">
        <v>37</v>
      </c>
      <c r="B13" s="31">
        <f>SUM(B14:B15)</f>
        <v>461488</v>
      </c>
      <c r="C13" s="31">
        <f>SUM(C14:C15)</f>
        <v>0</v>
      </c>
    </row>
    <row r="14" spans="1:3" ht="55.5" customHeight="1">
      <c r="A14" s="45" t="s">
        <v>53</v>
      </c>
      <c r="B14" s="48">
        <v>407194</v>
      </c>
      <c r="C14" s="35"/>
    </row>
    <row r="15" spans="1:3" ht="51.75" customHeight="1" thickBot="1">
      <c r="A15" s="45" t="s">
        <v>55</v>
      </c>
      <c r="B15" s="48">
        <v>54294</v>
      </c>
      <c r="C15" s="46"/>
    </row>
    <row r="16" spans="1:3" ht="72" customHeight="1" thickBot="1">
      <c r="A16" s="25" t="s">
        <v>42</v>
      </c>
      <c r="B16" s="26">
        <f>B17+B19</f>
        <v>143000</v>
      </c>
      <c r="C16" s="26">
        <f>C17+C19</f>
        <v>143000</v>
      </c>
    </row>
    <row r="17" spans="1:3" ht="64.5" customHeight="1">
      <c r="A17" s="49" t="s">
        <v>45</v>
      </c>
      <c r="B17" s="50">
        <f>B18</f>
        <v>143000</v>
      </c>
      <c r="C17" s="32"/>
    </row>
    <row r="18" spans="1:3" ht="34.5" customHeight="1">
      <c r="A18" s="45" t="s">
        <v>46</v>
      </c>
      <c r="B18" s="48">
        <v>143000</v>
      </c>
      <c r="C18" s="39"/>
    </row>
    <row r="19" spans="1:3" ht="57.75" customHeight="1">
      <c r="A19" s="44" t="s">
        <v>47</v>
      </c>
      <c r="B19" s="47">
        <f>B20</f>
        <v>0</v>
      </c>
      <c r="C19" s="39">
        <f>C20</f>
        <v>143000</v>
      </c>
    </row>
    <row r="20" spans="1:3" ht="30.75" customHeight="1" thickBot="1">
      <c r="A20" s="45" t="s">
        <v>46</v>
      </c>
      <c r="B20" s="48">
        <v>0</v>
      </c>
      <c r="C20" s="39">
        <v>143000</v>
      </c>
    </row>
    <row r="21" spans="1:3" ht="30" customHeight="1" thickBot="1">
      <c r="A21" s="25" t="s">
        <v>48</v>
      </c>
      <c r="B21" s="26">
        <f>B22+B24</f>
        <v>2919</v>
      </c>
      <c r="C21" s="26">
        <f>C22+C24</f>
        <v>46518</v>
      </c>
    </row>
    <row r="22" spans="1:3" ht="41.25" customHeight="1">
      <c r="A22" s="49" t="s">
        <v>49</v>
      </c>
      <c r="B22" s="50"/>
      <c r="C22" s="32">
        <f>C23</f>
        <v>46518</v>
      </c>
    </row>
    <row r="23" spans="1:3" ht="29.25" customHeight="1">
      <c r="A23" s="45" t="s">
        <v>50</v>
      </c>
      <c r="B23" s="48"/>
      <c r="C23" s="39">
        <v>46518</v>
      </c>
    </row>
    <row r="24" spans="1:3" ht="35.25" customHeight="1">
      <c r="A24" s="44" t="s">
        <v>51</v>
      </c>
      <c r="B24" s="50">
        <f>B25</f>
        <v>2919</v>
      </c>
      <c r="C24" s="32"/>
    </row>
    <row r="25" spans="1:3" ht="25.5" customHeight="1" thickBot="1">
      <c r="A25" s="45" t="s">
        <v>50</v>
      </c>
      <c r="B25" s="48">
        <v>2919</v>
      </c>
      <c r="C25" s="39"/>
    </row>
    <row r="26" spans="1:3" ht="33" customHeight="1" thickBot="1">
      <c r="A26" s="25" t="s">
        <v>20</v>
      </c>
      <c r="B26" s="26">
        <f>B27</f>
        <v>98184</v>
      </c>
      <c r="C26" s="26">
        <f>C27</f>
        <v>1906357</v>
      </c>
    </row>
    <row r="27" spans="1:3" ht="27.75" customHeight="1">
      <c r="A27" s="49" t="s">
        <v>52</v>
      </c>
      <c r="B27" s="32">
        <f>B28+B29+B30</f>
        <v>98184</v>
      </c>
      <c r="C27" s="32">
        <f>C28+C29+C30</f>
        <v>1906357</v>
      </c>
    </row>
    <row r="28" spans="1:3" ht="50.25" customHeight="1">
      <c r="A28" s="45" t="s">
        <v>53</v>
      </c>
      <c r="B28" s="46">
        <v>26117</v>
      </c>
      <c r="C28" s="46">
        <v>0</v>
      </c>
    </row>
    <row r="29" spans="1:3" ht="55.5" customHeight="1">
      <c r="A29" s="45" t="s">
        <v>54</v>
      </c>
      <c r="B29" s="48"/>
      <c r="C29" s="46">
        <v>1906357</v>
      </c>
    </row>
    <row r="30" spans="1:3" ht="45" customHeight="1" thickBot="1">
      <c r="A30" s="45" t="s">
        <v>55</v>
      </c>
      <c r="B30" s="48">
        <v>72067</v>
      </c>
      <c r="C30" s="46"/>
    </row>
    <row r="31" spans="1:3" ht="31.5" customHeight="1" thickBot="1">
      <c r="A31" s="25" t="s">
        <v>60</v>
      </c>
      <c r="B31" s="26">
        <f>B32</f>
        <v>33785</v>
      </c>
      <c r="C31" s="26">
        <f>C32</f>
        <v>0</v>
      </c>
    </row>
    <row r="32" spans="1:3" ht="27" customHeight="1">
      <c r="A32" s="49" t="s">
        <v>61</v>
      </c>
      <c r="B32" s="32">
        <f>SUM(B33:B34)</f>
        <v>33785</v>
      </c>
      <c r="C32" s="32">
        <f>SUM(C33:C34)</f>
        <v>0</v>
      </c>
    </row>
    <row r="33" spans="1:3" ht="57.75" customHeight="1">
      <c r="A33" s="53" t="s">
        <v>75</v>
      </c>
      <c r="B33" s="39">
        <v>22991</v>
      </c>
      <c r="C33" s="39"/>
    </row>
    <row r="34" spans="1:3" ht="48.75" customHeight="1" thickBot="1">
      <c r="A34" s="53" t="s">
        <v>76</v>
      </c>
      <c r="B34" s="39">
        <v>10794</v>
      </c>
      <c r="C34" s="39"/>
    </row>
    <row r="35" spans="1:4" ht="41.25" customHeight="1" thickBot="1">
      <c r="A35" s="29" t="s">
        <v>16</v>
      </c>
      <c r="B35" s="52">
        <f>B26+B21+B16+B12+B31</f>
        <v>739376</v>
      </c>
      <c r="C35" s="52">
        <f>C26+C21+C16+C12+C31</f>
        <v>2095875</v>
      </c>
      <c r="D35" s="30">
        <f>B35-dochody!C35</f>
        <v>-1356499</v>
      </c>
    </row>
  </sheetData>
  <printOptions/>
  <pageMargins left="0.75" right="0.75" top="1" bottom="1" header="0.5" footer="0.5"/>
  <pageSetup horizontalDpi="600" verticalDpi="600" orientation="portrait" paperSize="9" scale="71" r:id="rId2"/>
  <rowBreaks count="1" manualBreakCount="1">
    <brk id="30" max="2" man="1"/>
  </rowBreaks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02"/>
  <sheetViews>
    <sheetView tabSelected="1" view="pageBreakPreview" zoomScale="75" zoomScaleNormal="75" zoomScaleSheetLayoutView="75" workbookViewId="0" topLeftCell="A44">
      <selection activeCell="F51" sqref="F51"/>
    </sheetView>
  </sheetViews>
  <sheetFormatPr defaultColWidth="9.00390625" defaultRowHeight="12.75"/>
  <cols>
    <col min="1" max="1" width="2.875" style="0" customWidth="1"/>
    <col min="2" max="2" width="61.00390625" style="0" customWidth="1"/>
    <col min="3" max="3" width="25.75390625" style="0" customWidth="1"/>
    <col min="4" max="4" width="23.00390625" style="0" customWidth="1"/>
    <col min="5" max="5" width="12.375" style="0" customWidth="1"/>
    <col min="6" max="6" width="12.00390625" style="0" customWidth="1"/>
    <col min="7" max="7" width="14.25390625" style="0" customWidth="1"/>
  </cols>
  <sheetData>
    <row r="1" ht="15.75">
      <c r="B1" s="4"/>
    </row>
    <row r="2" ht="12.75">
      <c r="B2" s="1"/>
    </row>
    <row r="3" ht="15.75">
      <c r="B3" s="4"/>
    </row>
    <row r="4" ht="18">
      <c r="B4" s="5"/>
    </row>
    <row r="5" ht="27" customHeight="1">
      <c r="B5" s="5" t="s">
        <v>1</v>
      </c>
    </row>
    <row r="6" ht="15.75">
      <c r="B6" s="4"/>
    </row>
    <row r="7" spans="2:4" ht="15.75" customHeight="1">
      <c r="B7" s="6"/>
      <c r="C7" s="7" t="s">
        <v>2</v>
      </c>
      <c r="D7" s="6"/>
    </row>
    <row r="8" spans="2:4" ht="32.25" customHeight="1" thickBot="1">
      <c r="B8" s="23" t="s">
        <v>3</v>
      </c>
      <c r="C8" s="24" t="s">
        <v>4</v>
      </c>
      <c r="D8" s="24" t="s">
        <v>5</v>
      </c>
    </row>
    <row r="9" spans="2:4" ht="16.5" hidden="1" thickBot="1">
      <c r="B9" s="25" t="s">
        <v>6</v>
      </c>
      <c r="C9" s="26"/>
      <c r="D9" s="27"/>
    </row>
    <row r="10" spans="2:4" ht="12.75" hidden="1">
      <c r="B10" s="8" t="s">
        <v>7</v>
      </c>
      <c r="C10" s="17"/>
      <c r="D10" s="18"/>
    </row>
    <row r="11" spans="2:4" ht="38.25" customHeight="1" hidden="1">
      <c r="B11" s="9" t="s">
        <v>8</v>
      </c>
      <c r="C11" s="28"/>
      <c r="D11" s="19"/>
    </row>
    <row r="12" spans="2:4" ht="16.5" hidden="1" thickBot="1">
      <c r="B12" s="10" t="s">
        <v>9</v>
      </c>
      <c r="C12" s="19"/>
      <c r="D12" s="20"/>
    </row>
    <row r="13" spans="2:4" ht="27" customHeight="1" hidden="1" thickBot="1">
      <c r="B13" s="25" t="s">
        <v>10</v>
      </c>
      <c r="C13" s="26"/>
      <c r="D13" s="27"/>
    </row>
    <row r="14" spans="2:4" ht="15.75" hidden="1">
      <c r="B14" s="8" t="s">
        <v>11</v>
      </c>
      <c r="C14" s="17"/>
      <c r="D14" s="22"/>
    </row>
    <row r="15" spans="2:4" ht="15.75" hidden="1">
      <c r="B15" s="10" t="s">
        <v>9</v>
      </c>
      <c r="C15" s="21"/>
      <c r="D15" s="22"/>
    </row>
    <row r="16" spans="2:4" ht="15.75" hidden="1">
      <c r="B16" s="10" t="s">
        <v>12</v>
      </c>
      <c r="C16" s="21"/>
      <c r="D16" s="22"/>
    </row>
    <row r="17" spans="2:4" ht="15.75" hidden="1">
      <c r="B17" s="10" t="s">
        <v>13</v>
      </c>
      <c r="C17" s="21"/>
      <c r="D17" s="22"/>
    </row>
    <row r="18" spans="2:4" ht="12.75" hidden="1">
      <c r="B18" s="11" t="s">
        <v>14</v>
      </c>
      <c r="C18" s="17"/>
      <c r="D18" s="18"/>
    </row>
    <row r="19" spans="2:4" ht="15.75" hidden="1">
      <c r="B19" s="12" t="s">
        <v>15</v>
      </c>
      <c r="C19" s="21"/>
      <c r="D19" s="22"/>
    </row>
    <row r="20" spans="2:4" ht="16.5" hidden="1" thickBot="1">
      <c r="B20" s="10" t="s">
        <v>9</v>
      </c>
      <c r="C20" s="19"/>
      <c r="D20" s="20"/>
    </row>
    <row r="21" spans="2:4" ht="29.25" customHeight="1" thickBot="1">
      <c r="B21" s="25" t="s">
        <v>24</v>
      </c>
      <c r="C21" s="26">
        <f>C26</f>
        <v>8000</v>
      </c>
      <c r="D21" s="26">
        <f>D26</f>
        <v>0</v>
      </c>
    </row>
    <row r="22" spans="2:4" ht="29.25" customHeight="1" hidden="1" thickBot="1">
      <c r="B22" s="25" t="s">
        <v>36</v>
      </c>
      <c r="C22" s="26">
        <f>SUM(C23)</f>
        <v>0</v>
      </c>
      <c r="D22" s="26">
        <f>SUM(D23)</f>
        <v>0</v>
      </c>
    </row>
    <row r="23" spans="2:4" ht="29.25" customHeight="1" hidden="1">
      <c r="B23" s="37" t="s">
        <v>37</v>
      </c>
      <c r="C23" s="31">
        <f>SUM(C24:C25)</f>
        <v>0</v>
      </c>
      <c r="D23" s="31">
        <f>SUM(D24:D25)</f>
        <v>0</v>
      </c>
    </row>
    <row r="24" spans="2:4" ht="29.25" customHeight="1" hidden="1">
      <c r="B24" s="9" t="s">
        <v>22</v>
      </c>
      <c r="C24" s="36"/>
      <c r="D24" s="36">
        <v>0</v>
      </c>
    </row>
    <row r="25" spans="2:4" ht="29.25" customHeight="1" hidden="1" thickBot="1">
      <c r="B25" s="9" t="s">
        <v>21</v>
      </c>
      <c r="C25" s="35"/>
      <c r="D25" s="35">
        <v>0</v>
      </c>
    </row>
    <row r="26" spans="2:4" ht="29.25" customHeight="1">
      <c r="B26" s="37" t="s">
        <v>25</v>
      </c>
      <c r="C26" s="31">
        <f>C27</f>
        <v>8000</v>
      </c>
      <c r="D26" s="31">
        <f>D27</f>
        <v>0</v>
      </c>
    </row>
    <row r="27" spans="2:4" ht="29.25" customHeight="1" thickBot="1">
      <c r="B27" s="9" t="s">
        <v>21</v>
      </c>
      <c r="C27" s="31">
        <v>8000</v>
      </c>
      <c r="D27" s="31"/>
    </row>
    <row r="28" spans="2:4" ht="29.25" customHeight="1" thickBot="1">
      <c r="B28" s="25" t="s">
        <v>36</v>
      </c>
      <c r="C28" s="26">
        <f>SUM(C29)</f>
        <v>800699</v>
      </c>
      <c r="D28" s="26">
        <f>SUM(D29)</f>
        <v>10000</v>
      </c>
    </row>
    <row r="29" spans="2:4" ht="29.25" customHeight="1">
      <c r="B29" s="37" t="s">
        <v>37</v>
      </c>
      <c r="C29" s="31">
        <f>SUM(C30:C33)</f>
        <v>800699</v>
      </c>
      <c r="D29" s="31">
        <f>SUM(D31:D31)</f>
        <v>10000</v>
      </c>
    </row>
    <row r="30" spans="2:4" ht="29.25" customHeight="1">
      <c r="B30" s="9" t="s">
        <v>23</v>
      </c>
      <c r="C30" s="31">
        <v>29000</v>
      </c>
      <c r="D30" s="31"/>
    </row>
    <row r="31" spans="2:4" ht="29.25" customHeight="1">
      <c r="B31" s="9" t="s">
        <v>21</v>
      </c>
      <c r="C31" s="31">
        <v>228759</v>
      </c>
      <c r="D31" s="31">
        <v>10000</v>
      </c>
    </row>
    <row r="32" spans="2:4" ht="29.25" customHeight="1">
      <c r="B32" s="9" t="s">
        <v>56</v>
      </c>
      <c r="C32" s="31">
        <v>407194</v>
      </c>
      <c r="D32" s="31"/>
    </row>
    <row r="33" spans="2:4" ht="29.25" customHeight="1" thickBot="1">
      <c r="B33" s="9" t="s">
        <v>57</v>
      </c>
      <c r="C33" s="31">
        <v>135746</v>
      </c>
      <c r="D33" s="31">
        <v>0</v>
      </c>
    </row>
    <row r="34" spans="2:4" ht="29.25" customHeight="1" thickBot="1">
      <c r="B34" s="25" t="s">
        <v>33</v>
      </c>
      <c r="C34" s="26">
        <f>C35</f>
        <v>3000</v>
      </c>
      <c r="D34" s="26">
        <f>D35</f>
        <v>50279</v>
      </c>
    </row>
    <row r="35" spans="2:4" ht="29.25" customHeight="1">
      <c r="B35" s="37" t="s">
        <v>34</v>
      </c>
      <c r="C35" s="31">
        <f>SUM(C36:C41)</f>
        <v>3000</v>
      </c>
      <c r="D35" s="31">
        <f>SUM(D36:D41)</f>
        <v>50279</v>
      </c>
    </row>
    <row r="36" spans="2:4" ht="29.25" customHeight="1" hidden="1">
      <c r="B36" s="9" t="s">
        <v>23</v>
      </c>
      <c r="C36" s="31">
        <v>0</v>
      </c>
      <c r="D36" s="31"/>
    </row>
    <row r="37" spans="2:4" ht="29.25" customHeight="1">
      <c r="B37" s="9" t="s">
        <v>28</v>
      </c>
      <c r="C37" s="31">
        <v>87</v>
      </c>
      <c r="D37" s="31"/>
    </row>
    <row r="38" spans="2:4" ht="29.25" customHeight="1">
      <c r="B38" s="9" t="s">
        <v>41</v>
      </c>
      <c r="C38" s="31">
        <v>13</v>
      </c>
      <c r="D38" s="31"/>
    </row>
    <row r="39" spans="2:4" ht="29.25" customHeight="1">
      <c r="B39" s="9" t="s">
        <v>72</v>
      </c>
      <c r="C39" s="36">
        <v>2500</v>
      </c>
      <c r="D39" s="36"/>
    </row>
    <row r="40" spans="2:4" ht="29.25" customHeight="1">
      <c r="B40" s="9" t="s">
        <v>22</v>
      </c>
      <c r="C40" s="36">
        <v>400</v>
      </c>
      <c r="D40" s="36"/>
    </row>
    <row r="41" spans="2:4" ht="29.25" customHeight="1" thickBot="1">
      <c r="B41" s="9" t="s">
        <v>23</v>
      </c>
      <c r="C41" s="35">
        <v>0</v>
      </c>
      <c r="D41" s="35">
        <v>50279</v>
      </c>
    </row>
    <row r="42" spans="2:4" ht="45.75" customHeight="1" thickBot="1">
      <c r="B42" s="25" t="s">
        <v>27</v>
      </c>
      <c r="C42" s="26">
        <f>C46+C44</f>
        <v>115905</v>
      </c>
      <c r="D42" s="26">
        <f>D46+D44</f>
        <v>0</v>
      </c>
    </row>
    <row r="43" spans="2:4" ht="23.25" customHeight="1" hidden="1">
      <c r="B43" s="9" t="s">
        <v>38</v>
      </c>
      <c r="C43" s="31">
        <v>0</v>
      </c>
      <c r="D43" s="31"/>
    </row>
    <row r="44" spans="2:5" ht="29.25" customHeight="1">
      <c r="B44" s="37" t="s">
        <v>74</v>
      </c>
      <c r="C44" s="31">
        <f>SUM(C45:C45)</f>
        <v>5000</v>
      </c>
      <c r="D44" s="31">
        <f>SUM(D45:D45)</f>
        <v>0</v>
      </c>
      <c r="E44" s="30">
        <f>D44-C44</f>
        <v>-5000</v>
      </c>
    </row>
    <row r="45" spans="2:4" ht="29.25" customHeight="1">
      <c r="B45" s="9" t="s">
        <v>22</v>
      </c>
      <c r="C45" s="36">
        <v>5000</v>
      </c>
      <c r="D45" s="36"/>
    </row>
    <row r="46" spans="2:5" ht="29.25" customHeight="1">
      <c r="B46" s="37" t="s">
        <v>26</v>
      </c>
      <c r="C46" s="31">
        <f>SUM(C47:C48)</f>
        <v>110905</v>
      </c>
      <c r="D46" s="31">
        <f>SUM(D47:D48)</f>
        <v>0</v>
      </c>
      <c r="E46" s="30">
        <f>D46-C46</f>
        <v>-110905</v>
      </c>
    </row>
    <row r="47" spans="2:5" ht="29.25" customHeight="1">
      <c r="B47" s="9" t="s">
        <v>22</v>
      </c>
      <c r="C47" s="31">
        <v>10905</v>
      </c>
      <c r="D47" s="31"/>
      <c r="E47" s="30"/>
    </row>
    <row r="48" spans="2:4" ht="29.25" customHeight="1" thickBot="1">
      <c r="B48" s="41" t="s">
        <v>67</v>
      </c>
      <c r="C48" s="36">
        <v>100000</v>
      </c>
      <c r="D48" s="36"/>
    </row>
    <row r="49" spans="2:4" ht="29.25" customHeight="1" thickBot="1">
      <c r="B49" s="25" t="s">
        <v>64</v>
      </c>
      <c r="C49" s="26">
        <f>C50</f>
        <v>0</v>
      </c>
      <c r="D49" s="26">
        <f>D50</f>
        <v>10000</v>
      </c>
    </row>
    <row r="50" spans="2:4" ht="33" customHeight="1">
      <c r="B50" s="37" t="s">
        <v>65</v>
      </c>
      <c r="C50" s="31">
        <f>C51</f>
        <v>0</v>
      </c>
      <c r="D50" s="31">
        <f>D51</f>
        <v>10000</v>
      </c>
    </row>
    <row r="51" spans="2:4" ht="41.25" customHeight="1" thickBot="1">
      <c r="B51" s="9" t="s">
        <v>66</v>
      </c>
      <c r="C51" s="36"/>
      <c r="D51" s="36">
        <v>10000</v>
      </c>
    </row>
    <row r="52" spans="2:4" ht="41.25" customHeight="1" thickBot="1">
      <c r="B52" s="25" t="s">
        <v>10</v>
      </c>
      <c r="C52" s="26">
        <f>C53+C63+C73+C77</f>
        <v>812862</v>
      </c>
      <c r="D52" s="26">
        <f>D53+D63+D73+D77</f>
        <v>1625443</v>
      </c>
    </row>
    <row r="53" spans="2:6" ht="30" customHeight="1">
      <c r="B53" s="37" t="s">
        <v>43</v>
      </c>
      <c r="C53" s="16">
        <f>SUM(C54:C62)</f>
        <v>44605</v>
      </c>
      <c r="D53" s="16">
        <f>SUM(D54:D62)</f>
        <v>0</v>
      </c>
      <c r="E53" s="30"/>
      <c r="F53" s="30"/>
    </row>
    <row r="54" spans="2:6" ht="30" customHeight="1">
      <c r="B54" s="9" t="s">
        <v>32</v>
      </c>
      <c r="C54" s="31">
        <v>2859</v>
      </c>
      <c r="D54" s="16"/>
      <c r="E54" s="30"/>
      <c r="F54" s="30"/>
    </row>
    <row r="55" spans="2:6" ht="30" customHeight="1">
      <c r="B55" s="9" t="s">
        <v>31</v>
      </c>
      <c r="C55" s="31">
        <v>29556</v>
      </c>
      <c r="D55" s="16"/>
      <c r="E55" s="30"/>
      <c r="F55" s="30"/>
    </row>
    <row r="56" spans="2:6" ht="30" customHeight="1">
      <c r="B56" s="9" t="s">
        <v>69</v>
      </c>
      <c r="C56" s="31">
        <v>2400</v>
      </c>
      <c r="D56" s="16"/>
      <c r="E56" s="30"/>
      <c r="F56" s="30"/>
    </row>
    <row r="57" spans="2:6" ht="30" customHeight="1">
      <c r="B57" s="9" t="s">
        <v>28</v>
      </c>
      <c r="C57" s="31">
        <v>6250</v>
      </c>
      <c r="D57" s="16"/>
      <c r="E57" s="30"/>
      <c r="F57" s="30"/>
    </row>
    <row r="58" spans="2:6" ht="30" customHeight="1">
      <c r="B58" s="9" t="s">
        <v>41</v>
      </c>
      <c r="C58" s="31">
        <v>850</v>
      </c>
      <c r="D58" s="16"/>
      <c r="E58" s="30"/>
      <c r="F58" s="30"/>
    </row>
    <row r="59" spans="2:6" ht="30" customHeight="1">
      <c r="B59" s="9" t="s">
        <v>22</v>
      </c>
      <c r="C59" s="31">
        <v>500</v>
      </c>
      <c r="D59" s="16"/>
      <c r="E59" s="30"/>
      <c r="F59" s="30"/>
    </row>
    <row r="60" spans="2:6" ht="30" customHeight="1">
      <c r="B60" s="9" t="s">
        <v>70</v>
      </c>
      <c r="C60" s="31">
        <v>200</v>
      </c>
      <c r="D60" s="16"/>
      <c r="E60" s="30"/>
      <c r="F60" s="30"/>
    </row>
    <row r="61" spans="2:6" ht="30" customHeight="1">
      <c r="B61" s="9" t="s">
        <v>63</v>
      </c>
      <c r="C61" s="31">
        <v>100</v>
      </c>
      <c r="D61" s="16"/>
      <c r="E61" s="30"/>
      <c r="F61" s="30"/>
    </row>
    <row r="62" spans="2:6" ht="30" customHeight="1">
      <c r="B62" s="9" t="s">
        <v>71</v>
      </c>
      <c r="C62" s="31">
        <v>1890</v>
      </c>
      <c r="D62" s="16"/>
      <c r="E62" s="30"/>
      <c r="F62" s="30"/>
    </row>
    <row r="63" spans="2:4" ht="30" customHeight="1">
      <c r="B63" s="37" t="s">
        <v>68</v>
      </c>
      <c r="C63" s="31">
        <f>SUM(C64:C65)</f>
        <v>0</v>
      </c>
      <c r="D63" s="31">
        <f>SUM(D64:D72)</f>
        <v>44605</v>
      </c>
    </row>
    <row r="64" spans="2:4" ht="30" customHeight="1">
      <c r="B64" s="9" t="s">
        <v>32</v>
      </c>
      <c r="C64" s="31">
        <v>0</v>
      </c>
      <c r="D64" s="31">
        <v>2859</v>
      </c>
    </row>
    <row r="65" spans="2:4" ht="30" customHeight="1">
      <c r="B65" s="9" t="s">
        <v>31</v>
      </c>
      <c r="C65" s="31">
        <v>0</v>
      </c>
      <c r="D65" s="31">
        <v>29556</v>
      </c>
    </row>
    <row r="66" spans="2:4" ht="30" customHeight="1">
      <c r="B66" s="9" t="s">
        <v>69</v>
      </c>
      <c r="C66" s="31"/>
      <c r="D66" s="31">
        <v>2400</v>
      </c>
    </row>
    <row r="67" spans="2:4" ht="30" customHeight="1">
      <c r="B67" s="9" t="s">
        <v>28</v>
      </c>
      <c r="C67" s="31"/>
      <c r="D67" s="31">
        <v>6250</v>
      </c>
    </row>
    <row r="68" spans="2:4" ht="30" customHeight="1">
      <c r="B68" s="9" t="s">
        <v>41</v>
      </c>
      <c r="C68" s="31"/>
      <c r="D68" s="31">
        <v>850</v>
      </c>
    </row>
    <row r="69" spans="2:4" ht="30" customHeight="1">
      <c r="B69" s="9" t="s">
        <v>22</v>
      </c>
      <c r="C69" s="31"/>
      <c r="D69" s="31">
        <v>500</v>
      </c>
    </row>
    <row r="70" spans="2:4" ht="30" customHeight="1">
      <c r="B70" s="9" t="s">
        <v>70</v>
      </c>
      <c r="C70" s="31"/>
      <c r="D70" s="31">
        <v>200</v>
      </c>
    </row>
    <row r="71" spans="2:4" ht="30" customHeight="1">
      <c r="B71" s="9" t="s">
        <v>63</v>
      </c>
      <c r="C71" s="31"/>
      <c r="D71" s="31">
        <v>100</v>
      </c>
    </row>
    <row r="72" spans="2:4" ht="30" customHeight="1">
      <c r="B72" s="9" t="s">
        <v>71</v>
      </c>
      <c r="C72" s="31"/>
      <c r="D72" s="31">
        <v>1890</v>
      </c>
    </row>
    <row r="73" spans="2:4" ht="30" customHeight="1">
      <c r="B73" s="37" t="s">
        <v>35</v>
      </c>
      <c r="C73" s="31">
        <f>SUM(C74:C76)</f>
        <v>764657</v>
      </c>
      <c r="D73" s="31">
        <f>SUM(D74:D76)</f>
        <v>1577238</v>
      </c>
    </row>
    <row r="74" spans="2:4" ht="30" customHeight="1">
      <c r="B74" s="9" t="s">
        <v>21</v>
      </c>
      <c r="C74" s="16">
        <v>9000</v>
      </c>
      <c r="D74" s="16"/>
    </row>
    <row r="75" spans="2:4" ht="30" customHeight="1">
      <c r="B75" s="9" t="s">
        <v>56</v>
      </c>
      <c r="C75" s="16">
        <v>755657</v>
      </c>
      <c r="D75" s="16"/>
    </row>
    <row r="76" spans="2:4" ht="30" customHeight="1">
      <c r="B76" s="9" t="s">
        <v>57</v>
      </c>
      <c r="C76" s="35"/>
      <c r="D76" s="35">
        <v>1577238</v>
      </c>
    </row>
    <row r="77" spans="2:4" ht="30" customHeight="1">
      <c r="B77" s="37" t="s">
        <v>73</v>
      </c>
      <c r="C77" s="36">
        <f>SUM(C78:C80)</f>
        <v>3600</v>
      </c>
      <c r="D77" s="36">
        <f>SUM(D78:D80)</f>
        <v>3600</v>
      </c>
    </row>
    <row r="78" spans="2:4" ht="30" customHeight="1">
      <c r="B78" s="9" t="s">
        <v>22</v>
      </c>
      <c r="C78" s="36">
        <v>3137</v>
      </c>
      <c r="D78" s="36"/>
    </row>
    <row r="79" spans="2:4" ht="30" customHeight="1">
      <c r="B79" s="9" t="s">
        <v>23</v>
      </c>
      <c r="C79" s="36"/>
      <c r="D79" s="36">
        <v>3600</v>
      </c>
    </row>
    <row r="80" spans="2:4" ht="30" customHeight="1" thickBot="1">
      <c r="B80" s="41" t="s">
        <v>63</v>
      </c>
      <c r="C80" s="54">
        <v>463</v>
      </c>
      <c r="D80" s="54"/>
    </row>
    <row r="81" spans="2:4" ht="30" customHeight="1" thickBot="1">
      <c r="B81" s="43" t="s">
        <v>44</v>
      </c>
      <c r="C81" s="42">
        <f>C82</f>
        <v>5000</v>
      </c>
      <c r="D81" s="42">
        <f>D82</f>
        <v>0</v>
      </c>
    </row>
    <row r="82" spans="2:4" ht="30" customHeight="1">
      <c r="B82" s="51" t="s">
        <v>58</v>
      </c>
      <c r="C82" s="35">
        <f>C83</f>
        <v>5000</v>
      </c>
      <c r="D82" s="35">
        <f>D83</f>
        <v>0</v>
      </c>
    </row>
    <row r="83" spans="2:4" ht="45" customHeight="1" thickBot="1">
      <c r="B83" s="41" t="s">
        <v>59</v>
      </c>
      <c r="C83" s="36">
        <v>5000</v>
      </c>
      <c r="D83" s="36"/>
    </row>
    <row r="84" spans="2:4" ht="30" customHeight="1" thickBot="1">
      <c r="B84" s="25" t="s">
        <v>60</v>
      </c>
      <c r="C84" s="26">
        <f>C85</f>
        <v>33785</v>
      </c>
      <c r="D84" s="26">
        <f>D85</f>
        <v>0</v>
      </c>
    </row>
    <row r="85" spans="2:4" ht="30" customHeight="1">
      <c r="B85" s="37" t="s">
        <v>61</v>
      </c>
      <c r="C85" s="16">
        <f>SUM(C86:C89)</f>
        <v>33785</v>
      </c>
      <c r="D85" s="16"/>
    </row>
    <row r="86" spans="2:4" ht="30" customHeight="1">
      <c r="B86" s="9" t="s">
        <v>62</v>
      </c>
      <c r="C86" s="36">
        <v>32400</v>
      </c>
      <c r="D86" s="36"/>
    </row>
    <row r="87" spans="2:4" ht="30" customHeight="1">
      <c r="B87" s="9" t="s">
        <v>31</v>
      </c>
      <c r="C87" s="36">
        <v>1158</v>
      </c>
      <c r="D87" s="36"/>
    </row>
    <row r="88" spans="2:4" ht="30" customHeight="1">
      <c r="B88" s="9" t="s">
        <v>28</v>
      </c>
      <c r="C88" s="36">
        <v>199</v>
      </c>
      <c r="D88" s="36"/>
    </row>
    <row r="89" spans="2:4" ht="30" customHeight="1" thickBot="1">
      <c r="B89" s="9" t="s">
        <v>41</v>
      </c>
      <c r="C89" s="36">
        <v>28</v>
      </c>
      <c r="D89" s="36"/>
    </row>
    <row r="90" spans="2:4" ht="27.75" customHeight="1" hidden="1" thickBot="1">
      <c r="B90" s="25" t="s">
        <v>29</v>
      </c>
      <c r="C90" s="55">
        <f>SUM(C91)</f>
        <v>0</v>
      </c>
      <c r="D90" s="55">
        <f>SUM(D91)</f>
        <v>0</v>
      </c>
    </row>
    <row r="91" spans="2:4" ht="27.75" customHeight="1" hidden="1">
      <c r="B91" s="37" t="s">
        <v>30</v>
      </c>
      <c r="C91" s="16">
        <f>SUM(C92:C94)</f>
        <v>0</v>
      </c>
      <c r="D91" s="16">
        <f>SUM(D92:D94)</f>
        <v>0</v>
      </c>
    </row>
    <row r="92" spans="2:4" ht="27.75" customHeight="1" hidden="1">
      <c r="B92" s="9" t="s">
        <v>22</v>
      </c>
      <c r="C92" s="16"/>
      <c r="D92" s="16"/>
    </row>
    <row r="93" spans="2:4" ht="27.75" customHeight="1" hidden="1">
      <c r="B93" s="9" t="s">
        <v>23</v>
      </c>
      <c r="C93" s="16"/>
      <c r="D93" s="16"/>
    </row>
    <row r="94" spans="2:4" ht="27.75" customHeight="1" hidden="1" thickBot="1">
      <c r="B94" s="41" t="s">
        <v>40</v>
      </c>
      <c r="C94" s="33"/>
      <c r="D94" s="40"/>
    </row>
    <row r="95" spans="2:7" ht="27" customHeight="1" thickBot="1">
      <c r="B95" s="29" t="s">
        <v>16</v>
      </c>
      <c r="C95" s="27">
        <f>C84+C81+C42+C34+C28+C21+C49+C52</f>
        <v>1779251</v>
      </c>
      <c r="D95" s="27">
        <f>D84+D81+D42+D34+D28+D21+D49+D52</f>
        <v>1695722</v>
      </c>
      <c r="F95" s="30">
        <f>C95-D95</f>
        <v>83529</v>
      </c>
      <c r="G95" s="30">
        <f>F95+(dochody!D35)</f>
        <v>-1272970</v>
      </c>
    </row>
    <row r="96" spans="2:4" ht="12.75">
      <c r="B96" s="13"/>
      <c r="C96" s="13"/>
      <c r="D96" s="13"/>
    </row>
    <row r="97" ht="12.75">
      <c r="B97" s="14" t="s">
        <v>17</v>
      </c>
    </row>
    <row r="98" spans="2:3" ht="12.75">
      <c r="B98" s="14"/>
      <c r="C98" t="s">
        <v>0</v>
      </c>
    </row>
    <row r="99" ht="15">
      <c r="B99" s="15"/>
    </row>
    <row r="100" spans="2:4" ht="12.75">
      <c r="B100" s="56"/>
      <c r="C100" s="57"/>
      <c r="D100" s="57"/>
    </row>
    <row r="101" spans="2:4" ht="32.25" customHeight="1">
      <c r="B101" s="56"/>
      <c r="C101" s="57"/>
      <c r="D101" s="57"/>
    </row>
    <row r="102" ht="15.75">
      <c r="B102" s="4"/>
    </row>
  </sheetData>
  <mergeCells count="2">
    <mergeCell ref="B100:B101"/>
    <mergeCell ref="C100:D10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rowBreaks count="2" manualBreakCount="2">
    <brk id="55" max="3" man="1"/>
    <brk id="96" max="255" man="1"/>
  </rowBreaks>
  <colBreaks count="1" manualBreakCount="1">
    <brk id="4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Radzanów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Rostkowska</dc:creator>
  <cp:keywords/>
  <dc:description/>
  <cp:lastModifiedBy>Radzanów</cp:lastModifiedBy>
  <cp:lastPrinted>2005-02-18T13:35:04Z</cp:lastPrinted>
  <dcterms:created xsi:type="dcterms:W3CDTF">2004-04-02T07:29:35Z</dcterms:created>
  <dcterms:modified xsi:type="dcterms:W3CDTF">2005-12-27T11:38:22Z</dcterms:modified>
  <cp:category/>
  <cp:version/>
  <cp:contentType/>
  <cp:contentStatus/>
</cp:coreProperties>
</file>