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ZETARGI 2015\BI.272.25.2015 - PN energia\"/>
    </mc:Choice>
  </mc:AlternateContent>
  <bookViews>
    <workbookView xWindow="0" yWindow="0" windowWidth="19200" windowHeight="11595"/>
  </bookViews>
  <sheets>
    <sheet name="Załącznik nr 1 do SIWZ" sheetId="1" r:id="rId1"/>
  </sheets>
  <definedNames>
    <definedName name="_xlnm.Print_Area" localSheetId="0">'Załącznik nr 1 do SIWZ'!$A$1:$S$43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N26" i="1"/>
  <c r="N28" i="1" s="1"/>
  <c r="N22" i="1"/>
  <c r="N21" i="1"/>
  <c r="N20" i="1"/>
  <c r="N19" i="1"/>
  <c r="N18" i="1"/>
  <c r="N17" i="1"/>
  <c r="N16" i="1"/>
  <c r="N15" i="1"/>
  <c r="N14" i="1"/>
  <c r="N13" i="1"/>
  <c r="N12" i="1"/>
  <c r="N11" i="1"/>
  <c r="N7" i="1"/>
  <c r="N6" i="1"/>
  <c r="G42" i="1"/>
  <c r="E42" i="1"/>
  <c r="D42" i="1"/>
  <c r="C42" i="1"/>
  <c r="M28" i="1"/>
  <c r="N25" i="1"/>
  <c r="M25" i="1"/>
  <c r="M23" i="1"/>
  <c r="N10" i="1"/>
  <c r="M10" i="1"/>
  <c r="N8" i="1"/>
  <c r="M8" i="1"/>
  <c r="M30" i="1" l="1"/>
  <c r="B33" i="1" s="1"/>
  <c r="N23" i="1"/>
  <c r="N30" i="1" s="1"/>
  <c r="B35" i="1" s="1"/>
</calcChain>
</file>

<file path=xl/sharedStrings.xml><?xml version="1.0" encoding="utf-8"?>
<sst xmlns="http://schemas.openxmlformats.org/spreadsheetml/2006/main" count="310" uniqueCount="127">
  <si>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</si>
  <si>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</si>
  <si>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2016</t>
    </r>
  </si>
  <si>
    <t>1.1 Obiekty Powiatu Poddębickiego (taryfa B23)</t>
  </si>
  <si>
    <t>L.p.</t>
  </si>
  <si>
    <t xml:space="preserve">Punkt odbioru </t>
  </si>
  <si>
    <t>Rodzaj punktu poboru</t>
  </si>
  <si>
    <t>Adres/ulica</t>
  </si>
  <si>
    <t>Nr
ST</t>
  </si>
  <si>
    <t>Kod pocztowy</t>
  </si>
  <si>
    <t>Miejscowość</t>
  </si>
  <si>
    <t>Numer licznika</t>
  </si>
  <si>
    <t>Numer PPE</t>
  </si>
  <si>
    <t>Taryfa</t>
  </si>
  <si>
    <t>Nowa taryfa</t>
  </si>
  <si>
    <t>Moc umowna
[kW]</t>
  </si>
  <si>
    <t>Rzeczywiste zużycie energii [kWh] w okresie
od 01.01.2014 r.
do 31.12.2014 r.</t>
  </si>
  <si>
    <t xml:space="preserve">Uwagi </t>
  </si>
  <si>
    <t>Umowa</t>
  </si>
  <si>
    <t>Dostawca energii</t>
  </si>
  <si>
    <t>Czas twania umowy</t>
  </si>
  <si>
    <t>Okres wypowiedzenia</t>
  </si>
  <si>
    <t>1.</t>
  </si>
  <si>
    <t>Poddębickie Centrum Zdrowia Sp. z o.o.</t>
  </si>
  <si>
    <t>Przyłącze nr 1</t>
  </si>
  <si>
    <t>Mickiewicza</t>
  </si>
  <si>
    <t>99-200</t>
  </si>
  <si>
    <t>Poddębice</t>
  </si>
  <si>
    <t>3250020350</t>
  </si>
  <si>
    <t>PLZELD030007490162
/PLZELD030674390116</t>
  </si>
  <si>
    <t>B23</t>
  </si>
  <si>
    <t>rozdzielona</t>
  </si>
  <si>
    <t>PKP Energetyka S.A.</t>
  </si>
  <si>
    <t>31-12-2015</t>
  </si>
  <si>
    <t>2.</t>
  </si>
  <si>
    <t>Przyłącze nr 2</t>
  </si>
  <si>
    <t>3250020359</t>
  </si>
  <si>
    <t>PLZELD030007490262
/PLZELD030674390216</t>
  </si>
  <si>
    <t>suma:</t>
  </si>
  <si>
    <t>kWh</t>
  </si>
  <si>
    <t>1.2 Obiekty Powiatu Poddębickiego (taryfy C21, C11)</t>
  </si>
  <si>
    <t>3.</t>
  </si>
  <si>
    <t>Starostwo Powiatowe w Poddębicach</t>
  </si>
  <si>
    <t>Budynek Urzędu</t>
  </si>
  <si>
    <t>Łęczycka</t>
  </si>
  <si>
    <t>16</t>
  </si>
  <si>
    <t>70115137</t>
  </si>
  <si>
    <t>PLZELD030002830181</t>
  </si>
  <si>
    <t>C21</t>
  </si>
  <si>
    <t xml:space="preserve">4. </t>
  </si>
  <si>
    <t>Powiatowe Centrum Pomocy Rodzinie w Poddębicach</t>
  </si>
  <si>
    <t>28</t>
  </si>
  <si>
    <t>00232942</t>
  </si>
  <si>
    <t>PLZELD030039240136
PLZELD010874800121</t>
  </si>
  <si>
    <t>C11</t>
  </si>
  <si>
    <t xml:space="preserve">5. </t>
  </si>
  <si>
    <t>Poradnia Psychologiczno-Pedagogiczna</t>
  </si>
  <si>
    <t>Narutowicza</t>
  </si>
  <si>
    <t>13</t>
  </si>
  <si>
    <t>00066101</t>
  </si>
  <si>
    <t>PLZELD010874790120</t>
  </si>
  <si>
    <t xml:space="preserve">6. </t>
  </si>
  <si>
    <t>Powiatowy Urząd Pracy</t>
  </si>
  <si>
    <t>Polna</t>
  </si>
  <si>
    <t>9</t>
  </si>
  <si>
    <t>4090529</t>
  </si>
  <si>
    <t>PLZELD030037270133</t>
  </si>
  <si>
    <t xml:space="preserve">7. </t>
  </si>
  <si>
    <t>8683859</t>
  </si>
  <si>
    <t>PLZELD030037280134</t>
  </si>
  <si>
    <t xml:space="preserve">8. </t>
  </si>
  <si>
    <t>Zespół Szkół Ponadgimnazjalnych w Poddębicach</t>
  </si>
  <si>
    <t>13/15</t>
  </si>
  <si>
    <t>70115264</t>
  </si>
  <si>
    <t>PLZELD030002400138</t>
  </si>
  <si>
    <t xml:space="preserve">9. </t>
  </si>
  <si>
    <t>Liceum Ogólnokształcące w Poddębicach</t>
  </si>
  <si>
    <t>00189634</t>
  </si>
  <si>
    <t>PLZELD030036550158</t>
  </si>
  <si>
    <t xml:space="preserve">10. </t>
  </si>
  <si>
    <t>00186615</t>
  </si>
  <si>
    <t>PLZELD030036560159</t>
  </si>
  <si>
    <t xml:space="preserve">11. </t>
  </si>
  <si>
    <t>70380962</t>
  </si>
  <si>
    <t>PLZELD030036570160</t>
  </si>
  <si>
    <t xml:space="preserve">12. </t>
  </si>
  <si>
    <t>01196679</t>
  </si>
  <si>
    <t>PLZELD030631000142</t>
  </si>
  <si>
    <t xml:space="preserve">13. </t>
  </si>
  <si>
    <t>Powiatowy Środowiskowy Dom Samopomocy w Czepowie</t>
  </si>
  <si>
    <t>Czepów</t>
  </si>
  <si>
    <t>75</t>
  </si>
  <si>
    <t>99-210</t>
  </si>
  <si>
    <t>Uniejów</t>
  </si>
  <si>
    <t>100747</t>
  </si>
  <si>
    <t>480037460002985309</t>
  </si>
  <si>
    <t xml:space="preserve">14. </t>
  </si>
  <si>
    <t>Powiatowy Środowiskowy Dom Samopomocy</t>
  </si>
  <si>
    <t>Os. 40-Lecia PRL</t>
  </si>
  <si>
    <t>4</t>
  </si>
  <si>
    <t>99-235</t>
  </si>
  <si>
    <t>Pęczniew</t>
  </si>
  <si>
    <t>04097449</t>
  </si>
  <si>
    <t>PLZELD030036510154</t>
  </si>
  <si>
    <t>1.3 Obiekty Powiatu Poddębickiego (taryfa G11)</t>
  </si>
  <si>
    <t>15.</t>
  </si>
  <si>
    <t>Dom Pomocy Społecznej - Gostków</t>
  </si>
  <si>
    <t>Stary Gostków</t>
  </si>
  <si>
    <t>41</t>
  </si>
  <si>
    <t>99-220</t>
  </si>
  <si>
    <t>Wartkowice</t>
  </si>
  <si>
    <t>03419028</t>
  </si>
  <si>
    <t>PLZELD030035250125</t>
  </si>
  <si>
    <t>G11</t>
  </si>
  <si>
    <t>16.</t>
  </si>
  <si>
    <t>PLZELD030015370174</t>
  </si>
  <si>
    <t>suma ogólna:</t>
  </si>
  <si>
    <t>1.5 Zużycie energii elektrycznej w strefach dla taryfy B23</t>
  </si>
  <si>
    <t>Nr licznika</t>
  </si>
  <si>
    <t>Szczyt przedpołudniowy
[MWh]</t>
  </si>
  <si>
    <t>Szczyt popołudniowy
[MWh]</t>
  </si>
  <si>
    <t xml:space="preserve">
Reszta doby
[MWh]</t>
  </si>
  <si>
    <t xml:space="preserve">
Łącznie
[MWh]</t>
  </si>
  <si>
    <t>Razem:</t>
  </si>
  <si>
    <t>Dystrybucja Energa-Operator S.A.</t>
  </si>
  <si>
    <t>Dystrybucja PGE Dystrybucja S.A.</t>
  </si>
  <si>
    <t>Szacowane zużycie energii [kWh] w okresie
od 01.01.2016 r.
do 31.12.2016 r. uwzgl. wzrost zużycia - 20%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</si>
</sst>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8"/>
      <color theme="0" tint="-4.9989318521683403E-2"/>
      <name val="Czcionka tekstu podstawowego"/>
      <family val="2"/>
      <charset val="238"/>
    </font>
    <font>
      <b/>
      <sz val="10"/>
      <color theme="0" tint="-4.9989318521683403E-2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1EEF5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 wrapText="1" inden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1" fillId="3" borderId="4" xfId="0" applyFont="1" applyFill="1" applyBorder="1" applyAlignment="1">
      <alignment horizontal="right" vertical="center" indent="1"/>
    </xf>
    <xf numFmtId="0" fontId="11" fillId="3" borderId="5" xfId="0" applyFont="1" applyFill="1" applyBorder="1" applyAlignment="1">
      <alignment horizontal="right" vertical="center" indent="1"/>
    </xf>
    <xf numFmtId="0" fontId="12" fillId="3" borderId="5" xfId="0" applyFont="1" applyFill="1" applyBorder="1" applyAlignment="1">
      <alignment horizontal="right" vertical="center" indent="1"/>
    </xf>
    <xf numFmtId="3" fontId="13" fillId="3" borderId="5" xfId="0" applyNumberFormat="1" applyFont="1" applyFill="1" applyBorder="1" applyAlignment="1">
      <alignment horizontal="right" vertical="center" indent="1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right" vertical="center" indent="1"/>
    </xf>
    <xf numFmtId="0" fontId="11" fillId="3" borderId="6" xfId="0" applyFont="1" applyFill="1" applyBorder="1" applyAlignment="1">
      <alignment horizontal="right" vertical="center" indent="1"/>
    </xf>
    <xf numFmtId="0" fontId="7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ill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11" fillId="3" borderId="7" xfId="0" applyFont="1" applyFill="1" applyBorder="1" applyAlignment="1">
      <alignment horizontal="right" vertical="center" indent="1"/>
    </xf>
    <xf numFmtId="0" fontId="12" fillId="3" borderId="7" xfId="0" applyFont="1" applyFill="1" applyBorder="1" applyAlignment="1">
      <alignment horizontal="right" vertical="center" indent="1"/>
    </xf>
    <xf numFmtId="3" fontId="13" fillId="3" borderId="7" xfId="0" applyNumberFormat="1" applyFont="1" applyFill="1" applyBorder="1" applyAlignment="1">
      <alignment horizontal="right" vertical="center" indent="1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right" vertical="center" indent="1"/>
    </xf>
    <xf numFmtId="4" fontId="15" fillId="0" borderId="0" xfId="0" applyNumberFormat="1" applyFont="1"/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0" fillId="0" borderId="0" xfId="0" applyNumberFormat="1"/>
    <xf numFmtId="164" fontId="17" fillId="0" borderId="12" xfId="0" applyNumberFormat="1" applyFont="1" applyBorder="1" applyAlignment="1">
      <alignment horizontal="right" vertical="center" indent="1"/>
    </xf>
    <xf numFmtId="165" fontId="17" fillId="0" borderId="12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8" fillId="4" borderId="12" xfId="0" applyNumberFormat="1" applyFont="1" applyFill="1" applyBorder="1" applyAlignment="1">
      <alignment horizontal="center" vertical="center"/>
    </xf>
    <xf numFmtId="164" fontId="18" fillId="4" borderId="13" xfId="0" applyNumberFormat="1" applyFont="1" applyFill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165" fontId="20" fillId="5" borderId="12" xfId="0" applyNumberFormat="1" applyFont="1" applyFill="1" applyBorder="1" applyAlignment="1">
      <alignment horizontal="right" vertical="center" indent="1"/>
    </xf>
    <xf numFmtId="165" fontId="20" fillId="5" borderId="17" xfId="0" applyNumberFormat="1" applyFont="1" applyFill="1" applyBorder="1" applyAlignment="1">
      <alignment horizontal="right" vertical="center" indent="1"/>
    </xf>
    <xf numFmtId="165" fontId="20" fillId="5" borderId="14" xfId="0" applyNumberFormat="1" applyFont="1" applyFill="1" applyBorder="1" applyAlignment="1">
      <alignment horizontal="center" vertical="center"/>
    </xf>
    <xf numFmtId="165" fontId="20" fillId="5" borderId="15" xfId="0" applyNumberFormat="1" applyFont="1" applyFill="1" applyBorder="1" applyAlignment="1">
      <alignment horizontal="center" vertical="center"/>
    </xf>
    <xf numFmtId="165" fontId="20" fillId="5" borderId="18" xfId="0" applyNumberFormat="1" applyFont="1" applyFill="1" applyBorder="1" applyAlignment="1">
      <alignment horizontal="center" vertical="center"/>
    </xf>
    <xf numFmtId="165" fontId="20" fillId="5" borderId="1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sqref="A1:S43"/>
    </sheetView>
  </sheetViews>
  <sheetFormatPr defaultRowHeight="15"/>
  <cols>
    <col min="1" max="1" width="3.28515625" customWidth="1"/>
    <col min="2" max="3" width="13.28515625" customWidth="1"/>
    <col min="4" max="4" width="10.7109375" customWidth="1"/>
    <col min="5" max="5" width="6.42578125" customWidth="1"/>
    <col min="6" max="6" width="6.140625" customWidth="1"/>
    <col min="7" max="7" width="9" customWidth="1"/>
    <col min="8" max="8" width="10.28515625" customWidth="1"/>
    <col min="9" max="9" width="17" customWidth="1"/>
    <col min="10" max="10" width="5.5703125" customWidth="1"/>
    <col min="11" max="12" width="4.85546875" customWidth="1"/>
    <col min="13" max="13" width="12.7109375" customWidth="1"/>
    <col min="14" max="14" width="12.85546875" customWidth="1"/>
    <col min="15" max="15" width="10.28515625" customWidth="1"/>
    <col min="16" max="16" width="7.85546875" customWidth="1"/>
    <col min="17" max="17" width="6.140625" customWidth="1"/>
    <col min="18" max="18" width="6.7109375" customWidth="1"/>
    <col min="19" max="19" width="8" hidden="1" customWidth="1"/>
  </cols>
  <sheetData>
    <row r="1" spans="1:1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5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1" customFormat="1" ht="15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.75" thickBot="1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9" ht="41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126</v>
      </c>
      <c r="O5" s="3" t="s">
        <v>17</v>
      </c>
      <c r="P5" s="3" t="s">
        <v>18</v>
      </c>
      <c r="Q5" s="3" t="s">
        <v>19</v>
      </c>
      <c r="R5" s="3" t="s">
        <v>20</v>
      </c>
      <c r="S5" s="4" t="s">
        <v>21</v>
      </c>
    </row>
    <row r="6" spans="1:19" ht="33.75">
      <c r="A6" s="5" t="s">
        <v>22</v>
      </c>
      <c r="B6" s="6" t="s">
        <v>23</v>
      </c>
      <c r="C6" s="6" t="s">
        <v>24</v>
      </c>
      <c r="D6" s="7" t="s">
        <v>25</v>
      </c>
      <c r="E6" s="7">
        <v>16</v>
      </c>
      <c r="F6" s="7" t="s">
        <v>26</v>
      </c>
      <c r="G6" s="7" t="s">
        <v>27</v>
      </c>
      <c r="H6" s="7" t="s">
        <v>28</v>
      </c>
      <c r="I6" s="8" t="s">
        <v>29</v>
      </c>
      <c r="J6" s="7" t="s">
        <v>30</v>
      </c>
      <c r="K6" s="7" t="s">
        <v>30</v>
      </c>
      <c r="L6" s="7">
        <v>200</v>
      </c>
      <c r="M6" s="9">
        <v>286517</v>
      </c>
      <c r="N6" s="9">
        <f>M6*20%+M6</f>
        <v>343820.4</v>
      </c>
      <c r="O6" s="10" t="s">
        <v>125</v>
      </c>
      <c r="P6" s="11" t="s">
        <v>31</v>
      </c>
      <c r="Q6" s="11" t="s">
        <v>32</v>
      </c>
      <c r="R6" s="11" t="s">
        <v>33</v>
      </c>
      <c r="S6" s="12"/>
    </row>
    <row r="7" spans="1:19" ht="33.75">
      <c r="A7" s="5" t="s">
        <v>34</v>
      </c>
      <c r="B7" s="6" t="s">
        <v>23</v>
      </c>
      <c r="C7" s="6" t="s">
        <v>35</v>
      </c>
      <c r="D7" s="7" t="s">
        <v>25</v>
      </c>
      <c r="E7" s="7">
        <v>16</v>
      </c>
      <c r="F7" s="7" t="s">
        <v>26</v>
      </c>
      <c r="G7" s="7" t="s">
        <v>27</v>
      </c>
      <c r="H7" s="7" t="s">
        <v>36</v>
      </c>
      <c r="I7" s="8" t="s">
        <v>37</v>
      </c>
      <c r="J7" s="7" t="s">
        <v>30</v>
      </c>
      <c r="K7" s="7" t="s">
        <v>30</v>
      </c>
      <c r="L7" s="7">
        <v>200</v>
      </c>
      <c r="M7" s="9">
        <v>799642</v>
      </c>
      <c r="N7" s="9">
        <f>M7*20%+M7</f>
        <v>959570.4</v>
      </c>
      <c r="O7" s="10" t="s">
        <v>125</v>
      </c>
      <c r="P7" s="11" t="s">
        <v>31</v>
      </c>
      <c r="Q7" s="11" t="s">
        <v>32</v>
      </c>
      <c r="R7" s="11" t="s">
        <v>33</v>
      </c>
      <c r="S7" s="12"/>
    </row>
    <row r="8" spans="1:19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 t="s">
        <v>38</v>
      </c>
      <c r="M8" s="16">
        <f>SUBTOTAL(9,M6:M7)</f>
        <v>1086159</v>
      </c>
      <c r="N8" s="16">
        <f t="shared" ref="N8" si="0">SUBTOTAL(9,N6:N7)</f>
        <v>1303390.8</v>
      </c>
      <c r="O8" s="17" t="s">
        <v>39</v>
      </c>
      <c r="P8" s="14"/>
      <c r="Q8" s="18"/>
      <c r="R8" s="14"/>
      <c r="S8" s="19"/>
    </row>
    <row r="9" spans="1:19" ht="15.75" thickBot="1">
      <c r="A9" s="40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9" ht="41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tr">
        <f>$M$5</f>
        <v>Rzeczywiste zużycie energii [kWh] w okresie
od 01.01.2014 r.
do 31.12.2014 r.</v>
      </c>
      <c r="N10" s="3" t="str">
        <f>$N$5</f>
        <v>Szacowane zużycie energii [kWh] w okresie
od 01.01.2016 r.
do 31.12.2016 r. uwzgl. wzrost zużycia - 20%</v>
      </c>
      <c r="O10" s="3" t="s">
        <v>17</v>
      </c>
      <c r="P10" s="3" t="s">
        <v>18</v>
      </c>
      <c r="Q10" s="3" t="s">
        <v>19</v>
      </c>
      <c r="R10" s="3" t="s">
        <v>20</v>
      </c>
      <c r="S10" s="4" t="s">
        <v>21</v>
      </c>
    </row>
    <row r="11" spans="1:19" ht="29.25">
      <c r="A11" s="20" t="s">
        <v>41</v>
      </c>
      <c r="B11" s="21" t="s">
        <v>42</v>
      </c>
      <c r="C11" s="21" t="s">
        <v>43</v>
      </c>
      <c r="D11" s="8" t="s">
        <v>44</v>
      </c>
      <c r="E11" s="8" t="s">
        <v>45</v>
      </c>
      <c r="F11" s="8" t="s">
        <v>26</v>
      </c>
      <c r="G11" s="8" t="s">
        <v>27</v>
      </c>
      <c r="H11" s="22" t="s">
        <v>46</v>
      </c>
      <c r="I11" s="8" t="s">
        <v>47</v>
      </c>
      <c r="J11" s="8" t="s">
        <v>48</v>
      </c>
      <c r="K11" s="8" t="s">
        <v>48</v>
      </c>
      <c r="L11" s="8">
        <v>44</v>
      </c>
      <c r="M11" s="9">
        <v>103032</v>
      </c>
      <c r="N11" s="9">
        <f t="shared" ref="N11:N22" si="1">M11*20%+M11</f>
        <v>123638.39999999999</v>
      </c>
      <c r="O11" s="10" t="s">
        <v>125</v>
      </c>
      <c r="P11" s="24" t="s">
        <v>31</v>
      </c>
      <c r="Q11" s="24" t="s">
        <v>32</v>
      </c>
      <c r="R11" s="24" t="s">
        <v>33</v>
      </c>
      <c r="S11" s="12"/>
    </row>
    <row r="12" spans="1:19" ht="29.25">
      <c r="A12" s="20" t="s">
        <v>49</v>
      </c>
      <c r="B12" s="21" t="s">
        <v>50</v>
      </c>
      <c r="C12" s="21" t="s">
        <v>50</v>
      </c>
      <c r="D12" s="8" t="s">
        <v>44</v>
      </c>
      <c r="E12" s="8" t="s">
        <v>51</v>
      </c>
      <c r="F12" s="8" t="s">
        <v>26</v>
      </c>
      <c r="G12" s="8" t="s">
        <v>27</v>
      </c>
      <c r="H12" s="22" t="s">
        <v>52</v>
      </c>
      <c r="I12" s="8" t="s">
        <v>53</v>
      </c>
      <c r="J12" s="8" t="s">
        <v>54</v>
      </c>
      <c r="K12" s="8" t="s">
        <v>54</v>
      </c>
      <c r="L12" s="8">
        <v>6</v>
      </c>
      <c r="M12" s="9">
        <v>6596</v>
      </c>
      <c r="N12" s="9">
        <f t="shared" si="1"/>
        <v>7915.2</v>
      </c>
      <c r="O12" s="10" t="s">
        <v>125</v>
      </c>
      <c r="P12" s="24" t="s">
        <v>31</v>
      </c>
      <c r="Q12" s="24" t="s">
        <v>32</v>
      </c>
      <c r="R12" s="24" t="s">
        <v>33</v>
      </c>
      <c r="S12" s="25"/>
    </row>
    <row r="13" spans="1:19" ht="29.25">
      <c r="A13" s="20" t="s">
        <v>55</v>
      </c>
      <c r="B13" s="21" t="s">
        <v>56</v>
      </c>
      <c r="C13" s="21" t="s">
        <v>56</v>
      </c>
      <c r="D13" s="8" t="s">
        <v>57</v>
      </c>
      <c r="E13" s="8" t="s">
        <v>58</v>
      </c>
      <c r="F13" s="8" t="s">
        <v>26</v>
      </c>
      <c r="G13" s="8" t="s">
        <v>27</v>
      </c>
      <c r="H13" s="22" t="s">
        <v>59</v>
      </c>
      <c r="I13" s="8" t="s">
        <v>60</v>
      </c>
      <c r="J13" s="8" t="s">
        <v>54</v>
      </c>
      <c r="K13" s="8" t="s">
        <v>54</v>
      </c>
      <c r="L13" s="8">
        <v>8</v>
      </c>
      <c r="M13" s="9">
        <v>14364</v>
      </c>
      <c r="N13" s="9">
        <f t="shared" si="1"/>
        <v>17236.8</v>
      </c>
      <c r="O13" s="10" t="s">
        <v>125</v>
      </c>
      <c r="P13" s="24" t="s">
        <v>31</v>
      </c>
      <c r="Q13" s="24" t="s">
        <v>32</v>
      </c>
      <c r="R13" s="24" t="s">
        <v>33</v>
      </c>
      <c r="S13" s="25"/>
    </row>
    <row r="14" spans="1:19" ht="24.75">
      <c r="A14" s="20" t="s">
        <v>61</v>
      </c>
      <c r="B14" s="21" t="s">
        <v>62</v>
      </c>
      <c r="C14" s="21" t="s">
        <v>62</v>
      </c>
      <c r="D14" s="8" t="s">
        <v>63</v>
      </c>
      <c r="E14" s="8" t="s">
        <v>64</v>
      </c>
      <c r="F14" s="8" t="s">
        <v>26</v>
      </c>
      <c r="G14" s="8" t="s">
        <v>27</v>
      </c>
      <c r="H14" s="22" t="s">
        <v>65</v>
      </c>
      <c r="I14" s="8" t="s">
        <v>66</v>
      </c>
      <c r="J14" s="8" t="s">
        <v>54</v>
      </c>
      <c r="K14" s="8" t="s">
        <v>54</v>
      </c>
      <c r="L14" s="8">
        <v>12</v>
      </c>
      <c r="M14" s="9">
        <v>20673</v>
      </c>
      <c r="N14" s="9">
        <f t="shared" si="1"/>
        <v>24807.599999999999</v>
      </c>
      <c r="O14" s="10" t="s">
        <v>125</v>
      </c>
      <c r="P14" s="24" t="s">
        <v>31</v>
      </c>
      <c r="Q14" s="24" t="s">
        <v>32</v>
      </c>
      <c r="R14" s="24" t="s">
        <v>33</v>
      </c>
      <c r="S14" s="25"/>
    </row>
    <row r="15" spans="1:19" ht="24.75">
      <c r="A15" s="20" t="s">
        <v>67</v>
      </c>
      <c r="B15" s="21" t="s">
        <v>62</v>
      </c>
      <c r="C15" s="21" t="s">
        <v>62</v>
      </c>
      <c r="D15" s="8" t="s">
        <v>63</v>
      </c>
      <c r="E15" s="8" t="s">
        <v>64</v>
      </c>
      <c r="F15" s="8" t="s">
        <v>26</v>
      </c>
      <c r="G15" s="8" t="s">
        <v>27</v>
      </c>
      <c r="H15" s="22" t="s">
        <v>68</v>
      </c>
      <c r="I15" s="8" t="s">
        <v>69</v>
      </c>
      <c r="J15" s="8" t="s">
        <v>54</v>
      </c>
      <c r="K15" s="8" t="s">
        <v>54</v>
      </c>
      <c r="L15" s="8">
        <v>5</v>
      </c>
      <c r="M15" s="9">
        <v>3315</v>
      </c>
      <c r="N15" s="9">
        <f t="shared" si="1"/>
        <v>3978</v>
      </c>
      <c r="O15" s="10" t="s">
        <v>125</v>
      </c>
      <c r="P15" s="24" t="s">
        <v>31</v>
      </c>
      <c r="Q15" s="24" t="s">
        <v>32</v>
      </c>
      <c r="R15" s="24" t="s">
        <v>33</v>
      </c>
      <c r="S15" s="25"/>
    </row>
    <row r="16" spans="1:19" ht="29.25">
      <c r="A16" s="20" t="s">
        <v>70</v>
      </c>
      <c r="B16" s="21" t="s">
        <v>71</v>
      </c>
      <c r="C16" s="21" t="s">
        <v>71</v>
      </c>
      <c r="D16" s="8" t="s">
        <v>63</v>
      </c>
      <c r="E16" s="8">
        <v>13</v>
      </c>
      <c r="F16" s="8" t="s">
        <v>26</v>
      </c>
      <c r="G16" s="8" t="s">
        <v>27</v>
      </c>
      <c r="H16" s="22" t="s">
        <v>73</v>
      </c>
      <c r="I16" s="8" t="s">
        <v>74</v>
      </c>
      <c r="J16" s="8" t="s">
        <v>48</v>
      </c>
      <c r="K16" s="8" t="s">
        <v>48</v>
      </c>
      <c r="L16" s="8">
        <v>50</v>
      </c>
      <c r="M16" s="9">
        <v>43995.999999999993</v>
      </c>
      <c r="N16" s="9">
        <f t="shared" si="1"/>
        <v>52795.19999999999</v>
      </c>
      <c r="O16" s="10" t="s">
        <v>125</v>
      </c>
      <c r="P16" s="24" t="s">
        <v>31</v>
      </c>
      <c r="Q16" s="24" t="s">
        <v>32</v>
      </c>
      <c r="R16" s="24" t="s">
        <v>33</v>
      </c>
      <c r="S16" s="25"/>
    </row>
    <row r="17" spans="1:19" ht="29.25">
      <c r="A17" s="20" t="s">
        <v>75</v>
      </c>
      <c r="B17" s="21" t="s">
        <v>76</v>
      </c>
      <c r="C17" s="21" t="s">
        <v>76</v>
      </c>
      <c r="D17" s="8" t="s">
        <v>25</v>
      </c>
      <c r="E17" s="8" t="s">
        <v>72</v>
      </c>
      <c r="F17" s="8" t="s">
        <v>26</v>
      </c>
      <c r="G17" s="8" t="s">
        <v>27</v>
      </c>
      <c r="H17" s="22" t="s">
        <v>77</v>
      </c>
      <c r="I17" s="8" t="s">
        <v>78</v>
      </c>
      <c r="J17" s="8" t="s">
        <v>54</v>
      </c>
      <c r="K17" s="8" t="s">
        <v>54</v>
      </c>
      <c r="L17" s="8">
        <v>24</v>
      </c>
      <c r="M17" s="9">
        <v>9593</v>
      </c>
      <c r="N17" s="9">
        <f t="shared" si="1"/>
        <v>11511.6</v>
      </c>
      <c r="O17" s="10" t="s">
        <v>125</v>
      </c>
      <c r="P17" s="24" t="s">
        <v>31</v>
      </c>
      <c r="Q17" s="24" t="s">
        <v>32</v>
      </c>
      <c r="R17" s="24" t="s">
        <v>33</v>
      </c>
      <c r="S17" s="25"/>
    </row>
    <row r="18" spans="1:19" ht="29.25">
      <c r="A18" s="20" t="s">
        <v>79</v>
      </c>
      <c r="B18" s="21" t="s">
        <v>76</v>
      </c>
      <c r="C18" s="21" t="s">
        <v>76</v>
      </c>
      <c r="D18" s="8" t="s">
        <v>25</v>
      </c>
      <c r="E18" s="8" t="s">
        <v>72</v>
      </c>
      <c r="F18" s="8" t="s">
        <v>26</v>
      </c>
      <c r="G18" s="8" t="s">
        <v>27</v>
      </c>
      <c r="H18" s="22" t="s">
        <v>80</v>
      </c>
      <c r="I18" s="8" t="s">
        <v>81</v>
      </c>
      <c r="J18" s="8" t="s">
        <v>54</v>
      </c>
      <c r="K18" s="8" t="s">
        <v>54</v>
      </c>
      <c r="L18" s="8">
        <v>21</v>
      </c>
      <c r="M18" s="9">
        <v>15788</v>
      </c>
      <c r="N18" s="9">
        <f t="shared" si="1"/>
        <v>18945.599999999999</v>
      </c>
      <c r="O18" s="10" t="s">
        <v>125</v>
      </c>
      <c r="P18" s="24" t="s">
        <v>31</v>
      </c>
      <c r="Q18" s="24" t="s">
        <v>32</v>
      </c>
      <c r="R18" s="24" t="s">
        <v>33</v>
      </c>
      <c r="S18" s="25"/>
    </row>
    <row r="19" spans="1:19" ht="29.25">
      <c r="A19" s="20" t="s">
        <v>82</v>
      </c>
      <c r="B19" s="21" t="s">
        <v>76</v>
      </c>
      <c r="C19" s="21" t="s">
        <v>76</v>
      </c>
      <c r="D19" s="8" t="s">
        <v>25</v>
      </c>
      <c r="E19" s="8" t="s">
        <v>72</v>
      </c>
      <c r="F19" s="8" t="s">
        <v>26</v>
      </c>
      <c r="G19" s="8" t="s">
        <v>27</v>
      </c>
      <c r="H19" s="22" t="s">
        <v>83</v>
      </c>
      <c r="I19" s="8" t="s">
        <v>84</v>
      </c>
      <c r="J19" s="8" t="s">
        <v>54</v>
      </c>
      <c r="K19" s="8" t="s">
        <v>54</v>
      </c>
      <c r="L19" s="8">
        <v>10</v>
      </c>
      <c r="M19" s="9">
        <v>139</v>
      </c>
      <c r="N19" s="9">
        <f t="shared" si="1"/>
        <v>166.8</v>
      </c>
      <c r="O19" s="10" t="s">
        <v>125</v>
      </c>
      <c r="P19" s="24" t="s">
        <v>31</v>
      </c>
      <c r="Q19" s="24" t="s">
        <v>32</v>
      </c>
      <c r="R19" s="24" t="s">
        <v>33</v>
      </c>
      <c r="S19" s="25"/>
    </row>
    <row r="20" spans="1:19" ht="29.25">
      <c r="A20" s="20" t="s">
        <v>85</v>
      </c>
      <c r="B20" s="21" t="s">
        <v>76</v>
      </c>
      <c r="C20" s="21" t="s">
        <v>76</v>
      </c>
      <c r="D20" s="8" t="s">
        <v>25</v>
      </c>
      <c r="E20" s="8" t="s">
        <v>72</v>
      </c>
      <c r="F20" s="8" t="s">
        <v>26</v>
      </c>
      <c r="G20" s="8" t="s">
        <v>27</v>
      </c>
      <c r="H20" s="22" t="s">
        <v>86</v>
      </c>
      <c r="I20" s="8" t="s">
        <v>87</v>
      </c>
      <c r="J20" s="8" t="s">
        <v>54</v>
      </c>
      <c r="K20" s="8" t="s">
        <v>54</v>
      </c>
      <c r="L20" s="8">
        <v>5</v>
      </c>
      <c r="M20" s="9">
        <v>60</v>
      </c>
      <c r="N20" s="9">
        <f t="shared" si="1"/>
        <v>72</v>
      </c>
      <c r="O20" s="10" t="s">
        <v>125</v>
      </c>
      <c r="P20" s="24" t="s">
        <v>31</v>
      </c>
      <c r="Q20" s="24" t="s">
        <v>32</v>
      </c>
      <c r="R20" s="24" t="s">
        <v>33</v>
      </c>
      <c r="S20" s="25"/>
    </row>
    <row r="21" spans="1:19" ht="39">
      <c r="A21" s="20" t="s">
        <v>88</v>
      </c>
      <c r="B21" s="21" t="s">
        <v>89</v>
      </c>
      <c r="C21" s="21" t="s">
        <v>89</v>
      </c>
      <c r="D21" s="8" t="s">
        <v>90</v>
      </c>
      <c r="E21" s="8" t="s">
        <v>91</v>
      </c>
      <c r="F21" s="8" t="s">
        <v>92</v>
      </c>
      <c r="G21" s="8" t="s">
        <v>93</v>
      </c>
      <c r="H21" s="22" t="s">
        <v>94</v>
      </c>
      <c r="I21" s="22" t="s">
        <v>95</v>
      </c>
      <c r="J21" s="8" t="s">
        <v>54</v>
      </c>
      <c r="K21" s="8" t="s">
        <v>54</v>
      </c>
      <c r="L21" s="8">
        <v>20</v>
      </c>
      <c r="M21" s="9">
        <v>10761</v>
      </c>
      <c r="N21" s="9">
        <f t="shared" si="1"/>
        <v>12913.2</v>
      </c>
      <c r="O21" s="23" t="s">
        <v>124</v>
      </c>
      <c r="P21" s="24" t="s">
        <v>31</v>
      </c>
      <c r="Q21" s="24" t="s">
        <v>32</v>
      </c>
      <c r="R21" s="24" t="s">
        <v>33</v>
      </c>
      <c r="S21" s="12"/>
    </row>
    <row r="22" spans="1:19" ht="29.25">
      <c r="A22" s="5" t="s">
        <v>96</v>
      </c>
      <c r="B22" s="21" t="s">
        <v>97</v>
      </c>
      <c r="C22" s="21" t="s">
        <v>97</v>
      </c>
      <c r="D22" s="8" t="s">
        <v>98</v>
      </c>
      <c r="E22" s="8" t="s">
        <v>99</v>
      </c>
      <c r="F22" s="8" t="s">
        <v>100</v>
      </c>
      <c r="G22" s="8" t="s">
        <v>101</v>
      </c>
      <c r="H22" s="22" t="s">
        <v>102</v>
      </c>
      <c r="I22" s="8" t="s">
        <v>103</v>
      </c>
      <c r="J22" s="8" t="s">
        <v>54</v>
      </c>
      <c r="K22" s="8" t="s">
        <v>54</v>
      </c>
      <c r="L22" s="8">
        <v>10</v>
      </c>
      <c r="M22" s="9">
        <v>18700</v>
      </c>
      <c r="N22" s="9">
        <f t="shared" si="1"/>
        <v>22440</v>
      </c>
      <c r="O22" s="10" t="s">
        <v>125</v>
      </c>
      <c r="P22" s="24" t="s">
        <v>31</v>
      </c>
      <c r="Q22" s="24" t="s">
        <v>32</v>
      </c>
      <c r="R22" s="24" t="s">
        <v>33</v>
      </c>
      <c r="S22" s="25"/>
    </row>
    <row r="23" spans="1:19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 t="s">
        <v>38</v>
      </c>
      <c r="M23" s="16">
        <f>SUBTOTAL(9,M11:M22)</f>
        <v>247017</v>
      </c>
      <c r="N23" s="16">
        <f>SUBTOTAL(9,N11:N22)</f>
        <v>296420.39999999997</v>
      </c>
      <c r="O23" s="17" t="s">
        <v>39</v>
      </c>
      <c r="P23" s="14"/>
      <c r="Q23" s="18"/>
      <c r="R23" s="14"/>
      <c r="S23" s="19"/>
    </row>
    <row r="24" spans="1:19" ht="15.75" thickBot="1">
      <c r="A24" s="40" t="s">
        <v>104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9" ht="41.25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tr">
        <f>$M$5</f>
        <v>Rzeczywiste zużycie energii [kWh] w okresie
od 01.01.2014 r.
do 31.12.2014 r.</v>
      </c>
      <c r="N25" s="3" t="str">
        <f>$N$5</f>
        <v>Szacowane zużycie energii [kWh] w okresie
od 01.01.2016 r.
do 31.12.2016 r. uwzgl. wzrost zużycia - 20%</v>
      </c>
      <c r="O25" s="3" t="s">
        <v>17</v>
      </c>
      <c r="P25" s="3" t="s">
        <v>18</v>
      </c>
      <c r="Q25" s="3" t="s">
        <v>19</v>
      </c>
      <c r="R25" s="3" t="s">
        <v>20</v>
      </c>
      <c r="S25" s="4" t="s">
        <v>21</v>
      </c>
    </row>
    <row r="26" spans="1:19" s="26" customFormat="1" ht="29.25">
      <c r="A26" s="20" t="s">
        <v>105</v>
      </c>
      <c r="B26" s="21" t="s">
        <v>106</v>
      </c>
      <c r="C26" s="21" t="s">
        <v>106</v>
      </c>
      <c r="D26" s="8" t="s">
        <v>107</v>
      </c>
      <c r="E26" s="8" t="s">
        <v>108</v>
      </c>
      <c r="F26" s="8" t="s">
        <v>109</v>
      </c>
      <c r="G26" s="8" t="s">
        <v>110</v>
      </c>
      <c r="H26" s="22" t="s">
        <v>111</v>
      </c>
      <c r="I26" s="8" t="s">
        <v>112</v>
      </c>
      <c r="J26" s="8" t="s">
        <v>113</v>
      </c>
      <c r="K26" s="8" t="s">
        <v>113</v>
      </c>
      <c r="L26" s="8">
        <v>70</v>
      </c>
      <c r="M26" s="9">
        <v>89190</v>
      </c>
      <c r="N26" s="9">
        <f>M26*20%+M26</f>
        <v>107028</v>
      </c>
      <c r="O26" s="10" t="s">
        <v>125</v>
      </c>
      <c r="P26" s="24" t="s">
        <v>31</v>
      </c>
      <c r="Q26" s="24" t="s">
        <v>32</v>
      </c>
      <c r="R26" s="24" t="s">
        <v>33</v>
      </c>
      <c r="S26" s="25"/>
    </row>
    <row r="27" spans="1:19" s="26" customFormat="1" ht="29.25">
      <c r="A27" s="20" t="s">
        <v>114</v>
      </c>
      <c r="B27" s="21" t="s">
        <v>71</v>
      </c>
      <c r="C27" s="21" t="s">
        <v>71</v>
      </c>
      <c r="D27" s="8" t="s">
        <v>63</v>
      </c>
      <c r="E27" s="22" t="s">
        <v>58</v>
      </c>
      <c r="F27" s="8" t="s">
        <v>26</v>
      </c>
      <c r="G27" s="8" t="s">
        <v>27</v>
      </c>
      <c r="H27" s="8">
        <v>14012638</v>
      </c>
      <c r="I27" s="8" t="s">
        <v>115</v>
      </c>
      <c r="J27" s="8" t="s">
        <v>113</v>
      </c>
      <c r="K27" s="8" t="s">
        <v>113</v>
      </c>
      <c r="L27" s="8">
        <v>60</v>
      </c>
      <c r="M27" s="9">
        <v>31700</v>
      </c>
      <c r="N27" s="9">
        <f>M27*20%+M27</f>
        <v>38040</v>
      </c>
      <c r="O27" s="10" t="s">
        <v>125</v>
      </c>
      <c r="P27" s="24" t="s">
        <v>31</v>
      </c>
      <c r="Q27" s="24" t="s">
        <v>32</v>
      </c>
      <c r="R27" s="24" t="s">
        <v>33</v>
      </c>
      <c r="S27" s="25"/>
    </row>
    <row r="28" spans="1:19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 t="s">
        <v>38</v>
      </c>
      <c r="M28" s="16">
        <f>SUBTOTAL(9,M26:M27)</f>
        <v>120890</v>
      </c>
      <c r="N28" s="16">
        <f>SUBTOTAL(9,N26:N27)</f>
        <v>145068</v>
      </c>
      <c r="O28" s="17" t="s">
        <v>39</v>
      </c>
      <c r="P28" s="14"/>
      <c r="Q28" s="18"/>
      <c r="R28" s="14"/>
      <c r="S28" s="19"/>
    </row>
    <row r="29" spans="1:19">
      <c r="M29" s="27"/>
      <c r="N29" s="27"/>
      <c r="O29" s="28"/>
    </row>
    <row r="30" spans="1:19" ht="15.75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116</v>
      </c>
      <c r="M30" s="31">
        <f>SUBTOTAL(9,M6:M28)</f>
        <v>1454066</v>
      </c>
      <c r="N30" s="31">
        <f>SUBTOTAL(9,N6:N28)</f>
        <v>1744879.2000000002</v>
      </c>
      <c r="O30" s="32" t="s">
        <v>39</v>
      </c>
      <c r="P30" s="29"/>
      <c r="Q30" s="33"/>
      <c r="R30" s="29"/>
      <c r="S30" s="29"/>
    </row>
    <row r="33" spans="1:19">
      <c r="B33" s="44" t="str">
        <f>"Zużycie energii elektrycznej wg faktur dla powyższych obiektów w okresie "&amp;MID(M5,45,16)&amp;" "&amp;MID(M5,62,16)&amp;" wyniosło "&amp;INT(M30)&amp;" kWh"</f>
        <v>Zużycie energii elektrycznej wg faktur dla powyższych obiektów w okresie od 01.01.2014 r. do 31.12.2014 r. wyniosło 1454066 kWh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>
      <c r="B35" s="44" t="str">
        <f>"Szacowane zapotrzebowanie na energię elektryczną dla powyższych obiektów w okresie "&amp;MID(N5,43,16)&amp;" "&amp;MID(N5,60,16)&amp;" wynosi "&amp;INT(N30)&amp;" kWh"</f>
        <v>Szacowane zapotrzebowanie na energię elektryczną dla powyższych obiektów w okresie od 01.01.2016 r. do 31.12.2016 r. wynosi 1744879 kWh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idden="1"/>
    <row r="37" spans="1:19">
      <c r="A37" s="40" t="s">
        <v>117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N37" s="34"/>
    </row>
    <row r="38" spans="1:19" ht="15.75" thickBot="1"/>
    <row r="39" spans="1:19" ht="33.75">
      <c r="A39" s="45" t="s">
        <v>118</v>
      </c>
      <c r="B39" s="46"/>
      <c r="C39" s="35" t="s">
        <v>119</v>
      </c>
      <c r="D39" s="35" t="s">
        <v>120</v>
      </c>
      <c r="E39" s="47" t="s">
        <v>121</v>
      </c>
      <c r="F39" s="47"/>
      <c r="G39" s="47" t="s">
        <v>122</v>
      </c>
      <c r="H39" s="48"/>
      <c r="I39" s="36"/>
      <c r="N39" s="37"/>
    </row>
    <row r="40" spans="1:19">
      <c r="A40" s="49">
        <v>3250020350</v>
      </c>
      <c r="B40" s="50"/>
      <c r="C40" s="38">
        <v>75.587000000000003</v>
      </c>
      <c r="D40" s="38">
        <v>34.902000000000001</v>
      </c>
      <c r="E40" s="51">
        <v>176.02800000000002</v>
      </c>
      <c r="F40" s="51"/>
      <c r="G40" s="52">
        <v>286.51700000000005</v>
      </c>
      <c r="H40" s="53"/>
      <c r="N40" s="37"/>
    </row>
    <row r="41" spans="1:19">
      <c r="A41" s="49">
        <v>3250020359</v>
      </c>
      <c r="B41" s="50"/>
      <c r="C41" s="39">
        <v>197.87699999999998</v>
      </c>
      <c r="D41" s="39">
        <v>94.544000000000011</v>
      </c>
      <c r="E41" s="54">
        <v>507.22099999999995</v>
      </c>
      <c r="F41" s="54"/>
      <c r="G41" s="52">
        <v>799.64199999999994</v>
      </c>
      <c r="H41" s="53"/>
    </row>
    <row r="42" spans="1:19">
      <c r="A42" s="55" t="s">
        <v>123</v>
      </c>
      <c r="B42" s="56"/>
      <c r="C42" s="59">
        <f>SUM(C40:C41)</f>
        <v>273.464</v>
      </c>
      <c r="D42" s="59">
        <f>SUM(D40:D41)</f>
        <v>129.44600000000003</v>
      </c>
      <c r="E42" s="59">
        <f>SUM(E40:F41)</f>
        <v>683.24900000000002</v>
      </c>
      <c r="F42" s="59"/>
      <c r="G42" s="61">
        <f>SUM(G40:H41)</f>
        <v>1086.1590000000001</v>
      </c>
      <c r="H42" s="62"/>
    </row>
    <row r="43" spans="1:19" ht="15.75" thickBot="1">
      <c r="A43" s="57"/>
      <c r="B43" s="58"/>
      <c r="C43" s="60"/>
      <c r="D43" s="60"/>
      <c r="E43" s="60"/>
      <c r="F43" s="60"/>
      <c r="G43" s="63"/>
      <c r="H43" s="64"/>
    </row>
  </sheetData>
  <mergeCells count="23">
    <mergeCell ref="A42:B43"/>
    <mergeCell ref="C42:C43"/>
    <mergeCell ref="D42:D43"/>
    <mergeCell ref="E42:F43"/>
    <mergeCell ref="G42:H43"/>
    <mergeCell ref="A40:B40"/>
    <mergeCell ref="E40:F40"/>
    <mergeCell ref="G40:H40"/>
    <mergeCell ref="A41:B41"/>
    <mergeCell ref="E41:F41"/>
    <mergeCell ref="G41:H41"/>
    <mergeCell ref="B33:S33"/>
    <mergeCell ref="B35:S35"/>
    <mergeCell ref="A37:L37"/>
    <mergeCell ref="A39:B39"/>
    <mergeCell ref="E39:F39"/>
    <mergeCell ref="G39:H39"/>
    <mergeCell ref="A24:L24"/>
    <mergeCell ref="A1:S1"/>
    <mergeCell ref="A2:S2"/>
    <mergeCell ref="A3:S3"/>
    <mergeCell ref="A4:L4"/>
    <mergeCell ref="A9:L9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 do SIWZ</vt:lpstr>
      <vt:lpstr>'Załącznik nr 1 do SIWZ'!Obszar_wydruku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jwojcik</dc:creator>
  <cp:lastModifiedBy>jwojcik</cp:lastModifiedBy>
  <cp:lastPrinted>2015-10-27T09:02:30Z</cp:lastPrinted>
  <dcterms:created xsi:type="dcterms:W3CDTF">2015-10-26T12:25:40Z</dcterms:created>
  <dcterms:modified xsi:type="dcterms:W3CDTF">2015-10-27T09:05:18Z</dcterms:modified>
</cp:coreProperties>
</file>