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PRZETARGI 2019\FS.272.20.2019 - PN Energia\"/>
    </mc:Choice>
  </mc:AlternateContent>
  <bookViews>
    <workbookView xWindow="0" yWindow="0" windowWidth="19200" windowHeight="10995"/>
  </bookViews>
  <sheets>
    <sheet name="Zał. nr 1 do SIWZ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8" i="1" l="1"/>
  <c r="P27" i="1"/>
  <c r="P25" i="1"/>
  <c r="M25" i="1"/>
  <c r="P22" i="1"/>
  <c r="P21" i="1"/>
  <c r="P20" i="1"/>
  <c r="P19" i="1"/>
  <c r="P18" i="1"/>
  <c r="P17" i="1"/>
  <c r="P16" i="1"/>
  <c r="P15" i="1"/>
  <c r="P14" i="1"/>
  <c r="P11" i="1"/>
  <c r="M11" i="1"/>
  <c r="O9" i="1"/>
  <c r="M9" i="1"/>
  <c r="P29" i="1" l="1"/>
  <c r="P8" i="1"/>
  <c r="P7" i="1"/>
  <c r="M23" i="1"/>
  <c r="P13" i="1"/>
  <c r="P23" i="1" s="1"/>
  <c r="M29" i="1"/>
  <c r="M31" i="1" s="1"/>
  <c r="O31" i="1"/>
  <c r="N9" i="1"/>
  <c r="N31" i="1" s="1"/>
  <c r="P9" i="1" l="1"/>
  <c r="P31" i="1" s="1"/>
  <c r="B32" i="1"/>
</calcChain>
</file>

<file path=xl/sharedStrings.xml><?xml version="1.0" encoding="utf-8"?>
<sst xmlns="http://schemas.openxmlformats.org/spreadsheetml/2006/main" count="286" uniqueCount="119">
  <si>
    <r>
      <t xml:space="preserve">Przedmiotem zamówienia jest Zakup Energii Elektrycznej do obiektów </t>
    </r>
    <r>
      <rPr>
        <b/>
        <sz val="12"/>
        <color indexed="8"/>
        <rFont val="Arial"/>
        <family val="2"/>
        <charset val="238"/>
      </rPr>
      <t>Zamawiającego</t>
    </r>
    <r>
      <rPr>
        <sz val="12"/>
        <color indexed="8"/>
        <rFont val="Arial"/>
        <family val="2"/>
        <charset val="238"/>
      </rPr>
      <t>.</t>
    </r>
  </si>
  <si>
    <r>
      <t>Poniższa tabela przedstawia obiekty objęte przedmiotem zamówienia na rok</t>
    </r>
    <r>
      <rPr>
        <b/>
        <sz val="12"/>
        <color indexed="8"/>
        <rFont val="Arial"/>
        <family val="2"/>
        <charset val="238"/>
      </rPr>
      <t xml:space="preserve"> 2020</t>
    </r>
  </si>
  <si>
    <t>1.1.</t>
  </si>
  <si>
    <t>Obiekty Poddębickiego Centrum Zdrowia Sp. z o.o.</t>
  </si>
  <si>
    <t>L.p.</t>
  </si>
  <si>
    <t xml:space="preserve">Punkt odbioru </t>
  </si>
  <si>
    <t>Rodzaj punktu poboru</t>
  </si>
  <si>
    <t>Adres PPE</t>
  </si>
  <si>
    <t>Ulica</t>
  </si>
  <si>
    <t>Nr
ST</t>
  </si>
  <si>
    <t>Kod pocztowy</t>
  </si>
  <si>
    <t>Poczta</t>
  </si>
  <si>
    <t>Numer licznika</t>
  </si>
  <si>
    <t>Numer PPE</t>
  </si>
  <si>
    <t>Taryfa</t>
  </si>
  <si>
    <t>Moc umowna
[kW]</t>
  </si>
  <si>
    <t>Rzeczywiste zużycie energii [kWh] w okresie
od 01.01.2018 r. do 31.12.2018 r.</t>
  </si>
  <si>
    <t>Szacowane zużycie energii [kWh]
w okresie
od 01.12.2020 r.
do 31.12.2020 r.</t>
  </si>
  <si>
    <t>Umowa</t>
  </si>
  <si>
    <t>Dostawca energii</t>
  </si>
  <si>
    <t>Czas twania umowy</t>
  </si>
  <si>
    <t>OSD</t>
  </si>
  <si>
    <t>strefa I</t>
  </si>
  <si>
    <t>strefa II</t>
  </si>
  <si>
    <t>strefa III</t>
  </si>
  <si>
    <t>1.</t>
  </si>
  <si>
    <t>Poddębickie Centrum Zdrowia
Sp. z o.o.</t>
  </si>
  <si>
    <t>Przyłącze nr 1</t>
  </si>
  <si>
    <t>Poddębice</t>
  </si>
  <si>
    <t>Mickiewicza</t>
  </si>
  <si>
    <t>99-200</t>
  </si>
  <si>
    <t>PLZELD030007490162</t>
  </si>
  <si>
    <t>B23</t>
  </si>
  <si>
    <t>rozdzielona</t>
  </si>
  <si>
    <t>Kogeneracja Zachód SA</t>
  </si>
  <si>
    <t>31-12-2019</t>
  </si>
  <si>
    <t>PGE Dystrybucja SA</t>
  </si>
  <si>
    <t>2.</t>
  </si>
  <si>
    <t>Przyłącze nr 2</t>
  </si>
  <si>
    <t>3250020359</t>
  </si>
  <si>
    <t>PLZELD030007490262</t>
  </si>
  <si>
    <t>suma:</t>
  </si>
  <si>
    <t>kWh</t>
  </si>
  <si>
    <t>1.2.</t>
  </si>
  <si>
    <t>Obiekty Starostwa Powiatowego w Poddębicach i jednostek organizacyjnych (taryfa C11)</t>
  </si>
  <si>
    <t>Powiat Poddębicki</t>
  </si>
  <si>
    <t>Łęczycka</t>
  </si>
  <si>
    <t>3.</t>
  </si>
  <si>
    <t>Starostwo Powiatowe w Poddębicach</t>
  </si>
  <si>
    <t>Narutowicza</t>
  </si>
  <si>
    <t>30248031</t>
  </si>
  <si>
    <t>PLZELD030035940194</t>
  </si>
  <si>
    <t>C11</t>
  </si>
  <si>
    <t xml:space="preserve">4. </t>
  </si>
  <si>
    <t>Powiatowe Centrum Pomocy Rodzinie w Poddębicach</t>
  </si>
  <si>
    <t>28</t>
  </si>
  <si>
    <t>01719456</t>
  </si>
  <si>
    <t>PLZELD030039240136</t>
  </si>
  <si>
    <t xml:space="preserve">5. </t>
  </si>
  <si>
    <t>Poradnia Psychologiczno-Pedagogiczna</t>
  </si>
  <si>
    <t>13</t>
  </si>
  <si>
    <t>01657617</t>
  </si>
  <si>
    <t>PLZELD030010120134</t>
  </si>
  <si>
    <t xml:space="preserve">6. </t>
  </si>
  <si>
    <t>Powiatowy Urząd Pracy</t>
  </si>
  <si>
    <t>Polna</t>
  </si>
  <si>
    <t>9</t>
  </si>
  <si>
    <t>4090529</t>
  </si>
  <si>
    <t>PLZELD030037270133</t>
  </si>
  <si>
    <t xml:space="preserve">7. </t>
  </si>
  <si>
    <t>8683859</t>
  </si>
  <si>
    <t>PLZELD030037280134</t>
  </si>
  <si>
    <t>Zespół Szkół Ponadgimnazjalnych w Poddębicach</t>
  </si>
  <si>
    <t>8.</t>
  </si>
  <si>
    <t>Liceum Ogólnokształcące w Poddębicach</t>
  </si>
  <si>
    <t>13/15</t>
  </si>
  <si>
    <t>93243957</t>
  </si>
  <si>
    <t>PLZELD030036550158</t>
  </si>
  <si>
    <t>9.</t>
  </si>
  <si>
    <t>00186615</t>
  </si>
  <si>
    <t>PLZELD030036560159</t>
  </si>
  <si>
    <t>10.</t>
  </si>
  <si>
    <t>93243737</t>
  </si>
  <si>
    <t>PLZELD030036570160</t>
  </si>
  <si>
    <t>11.</t>
  </si>
  <si>
    <t>Powiatowy Środowiskowy Dom Samopomocy w Czepowie</t>
  </si>
  <si>
    <t>Czepów</t>
  </si>
  <si>
    <t>75</t>
  </si>
  <si>
    <t>99-210</t>
  </si>
  <si>
    <t>Uniejów</t>
  </si>
  <si>
    <t>94576625</t>
  </si>
  <si>
    <t>PL0037460002985309</t>
  </si>
  <si>
    <t>Energa-Operator S.A.</t>
  </si>
  <si>
    <t>12.</t>
  </si>
  <si>
    <t>Powiatowy Środowiskowy Dom Samopomocy</t>
  </si>
  <si>
    <t>Pęczniew</t>
  </si>
  <si>
    <t>Os. 40-Lecia PRL</t>
  </si>
  <si>
    <t>4</t>
  </si>
  <si>
    <t>99-235</t>
  </si>
  <si>
    <t>04097449</t>
  </si>
  <si>
    <t>PLZELD030036510154</t>
  </si>
  <si>
    <t>1.3.</t>
  </si>
  <si>
    <t>Obiekty Starostwa Powiatowego w Poddębicach i jednostek organizacyjnych (taryfa G11)</t>
  </si>
  <si>
    <t>13.</t>
  </si>
  <si>
    <t>Dom Pomocy Społecznej - Gostków</t>
  </si>
  <si>
    <t>Stary Gostków</t>
  </si>
  <si>
    <t>41</t>
  </si>
  <si>
    <t>99-220</t>
  </si>
  <si>
    <t>Wartkowice</t>
  </si>
  <si>
    <t>03419028</t>
  </si>
  <si>
    <t>PLZELD030035250125</t>
  </si>
  <si>
    <t>G11</t>
  </si>
  <si>
    <t>14.</t>
  </si>
  <si>
    <t>01277382</t>
  </si>
  <si>
    <t>PLZELD030015370174</t>
  </si>
  <si>
    <t>suma ogólna:</t>
  </si>
  <si>
    <t>Szacowane zużycie energii [kWh]
w okresie
od 01.12.2020 r.
do 31.12.2020 r. zwiększenie o 10 %</t>
  </si>
  <si>
    <t>Szacowanie zapotrzebowanie na energię elektryczną dla powyższych obiektów w okresie od 01.01.2020 r. do 31.12.2020 r. z uwzglednieniem zwiększenia zużycia o 10 % - 1 621 146 kWh</t>
  </si>
  <si>
    <r>
      <t>Załącznik nr 2 a - zmieniony SZCZEGÓŁOWY</t>
    </r>
    <r>
      <rPr>
        <sz val="12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>OPIS PRZEDMIOTU ZAMÓWIENIA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</si>
</sst>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9"/>
      <color theme="0"/>
      <name val="Czcionka tekstu podstawowego"/>
      <family val="2"/>
      <charset val="238"/>
    </font>
    <font>
      <b/>
      <sz val="8"/>
      <color theme="0"/>
      <name val="Czcionka tekstu podstawowego"/>
      <family val="2"/>
      <charset val="238"/>
    </font>
    <font>
      <sz val="9"/>
      <color theme="0"/>
      <name val="Czcionka tekstu podstawowego"/>
      <charset val="238"/>
    </font>
    <font>
      <sz val="10"/>
      <color theme="0"/>
      <name val="Czcionka tekstu podstawowego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/>
    <xf numFmtId="0" fontId="6" fillId="0" borderId="0" xfId="0" applyFont="1"/>
    <xf numFmtId="0" fontId="7" fillId="2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right" vertical="center" indent="1"/>
    </xf>
    <xf numFmtId="0" fontId="10" fillId="3" borderId="8" xfId="0" applyFont="1" applyFill="1" applyBorder="1" applyAlignment="1">
      <alignment horizontal="right" vertical="center" indent="1"/>
    </xf>
    <xf numFmtId="0" fontId="11" fillId="3" borderId="8" xfId="0" applyFont="1" applyFill="1" applyBorder="1" applyAlignment="1">
      <alignment horizontal="right" vertical="center" indent="1"/>
    </xf>
    <xf numFmtId="3" fontId="12" fillId="3" borderId="8" xfId="0" applyNumberFormat="1" applyFont="1" applyFill="1" applyBorder="1" applyAlignment="1">
      <alignment horizontal="right" vertical="center" indent="1"/>
    </xf>
    <xf numFmtId="0" fontId="13" fillId="3" borderId="8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right" vertical="center" indent="1"/>
    </xf>
    <xf numFmtId="0" fontId="10" fillId="3" borderId="9" xfId="0" applyFont="1" applyFill="1" applyBorder="1" applyAlignment="1">
      <alignment horizontal="right" vertical="center" indent="1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0" fillId="3" borderId="10" xfId="0" applyFont="1" applyFill="1" applyBorder="1" applyAlignment="1">
      <alignment horizontal="right" vertical="center" indent="1"/>
    </xf>
    <xf numFmtId="0" fontId="10" fillId="3" borderId="11" xfId="0" applyFont="1" applyFill="1" applyBorder="1" applyAlignment="1">
      <alignment horizontal="right" vertical="center" indent="1"/>
    </xf>
    <xf numFmtId="0" fontId="11" fillId="3" borderId="11" xfId="0" applyFont="1" applyFill="1" applyBorder="1" applyAlignment="1">
      <alignment horizontal="right" vertical="center" indent="1"/>
    </xf>
    <xf numFmtId="3" fontId="12" fillId="3" borderId="11" xfId="0" applyNumberFormat="1" applyFont="1" applyFill="1" applyBorder="1" applyAlignment="1">
      <alignment horizontal="right" vertical="center" indent="1"/>
    </xf>
    <xf numFmtId="0" fontId="13" fillId="3" borderId="11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right" vertical="center" indent="1"/>
    </xf>
    <xf numFmtId="0" fontId="10" fillId="3" borderId="12" xfId="0" applyFont="1" applyFill="1" applyBorder="1" applyAlignment="1">
      <alignment horizontal="right" vertical="center" indent="1"/>
    </xf>
    <xf numFmtId="0" fontId="9" fillId="0" borderId="5" xfId="0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right" vertical="center" wrapText="1" indent="1"/>
    </xf>
    <xf numFmtId="0" fontId="7" fillId="0" borderId="4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topLeftCell="C17" zoomScaleNormal="100" workbookViewId="0">
      <selection sqref="A1:U33"/>
    </sheetView>
  </sheetViews>
  <sheetFormatPr defaultColWidth="9" defaultRowHeight="15"/>
  <cols>
    <col min="1" max="1" width="3.28515625" customWidth="1"/>
    <col min="2" max="2" width="12.85546875" customWidth="1"/>
    <col min="3" max="3" width="13.28515625" customWidth="1"/>
    <col min="4" max="4" width="9.42578125" customWidth="1"/>
    <col min="5" max="5" width="10.28515625" customWidth="1"/>
    <col min="6" max="6" width="6.42578125" customWidth="1"/>
    <col min="7" max="7" width="6.140625" customWidth="1"/>
    <col min="8" max="8" width="9" customWidth="1"/>
    <col min="9" max="9" width="9.85546875" customWidth="1"/>
    <col min="10" max="10" width="17" customWidth="1"/>
    <col min="11" max="11" width="5" customWidth="1"/>
    <col min="12" max="12" width="4.85546875" customWidth="1"/>
    <col min="13" max="15" width="8.7109375" customWidth="1"/>
    <col min="16" max="17" width="10.28515625" customWidth="1"/>
    <col min="18" max="18" width="6.7109375" customWidth="1"/>
    <col min="19" max="19" width="8.28515625" customWidth="1"/>
    <col min="20" max="20" width="6.7109375" customWidth="1"/>
    <col min="21" max="21" width="6.85546875" customWidth="1"/>
  </cols>
  <sheetData>
    <row r="1" spans="1:21" s="2" customFormat="1" ht="15.75">
      <c r="A1" s="1" t="s">
        <v>118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2" customFormat="1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4.95" customHeight="1" thickBot="1">
      <c r="A4" s="4" t="s">
        <v>2</v>
      </c>
      <c r="B4" s="4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21" ht="33" customHeight="1">
      <c r="A5" s="41" t="s">
        <v>4</v>
      </c>
      <c r="B5" s="39" t="s">
        <v>5</v>
      </c>
      <c r="C5" s="39" t="s">
        <v>6</v>
      </c>
      <c r="D5" s="39" t="s">
        <v>7</v>
      </c>
      <c r="E5" s="39" t="s">
        <v>8</v>
      </c>
      <c r="F5" s="39" t="s">
        <v>9</v>
      </c>
      <c r="G5" s="39" t="s">
        <v>10</v>
      </c>
      <c r="H5" s="39" t="s">
        <v>11</v>
      </c>
      <c r="I5" s="39" t="s">
        <v>12</v>
      </c>
      <c r="J5" s="39" t="s">
        <v>13</v>
      </c>
      <c r="K5" s="39" t="s">
        <v>14</v>
      </c>
      <c r="L5" s="39" t="s">
        <v>15</v>
      </c>
      <c r="M5" s="39" t="s">
        <v>16</v>
      </c>
      <c r="N5" s="39"/>
      <c r="O5" s="39"/>
      <c r="P5" s="39" t="s">
        <v>17</v>
      </c>
      <c r="Q5" s="39" t="s">
        <v>116</v>
      </c>
      <c r="R5" s="39" t="s">
        <v>18</v>
      </c>
      <c r="S5" s="39" t="s">
        <v>19</v>
      </c>
      <c r="T5" s="39" t="s">
        <v>20</v>
      </c>
      <c r="U5" s="37" t="s">
        <v>21</v>
      </c>
    </row>
    <row r="6" spans="1:21" ht="27.75" customHeight="1">
      <c r="A6" s="42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6" t="s">
        <v>22</v>
      </c>
      <c r="N6" s="6" t="s">
        <v>23</v>
      </c>
      <c r="O6" s="6" t="s">
        <v>24</v>
      </c>
      <c r="P6" s="40"/>
      <c r="Q6" s="40"/>
      <c r="R6" s="40"/>
      <c r="S6" s="40"/>
      <c r="T6" s="40"/>
      <c r="U6" s="38"/>
    </row>
    <row r="7" spans="1:21" ht="29.25">
      <c r="A7" s="7" t="s">
        <v>25</v>
      </c>
      <c r="B7" s="8" t="s">
        <v>26</v>
      </c>
      <c r="C7" s="8" t="s">
        <v>27</v>
      </c>
      <c r="D7" s="8" t="s">
        <v>28</v>
      </c>
      <c r="E7" s="9" t="s">
        <v>29</v>
      </c>
      <c r="F7" s="9">
        <v>16</v>
      </c>
      <c r="G7" s="9" t="s">
        <v>30</v>
      </c>
      <c r="H7" s="9" t="s">
        <v>28</v>
      </c>
      <c r="I7" s="10">
        <v>3250020350</v>
      </c>
      <c r="J7" s="9" t="s">
        <v>31</v>
      </c>
      <c r="K7" s="9" t="s">
        <v>32</v>
      </c>
      <c r="L7" s="30">
        <v>200</v>
      </c>
      <c r="M7" s="31">
        <v>80561</v>
      </c>
      <c r="N7" s="31">
        <v>33808</v>
      </c>
      <c r="O7" s="31">
        <v>180419</v>
      </c>
      <c r="P7" s="31">
        <f>SUM(M7:O7)</f>
        <v>294788</v>
      </c>
      <c r="Q7" s="31">
        <v>324267</v>
      </c>
      <c r="R7" s="11" t="s">
        <v>33</v>
      </c>
      <c r="S7" s="8" t="s">
        <v>34</v>
      </c>
      <c r="T7" s="11" t="s">
        <v>35</v>
      </c>
      <c r="U7" s="12" t="s">
        <v>36</v>
      </c>
    </row>
    <row r="8" spans="1:21" ht="29.25">
      <c r="A8" s="7" t="s">
        <v>37</v>
      </c>
      <c r="B8" s="8" t="s">
        <v>26</v>
      </c>
      <c r="C8" s="8" t="s">
        <v>38</v>
      </c>
      <c r="D8" s="8" t="s">
        <v>28</v>
      </c>
      <c r="E8" s="9" t="s">
        <v>29</v>
      </c>
      <c r="F8" s="9">
        <v>16</v>
      </c>
      <c r="G8" s="9" t="s">
        <v>30</v>
      </c>
      <c r="H8" s="9" t="s">
        <v>28</v>
      </c>
      <c r="I8" s="10" t="s">
        <v>39</v>
      </c>
      <c r="J8" s="9" t="s">
        <v>40</v>
      </c>
      <c r="K8" s="9" t="s">
        <v>32</v>
      </c>
      <c r="L8" s="30">
        <v>200</v>
      </c>
      <c r="M8" s="31">
        <v>224118</v>
      </c>
      <c r="N8" s="31">
        <v>125997</v>
      </c>
      <c r="O8" s="31">
        <v>614625</v>
      </c>
      <c r="P8" s="31">
        <f>SUM(M8:O8)</f>
        <v>964740</v>
      </c>
      <c r="Q8" s="31">
        <v>1061214</v>
      </c>
      <c r="R8" s="11" t="s">
        <v>33</v>
      </c>
      <c r="S8" s="8" t="s">
        <v>34</v>
      </c>
      <c r="T8" s="11" t="s">
        <v>35</v>
      </c>
      <c r="U8" s="12" t="s">
        <v>36</v>
      </c>
    </row>
    <row r="9" spans="1:21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5" t="s">
        <v>41</v>
      </c>
      <c r="M9" s="16">
        <f>SUBTOTAL(9,M7:M8)</f>
        <v>304679</v>
      </c>
      <c r="N9" s="16">
        <f t="shared" ref="N9:O9" si="0">SUBTOTAL(9,N7:N8)</f>
        <v>159805</v>
      </c>
      <c r="O9" s="16">
        <f t="shared" si="0"/>
        <v>795044</v>
      </c>
      <c r="P9" s="16">
        <f>SUBTOTAL(9,P7:P8)</f>
        <v>1259528</v>
      </c>
      <c r="Q9" s="16">
        <v>1385481</v>
      </c>
      <c r="R9" s="17" t="s">
        <v>42</v>
      </c>
      <c r="S9" s="18"/>
      <c r="T9" s="14"/>
      <c r="U9" s="19"/>
    </row>
    <row r="10" spans="1:21" ht="24.95" customHeight="1" thickBot="1">
      <c r="A10" s="4" t="s">
        <v>43</v>
      </c>
      <c r="B10" s="4" t="s">
        <v>44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21" ht="29.25" customHeight="1">
      <c r="A11" s="41" t="s">
        <v>4</v>
      </c>
      <c r="B11" s="39" t="s">
        <v>5</v>
      </c>
      <c r="C11" s="39" t="s">
        <v>6</v>
      </c>
      <c r="D11" s="39" t="s">
        <v>7</v>
      </c>
      <c r="E11" s="39" t="s">
        <v>8</v>
      </c>
      <c r="F11" s="39" t="s">
        <v>9</v>
      </c>
      <c r="G11" s="39" t="s">
        <v>10</v>
      </c>
      <c r="H11" s="39" t="s">
        <v>11</v>
      </c>
      <c r="I11" s="39" t="s">
        <v>12</v>
      </c>
      <c r="J11" s="39" t="s">
        <v>13</v>
      </c>
      <c r="K11" s="39" t="s">
        <v>14</v>
      </c>
      <c r="L11" s="39" t="s">
        <v>15</v>
      </c>
      <c r="M11" s="39" t="str">
        <f>$M$5</f>
        <v>Rzeczywiste zużycie energii [kWh] w okresie
od 01.01.2018 r. do 31.12.2018 r.</v>
      </c>
      <c r="N11" s="39"/>
      <c r="O11" s="39"/>
      <c r="P11" s="39" t="str">
        <f>$P$5</f>
        <v>Szacowane zużycie energii [kWh]
w okresie
od 01.12.2020 r.
do 31.12.2020 r.</v>
      </c>
      <c r="Q11" s="39" t="s">
        <v>116</v>
      </c>
      <c r="R11" s="39" t="s">
        <v>18</v>
      </c>
      <c r="S11" s="39" t="s">
        <v>19</v>
      </c>
      <c r="T11" s="39" t="s">
        <v>20</v>
      </c>
      <c r="U11" s="37" t="s">
        <v>21</v>
      </c>
    </row>
    <row r="12" spans="1:21" ht="29.25" customHeight="1">
      <c r="A12" s="42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6" t="s">
        <v>22</v>
      </c>
      <c r="N12" s="6" t="s">
        <v>23</v>
      </c>
      <c r="O12" s="6" t="s">
        <v>24</v>
      </c>
      <c r="P12" s="40"/>
      <c r="Q12" s="40"/>
      <c r="R12" s="40"/>
      <c r="S12" s="40"/>
      <c r="T12" s="40"/>
      <c r="U12" s="38"/>
    </row>
    <row r="13" spans="1:21" ht="29.25">
      <c r="A13" s="32" t="s">
        <v>47</v>
      </c>
      <c r="B13" s="33" t="s">
        <v>45</v>
      </c>
      <c r="C13" s="33" t="s">
        <v>48</v>
      </c>
      <c r="D13" s="33" t="s">
        <v>28</v>
      </c>
      <c r="E13" s="30" t="s">
        <v>49</v>
      </c>
      <c r="F13" s="30">
        <v>10</v>
      </c>
      <c r="G13" s="30" t="s">
        <v>30</v>
      </c>
      <c r="H13" s="30" t="s">
        <v>28</v>
      </c>
      <c r="I13" s="34" t="s">
        <v>50</v>
      </c>
      <c r="J13" s="30" t="s">
        <v>51</v>
      </c>
      <c r="K13" s="30" t="s">
        <v>52</v>
      </c>
      <c r="L13" s="30">
        <v>7</v>
      </c>
      <c r="M13" s="31">
        <v>58</v>
      </c>
      <c r="N13" s="31"/>
      <c r="O13" s="31"/>
      <c r="P13" s="31">
        <f>SUM(M13:O13)</f>
        <v>58</v>
      </c>
      <c r="Q13" s="31">
        <v>64</v>
      </c>
      <c r="R13" s="35" t="s">
        <v>33</v>
      </c>
      <c r="S13" s="33" t="s">
        <v>34</v>
      </c>
      <c r="T13" s="35" t="s">
        <v>35</v>
      </c>
      <c r="U13" s="36" t="s">
        <v>36</v>
      </c>
    </row>
    <row r="14" spans="1:21" ht="29.25">
      <c r="A14" s="32" t="s">
        <v>53</v>
      </c>
      <c r="B14" s="33" t="s">
        <v>54</v>
      </c>
      <c r="C14" s="33" t="s">
        <v>54</v>
      </c>
      <c r="D14" s="33" t="s">
        <v>28</v>
      </c>
      <c r="E14" s="30" t="s">
        <v>46</v>
      </c>
      <c r="F14" s="30" t="s">
        <v>55</v>
      </c>
      <c r="G14" s="30" t="s">
        <v>30</v>
      </c>
      <c r="H14" s="30" t="s">
        <v>28</v>
      </c>
      <c r="I14" s="34" t="s">
        <v>56</v>
      </c>
      <c r="J14" s="30" t="s">
        <v>57</v>
      </c>
      <c r="K14" s="30" t="s">
        <v>52</v>
      </c>
      <c r="L14" s="30">
        <v>6</v>
      </c>
      <c r="M14" s="31">
        <v>6876</v>
      </c>
      <c r="N14" s="31"/>
      <c r="O14" s="31"/>
      <c r="P14" s="31">
        <f>SUM(M14:O14)</f>
        <v>6876</v>
      </c>
      <c r="Q14" s="31">
        <v>7564</v>
      </c>
      <c r="R14" s="35" t="s">
        <v>33</v>
      </c>
      <c r="S14" s="33" t="s">
        <v>34</v>
      </c>
      <c r="T14" s="35" t="s">
        <v>35</v>
      </c>
      <c r="U14" s="36" t="s">
        <v>36</v>
      </c>
    </row>
    <row r="15" spans="1:21" ht="29.25">
      <c r="A15" s="32" t="s">
        <v>58</v>
      </c>
      <c r="B15" s="33" t="s">
        <v>59</v>
      </c>
      <c r="C15" s="33" t="s">
        <v>59</v>
      </c>
      <c r="D15" s="33" t="s">
        <v>28</v>
      </c>
      <c r="E15" s="30" t="s">
        <v>49</v>
      </c>
      <c r="F15" s="30" t="s">
        <v>60</v>
      </c>
      <c r="G15" s="30" t="s">
        <v>30</v>
      </c>
      <c r="H15" s="30" t="s">
        <v>28</v>
      </c>
      <c r="I15" s="34" t="s">
        <v>61</v>
      </c>
      <c r="J15" s="30" t="s">
        <v>62</v>
      </c>
      <c r="K15" s="30" t="s">
        <v>52</v>
      </c>
      <c r="L15" s="30">
        <v>8</v>
      </c>
      <c r="M15" s="31">
        <v>13810</v>
      </c>
      <c r="N15" s="31"/>
      <c r="O15" s="31"/>
      <c r="P15" s="31">
        <f>SUM(M15:O15)</f>
        <v>13810</v>
      </c>
      <c r="Q15" s="31">
        <v>15191</v>
      </c>
      <c r="R15" s="35" t="s">
        <v>33</v>
      </c>
      <c r="S15" s="33" t="s">
        <v>34</v>
      </c>
      <c r="T15" s="35" t="s">
        <v>35</v>
      </c>
      <c r="U15" s="36" t="s">
        <v>36</v>
      </c>
    </row>
    <row r="16" spans="1:21" ht="24.75">
      <c r="A16" s="32" t="s">
        <v>63</v>
      </c>
      <c r="B16" s="33" t="s">
        <v>64</v>
      </c>
      <c r="C16" s="33" t="s">
        <v>64</v>
      </c>
      <c r="D16" s="33" t="s">
        <v>28</v>
      </c>
      <c r="E16" s="30" t="s">
        <v>65</v>
      </c>
      <c r="F16" s="30" t="s">
        <v>66</v>
      </c>
      <c r="G16" s="30" t="s">
        <v>30</v>
      </c>
      <c r="H16" s="30" t="s">
        <v>28</v>
      </c>
      <c r="I16" s="34" t="s">
        <v>67</v>
      </c>
      <c r="J16" s="30" t="s">
        <v>68</v>
      </c>
      <c r="K16" s="30" t="s">
        <v>52</v>
      </c>
      <c r="L16" s="30">
        <v>12</v>
      </c>
      <c r="M16" s="31">
        <v>24840</v>
      </c>
      <c r="N16" s="31"/>
      <c r="O16" s="31"/>
      <c r="P16" s="31">
        <f>SUM(M16:O16)</f>
        <v>24840</v>
      </c>
      <c r="Q16" s="31">
        <v>27324</v>
      </c>
      <c r="R16" s="35" t="s">
        <v>33</v>
      </c>
      <c r="S16" s="33" t="s">
        <v>34</v>
      </c>
      <c r="T16" s="35" t="s">
        <v>35</v>
      </c>
      <c r="U16" s="36" t="s">
        <v>36</v>
      </c>
    </row>
    <row r="17" spans="1:21" ht="24.75">
      <c r="A17" s="32" t="s">
        <v>69</v>
      </c>
      <c r="B17" s="33" t="s">
        <v>64</v>
      </c>
      <c r="C17" s="33" t="s">
        <v>64</v>
      </c>
      <c r="D17" s="33" t="s">
        <v>28</v>
      </c>
      <c r="E17" s="30" t="s">
        <v>65</v>
      </c>
      <c r="F17" s="30" t="s">
        <v>66</v>
      </c>
      <c r="G17" s="30" t="s">
        <v>30</v>
      </c>
      <c r="H17" s="30" t="s">
        <v>28</v>
      </c>
      <c r="I17" s="34" t="s">
        <v>70</v>
      </c>
      <c r="J17" s="30" t="s">
        <v>71</v>
      </c>
      <c r="K17" s="30" t="s">
        <v>52</v>
      </c>
      <c r="L17" s="30">
        <v>5</v>
      </c>
      <c r="M17" s="31">
        <v>3540</v>
      </c>
      <c r="N17" s="31"/>
      <c r="O17" s="31"/>
      <c r="P17" s="31">
        <f>SUM(M17:O17)</f>
        <v>3540</v>
      </c>
      <c r="Q17" s="31">
        <v>3894</v>
      </c>
      <c r="R17" s="35" t="s">
        <v>33</v>
      </c>
      <c r="S17" s="33" t="s">
        <v>34</v>
      </c>
      <c r="T17" s="35" t="s">
        <v>35</v>
      </c>
      <c r="U17" s="36" t="s">
        <v>36</v>
      </c>
    </row>
    <row r="18" spans="1:21" ht="29.25">
      <c r="A18" s="32" t="s">
        <v>73</v>
      </c>
      <c r="B18" s="33" t="s">
        <v>74</v>
      </c>
      <c r="C18" s="33" t="s">
        <v>74</v>
      </c>
      <c r="D18" s="33" t="s">
        <v>28</v>
      </c>
      <c r="E18" s="30" t="s">
        <v>29</v>
      </c>
      <c r="F18" s="30" t="s">
        <v>75</v>
      </c>
      <c r="G18" s="30" t="s">
        <v>30</v>
      </c>
      <c r="H18" s="30" t="s">
        <v>28</v>
      </c>
      <c r="I18" s="34" t="s">
        <v>76</v>
      </c>
      <c r="J18" s="30" t="s">
        <v>77</v>
      </c>
      <c r="K18" s="30" t="s">
        <v>52</v>
      </c>
      <c r="L18" s="30">
        <v>24</v>
      </c>
      <c r="M18" s="31">
        <v>4437</v>
      </c>
      <c r="N18" s="31"/>
      <c r="O18" s="31"/>
      <c r="P18" s="31">
        <f t="shared" ref="P18:P20" si="1">SUM(M18:O18)</f>
        <v>4437</v>
      </c>
      <c r="Q18" s="31">
        <v>4881</v>
      </c>
      <c r="R18" s="35" t="s">
        <v>33</v>
      </c>
      <c r="S18" s="33" t="s">
        <v>34</v>
      </c>
      <c r="T18" s="35" t="s">
        <v>35</v>
      </c>
      <c r="U18" s="36" t="s">
        <v>36</v>
      </c>
    </row>
    <row r="19" spans="1:21" ht="29.25">
      <c r="A19" s="32" t="s">
        <v>78</v>
      </c>
      <c r="B19" s="33" t="s">
        <v>74</v>
      </c>
      <c r="C19" s="33" t="s">
        <v>74</v>
      </c>
      <c r="D19" s="33" t="s">
        <v>28</v>
      </c>
      <c r="E19" s="30" t="s">
        <v>29</v>
      </c>
      <c r="F19" s="30" t="s">
        <v>75</v>
      </c>
      <c r="G19" s="30" t="s">
        <v>30</v>
      </c>
      <c r="H19" s="30" t="s">
        <v>28</v>
      </c>
      <c r="I19" s="34" t="s">
        <v>79</v>
      </c>
      <c r="J19" s="30" t="s">
        <v>80</v>
      </c>
      <c r="K19" s="30" t="s">
        <v>52</v>
      </c>
      <c r="L19" s="30">
        <v>21</v>
      </c>
      <c r="M19" s="31">
        <v>9823</v>
      </c>
      <c r="N19" s="31"/>
      <c r="O19" s="31"/>
      <c r="P19" s="31">
        <f t="shared" si="1"/>
        <v>9823</v>
      </c>
      <c r="Q19" s="31">
        <v>10805</v>
      </c>
      <c r="R19" s="35" t="s">
        <v>33</v>
      </c>
      <c r="S19" s="33" t="s">
        <v>34</v>
      </c>
      <c r="T19" s="35" t="s">
        <v>35</v>
      </c>
      <c r="U19" s="36" t="s">
        <v>36</v>
      </c>
    </row>
    <row r="20" spans="1:21" ht="29.25">
      <c r="A20" s="32" t="s">
        <v>81</v>
      </c>
      <c r="B20" s="33" t="s">
        <v>74</v>
      </c>
      <c r="C20" s="33" t="s">
        <v>74</v>
      </c>
      <c r="D20" s="33" t="s">
        <v>28</v>
      </c>
      <c r="E20" s="30" t="s">
        <v>29</v>
      </c>
      <c r="F20" s="30" t="s">
        <v>75</v>
      </c>
      <c r="G20" s="30" t="s">
        <v>30</v>
      </c>
      <c r="H20" s="30" t="s">
        <v>28</v>
      </c>
      <c r="I20" s="34" t="s">
        <v>82</v>
      </c>
      <c r="J20" s="30" t="s">
        <v>83</v>
      </c>
      <c r="K20" s="30" t="s">
        <v>52</v>
      </c>
      <c r="L20" s="30">
        <v>10</v>
      </c>
      <c r="M20" s="31">
        <v>278</v>
      </c>
      <c r="N20" s="31"/>
      <c r="O20" s="31"/>
      <c r="P20" s="31">
        <f t="shared" si="1"/>
        <v>278</v>
      </c>
      <c r="Q20" s="31">
        <v>306</v>
      </c>
      <c r="R20" s="35" t="s">
        <v>33</v>
      </c>
      <c r="S20" s="33" t="s">
        <v>34</v>
      </c>
      <c r="T20" s="35" t="s">
        <v>35</v>
      </c>
      <c r="U20" s="36" t="s">
        <v>36</v>
      </c>
    </row>
    <row r="21" spans="1:21" ht="39">
      <c r="A21" s="32" t="s">
        <v>84</v>
      </c>
      <c r="B21" s="33" t="s">
        <v>85</v>
      </c>
      <c r="C21" s="33" t="s">
        <v>85</v>
      </c>
      <c r="D21" s="33" t="s">
        <v>86</v>
      </c>
      <c r="E21" s="30" t="s">
        <v>86</v>
      </c>
      <c r="F21" s="30" t="s">
        <v>87</v>
      </c>
      <c r="G21" s="30" t="s">
        <v>88</v>
      </c>
      <c r="H21" s="30" t="s">
        <v>89</v>
      </c>
      <c r="I21" s="34" t="s">
        <v>90</v>
      </c>
      <c r="J21" s="34" t="s">
        <v>91</v>
      </c>
      <c r="K21" s="30" t="s">
        <v>52</v>
      </c>
      <c r="L21" s="30">
        <v>20</v>
      </c>
      <c r="M21" s="31">
        <v>11755</v>
      </c>
      <c r="N21" s="31"/>
      <c r="O21" s="31"/>
      <c r="P21" s="31">
        <f>SUM(M21:O21)</f>
        <v>11755</v>
      </c>
      <c r="Q21" s="31">
        <v>12931</v>
      </c>
      <c r="R21" s="35" t="s">
        <v>33</v>
      </c>
      <c r="S21" s="33" t="s">
        <v>34</v>
      </c>
      <c r="T21" s="35" t="s">
        <v>35</v>
      </c>
      <c r="U21" s="36" t="s">
        <v>92</v>
      </c>
    </row>
    <row r="22" spans="1:21" ht="29.25">
      <c r="A22" s="32" t="s">
        <v>93</v>
      </c>
      <c r="B22" s="33" t="s">
        <v>94</v>
      </c>
      <c r="C22" s="33" t="s">
        <v>94</v>
      </c>
      <c r="D22" s="33" t="s">
        <v>95</v>
      </c>
      <c r="E22" s="30" t="s">
        <v>96</v>
      </c>
      <c r="F22" s="30" t="s">
        <v>97</v>
      </c>
      <c r="G22" s="30" t="s">
        <v>98</v>
      </c>
      <c r="H22" s="30" t="s">
        <v>95</v>
      </c>
      <c r="I22" s="34" t="s">
        <v>99</v>
      </c>
      <c r="J22" s="30" t="s">
        <v>100</v>
      </c>
      <c r="K22" s="30" t="s">
        <v>52</v>
      </c>
      <c r="L22" s="30">
        <v>10</v>
      </c>
      <c r="M22" s="31">
        <v>14113</v>
      </c>
      <c r="N22" s="31"/>
      <c r="O22" s="31"/>
      <c r="P22" s="31">
        <f>SUM(M22:O22)</f>
        <v>14113</v>
      </c>
      <c r="Q22" s="31">
        <v>15524</v>
      </c>
      <c r="R22" s="35" t="s">
        <v>33</v>
      </c>
      <c r="S22" s="33" t="s">
        <v>34</v>
      </c>
      <c r="T22" s="35" t="s">
        <v>35</v>
      </c>
      <c r="U22" s="36" t="s">
        <v>36</v>
      </c>
    </row>
    <row r="23" spans="1:21" ht="15.75" thickBo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5" t="s">
        <v>41</v>
      </c>
      <c r="M23" s="16">
        <f>SUBTOTAL(9,M13:M22)</f>
        <v>89530</v>
      </c>
      <c r="N23" s="16"/>
      <c r="O23" s="16"/>
      <c r="P23" s="16">
        <f>SUBTOTAL(9,P13:P22)</f>
        <v>89530</v>
      </c>
      <c r="Q23" s="16">
        <v>98484</v>
      </c>
      <c r="R23" s="17" t="s">
        <v>42</v>
      </c>
      <c r="S23" s="18"/>
      <c r="T23" s="14"/>
      <c r="U23" s="19"/>
    </row>
    <row r="24" spans="1:21" ht="24.95" customHeight="1" thickBot="1">
      <c r="A24" s="4" t="s">
        <v>101</v>
      </c>
      <c r="B24" s="4" t="s">
        <v>102</v>
      </c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21" ht="29.25" customHeight="1">
      <c r="A25" s="41" t="s">
        <v>4</v>
      </c>
      <c r="B25" s="39" t="s">
        <v>5</v>
      </c>
      <c r="C25" s="39" t="s">
        <v>6</v>
      </c>
      <c r="D25" s="39" t="s">
        <v>7</v>
      </c>
      <c r="E25" s="39" t="s">
        <v>8</v>
      </c>
      <c r="F25" s="39" t="s">
        <v>9</v>
      </c>
      <c r="G25" s="39" t="s">
        <v>10</v>
      </c>
      <c r="H25" s="39" t="s">
        <v>11</v>
      </c>
      <c r="I25" s="39" t="s">
        <v>12</v>
      </c>
      <c r="J25" s="39" t="s">
        <v>13</v>
      </c>
      <c r="K25" s="39" t="s">
        <v>14</v>
      </c>
      <c r="L25" s="39" t="s">
        <v>15</v>
      </c>
      <c r="M25" s="39" t="str">
        <f>$M$5</f>
        <v>Rzeczywiste zużycie energii [kWh] w okresie
od 01.01.2018 r. do 31.12.2018 r.</v>
      </c>
      <c r="N25" s="39"/>
      <c r="O25" s="39"/>
      <c r="P25" s="39" t="str">
        <f>$P$5</f>
        <v>Szacowane zużycie energii [kWh]
w okresie
od 01.12.2020 r.
do 31.12.2020 r.</v>
      </c>
      <c r="Q25" s="39" t="s">
        <v>116</v>
      </c>
      <c r="R25" s="39" t="s">
        <v>18</v>
      </c>
      <c r="S25" s="39" t="s">
        <v>19</v>
      </c>
      <c r="T25" s="39" t="s">
        <v>20</v>
      </c>
      <c r="U25" s="37" t="s">
        <v>21</v>
      </c>
    </row>
    <row r="26" spans="1:21" ht="27" customHeight="1">
      <c r="A26" s="42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6" t="s">
        <v>22</v>
      </c>
      <c r="N26" s="6" t="s">
        <v>23</v>
      </c>
      <c r="O26" s="6" t="s">
        <v>24</v>
      </c>
      <c r="P26" s="40"/>
      <c r="Q26" s="40"/>
      <c r="R26" s="40"/>
      <c r="S26" s="40"/>
      <c r="T26" s="40"/>
      <c r="U26" s="38"/>
    </row>
    <row r="27" spans="1:21" ht="29.25">
      <c r="A27" s="7" t="s">
        <v>103</v>
      </c>
      <c r="B27" s="8" t="s">
        <v>104</v>
      </c>
      <c r="C27" s="8" t="s">
        <v>104</v>
      </c>
      <c r="D27" s="8" t="s">
        <v>105</v>
      </c>
      <c r="E27" s="9" t="s">
        <v>105</v>
      </c>
      <c r="F27" s="9" t="s">
        <v>106</v>
      </c>
      <c r="G27" s="9" t="s">
        <v>107</v>
      </c>
      <c r="H27" s="9" t="s">
        <v>108</v>
      </c>
      <c r="I27" s="10" t="s">
        <v>109</v>
      </c>
      <c r="J27" s="9" t="s">
        <v>110</v>
      </c>
      <c r="K27" s="9" t="s">
        <v>111</v>
      </c>
      <c r="L27" s="30">
        <v>70</v>
      </c>
      <c r="M27" s="31">
        <v>91830</v>
      </c>
      <c r="N27" s="31"/>
      <c r="O27" s="31"/>
      <c r="P27" s="31">
        <f>SUM(M27:O27)</f>
        <v>91830</v>
      </c>
      <c r="Q27" s="31">
        <v>101013</v>
      </c>
      <c r="R27" s="35" t="s">
        <v>33</v>
      </c>
      <c r="S27" s="8" t="s">
        <v>34</v>
      </c>
      <c r="T27" s="11" t="s">
        <v>35</v>
      </c>
      <c r="U27" s="12" t="s">
        <v>36</v>
      </c>
    </row>
    <row r="28" spans="1:21" ht="29.25">
      <c r="A28" s="7" t="s">
        <v>112</v>
      </c>
      <c r="B28" s="8" t="s">
        <v>72</v>
      </c>
      <c r="C28" s="8" t="s">
        <v>72</v>
      </c>
      <c r="D28" s="8" t="s">
        <v>28</v>
      </c>
      <c r="E28" s="9" t="s">
        <v>65</v>
      </c>
      <c r="F28" s="10" t="s">
        <v>60</v>
      </c>
      <c r="G28" s="9" t="s">
        <v>30</v>
      </c>
      <c r="H28" s="9" t="s">
        <v>28</v>
      </c>
      <c r="I28" s="10" t="s">
        <v>113</v>
      </c>
      <c r="J28" s="9" t="s">
        <v>114</v>
      </c>
      <c r="K28" s="9" t="s">
        <v>111</v>
      </c>
      <c r="L28" s="30">
        <v>60</v>
      </c>
      <c r="M28" s="31">
        <v>32880</v>
      </c>
      <c r="N28" s="31"/>
      <c r="O28" s="31"/>
      <c r="P28" s="31">
        <f>SUM(M28:O28)</f>
        <v>32880</v>
      </c>
      <c r="Q28" s="31">
        <v>36168</v>
      </c>
      <c r="R28" s="35" t="s">
        <v>33</v>
      </c>
      <c r="S28" s="8" t="s">
        <v>34</v>
      </c>
      <c r="T28" s="11" t="s">
        <v>35</v>
      </c>
      <c r="U28" s="12" t="s">
        <v>36</v>
      </c>
    </row>
    <row r="29" spans="1:21" ht="15.75" thickBo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5" t="s">
        <v>41</v>
      </c>
      <c r="M29" s="16">
        <f>SUBTOTAL(9,M27:M28)</f>
        <v>124710</v>
      </c>
      <c r="N29" s="16"/>
      <c r="O29" s="16"/>
      <c r="P29" s="16">
        <f>SUBTOTAL(9,P27:P28)</f>
        <v>124710</v>
      </c>
      <c r="Q29" s="16">
        <v>137181</v>
      </c>
      <c r="R29" s="17" t="s">
        <v>42</v>
      </c>
      <c r="S29" s="18"/>
      <c r="T29" s="14"/>
      <c r="U29" s="19"/>
    </row>
    <row r="30" spans="1:21" ht="6.95" customHeight="1" thickBot="1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1"/>
      <c r="N30" s="21"/>
      <c r="O30" s="21"/>
      <c r="P30" s="21"/>
      <c r="Q30" s="21"/>
      <c r="R30" s="22"/>
      <c r="S30" s="20"/>
      <c r="T30" s="20"/>
      <c r="U30" s="20"/>
    </row>
    <row r="31" spans="1:21" ht="15.75" thickBot="1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5" t="s">
        <v>115</v>
      </c>
      <c r="M31" s="26">
        <f>SUBTOTAL(9,M7:M29)</f>
        <v>518919</v>
      </c>
      <c r="N31" s="26">
        <f>SUBTOTAL(9,N7:N29)</f>
        <v>159805</v>
      </c>
      <c r="O31" s="26">
        <f t="shared" ref="O31" si="2">SUBTOTAL(9,O7:O29)</f>
        <v>795044</v>
      </c>
      <c r="P31" s="26">
        <f>SUBTOTAL(9,P7:P29)</f>
        <v>1473768</v>
      </c>
      <c r="Q31" s="26">
        <v>1621146</v>
      </c>
      <c r="R31" s="27" t="s">
        <v>42</v>
      </c>
      <c r="S31" s="28"/>
      <c r="T31" s="24"/>
      <c r="U31" s="29"/>
    </row>
    <row r="32" spans="1:21" ht="32.1" customHeight="1">
      <c r="B32" s="5" t="str">
        <f>"Zużycie energii elektrycznej wg faktur dla powyższych obiektów w okresie "&amp;MID(M5,45,16)&amp;" "&amp;MID(M5,62,16)&amp;" wyniosło "&amp;INT(M31+N31+O31)&amp;" kWh"</f>
        <v>Zużycie energii elektrycznej wg faktur dla powyższych obiektów w okresie od 01.01.2018 r. do 31.12.2018 r. wyniosło 1473768 kWh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2:21" ht="21.95" customHeight="1">
      <c r="B33" s="5" t="s">
        <v>117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</sheetData>
  <mergeCells count="57">
    <mergeCell ref="F5:F6"/>
    <mergeCell ref="Q5:Q6"/>
    <mergeCell ref="Q11:Q12"/>
    <mergeCell ref="Q25:Q26"/>
    <mergeCell ref="A5:A6"/>
    <mergeCell ref="B5:B6"/>
    <mergeCell ref="C5:C6"/>
    <mergeCell ref="D5:D6"/>
    <mergeCell ref="E5:E6"/>
    <mergeCell ref="A11:A12"/>
    <mergeCell ref="B11:B12"/>
    <mergeCell ref="C11:C12"/>
    <mergeCell ref="D11:D12"/>
    <mergeCell ref="E11:E12"/>
    <mergeCell ref="F25:F26"/>
    <mergeCell ref="F11:F12"/>
    <mergeCell ref="U5:U6"/>
    <mergeCell ref="G5:G6"/>
    <mergeCell ref="H5:H6"/>
    <mergeCell ref="I5:I6"/>
    <mergeCell ref="J5:J6"/>
    <mergeCell ref="K5:K6"/>
    <mergeCell ref="L5:L6"/>
    <mergeCell ref="M5:O5"/>
    <mergeCell ref="P5:P6"/>
    <mergeCell ref="R5:R6"/>
    <mergeCell ref="S5:S6"/>
    <mergeCell ref="T5:T6"/>
    <mergeCell ref="T11:T12"/>
    <mergeCell ref="U11:U12"/>
    <mergeCell ref="G11:G12"/>
    <mergeCell ref="H11:H12"/>
    <mergeCell ref="I11:I12"/>
    <mergeCell ref="J11:J12"/>
    <mergeCell ref="K11:K12"/>
    <mergeCell ref="L11:L12"/>
    <mergeCell ref="M11:O11"/>
    <mergeCell ref="P11:P12"/>
    <mergeCell ref="R11:R12"/>
    <mergeCell ref="S11:S12"/>
    <mergeCell ref="A25:A26"/>
    <mergeCell ref="B25:B26"/>
    <mergeCell ref="C25:C26"/>
    <mergeCell ref="D25:D26"/>
    <mergeCell ref="E25:E26"/>
    <mergeCell ref="U25:U26"/>
    <mergeCell ref="G25:G26"/>
    <mergeCell ref="H25:H26"/>
    <mergeCell ref="I25:I26"/>
    <mergeCell ref="J25:J26"/>
    <mergeCell ref="K25:K26"/>
    <mergeCell ref="L25:L26"/>
    <mergeCell ref="M25:O25"/>
    <mergeCell ref="P25:P26"/>
    <mergeCell ref="R25:R26"/>
    <mergeCell ref="S25:S26"/>
    <mergeCell ref="T25:T26"/>
  </mergeCells>
  <printOptions horizontalCentered="1"/>
  <pageMargins left="0.25" right="0.25" top="0.75" bottom="0.75" header="0.3" footer="0.3"/>
  <pageSetup paperSize="9" scale="78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1 do SIWZ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jwojcik</cp:lastModifiedBy>
  <cp:lastPrinted>2019-10-22T12:41:36Z</cp:lastPrinted>
  <dcterms:created xsi:type="dcterms:W3CDTF">2019-10-17T18:21:10Z</dcterms:created>
  <dcterms:modified xsi:type="dcterms:W3CDTF">2019-10-22T12:43:08Z</dcterms:modified>
</cp:coreProperties>
</file>