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'auta'!$A$1:$U$33</definedName>
    <definedName name="_xlnm.Print_Area" localSheetId="1">'budynki'!$A$1:$AA$177</definedName>
    <definedName name="_xlnm.Print_Area" localSheetId="2">'elektronika '!$A$1:$D$260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<sst xmlns="http://schemas.openxmlformats.org/spreadsheetml/2006/main" count="1852" uniqueCount="808">
  <si>
    <t>RAZEM</t>
  </si>
  <si>
    <t>Informacje o szkodach w ostatnich 3 latach</t>
  </si>
  <si>
    <t>Rok</t>
  </si>
  <si>
    <t>Suma wypłaconych odszkodowań</t>
  </si>
  <si>
    <t>Krótki opis szkód</t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</si>
  <si>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</si>
  <si>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</si>
  <si>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</si>
  <si>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</si>
  <si>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</si>
  <si>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</si>
  <si>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</si>
  <si>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</si>
  <si>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</si>
  <si>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</si>
  <si>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</si>
  <si>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</si>
  <si>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</si>
  <si>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</si>
  <si>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</si>
  <si>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</si>
  <si>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</si>
  <si>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</si>
  <si>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</si>
  <si>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</si>
  <si>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</si>
  <si>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</si>
  <si>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</si>
  <si>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</si>
  <si>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</si>
  <si>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</si>
  <si>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</si>
  <si>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</si>
  <si>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</si>
  <si>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</si>
  <si>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</si>
  <si>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</si>
  <si>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</si>
  <si>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</si>
  <si>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</si>
  <si>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</si>
  <si>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</si>
  <si>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</si>
  <si>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</si>
  <si>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</si>
  <si>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</si>
  <si>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</si>
  <si>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</si>
  <si>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Tabela nr 6</t>
  </si>
  <si>
    <t>Tabela nr 8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</si>
  <si>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</si>
  <si>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</si>
  <si>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</si>
  <si>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</si>
  <si>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</si>
  <si>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</si>
  <si>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</si>
  <si>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</si>
  <si>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</si>
  <si>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</si>
  <si>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</si>
  <si>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</si>
  <si>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</si>
  <si>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</si>
  <si>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</si>
  <si>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</si>
  <si>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</si>
  <si>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</si>
  <si>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</si>
  <si>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</si>
  <si>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</si>
  <si>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</si>
  <si>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</si>
  <si>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</si>
  <si>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</si>
  <si>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</si>
  <si>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</si>
  <si>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</si>
  <si>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</si>
  <si>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</si>
  <si>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</si>
  <si>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</si>
  <si>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t>Tabela nr 7 - Wykaz maszyn i urządzeń do ubezpieczenia od uszkodzeń (od wszystkich ryzyk)</t>
  </si>
  <si>
    <t>Gimnazjum Okonek</t>
  </si>
  <si>
    <t>767-15-38-693</t>
  </si>
  <si>
    <t>8531A</t>
  </si>
  <si>
    <t>oświatowa</t>
  </si>
  <si>
    <t>nie</t>
  </si>
  <si>
    <t>nie dotyczy</t>
  </si>
  <si>
    <t>Szkoła</t>
  </si>
  <si>
    <t>edukacja</t>
  </si>
  <si>
    <t>TAK</t>
  </si>
  <si>
    <t>TAK/NIE</t>
  </si>
  <si>
    <t>poł XX w.</t>
  </si>
  <si>
    <t>gaśnice proszkowe 6kg ABC, szt.10  alarm - czujniki ruchu na klatkach schodowych, w pokoju nauczycielskim, w pracowni informatyki i pomieszczeniach administracyjnych oraz świetlicy i bibliotece ,kraty</t>
  </si>
  <si>
    <t>Niepodległosci 23 i 24</t>
  </si>
  <si>
    <t>cegła</t>
  </si>
  <si>
    <t>drewniane</t>
  </si>
  <si>
    <t>drewniane pokrycie blachodachówka</t>
  </si>
  <si>
    <t>NIE</t>
  </si>
  <si>
    <t>dobre</t>
  </si>
  <si>
    <t>dobra</t>
  </si>
  <si>
    <t>bardzo dobra</t>
  </si>
  <si>
    <t>100% okien z PCV, drzwei głównie drewniane</t>
  </si>
  <si>
    <t>bez uwag</t>
  </si>
  <si>
    <t>częściowo</t>
  </si>
  <si>
    <t>Mały budynek</t>
  </si>
  <si>
    <t>gospodarczy, biblioteka i świetlica</t>
  </si>
  <si>
    <t>pocz. XX w.</t>
  </si>
  <si>
    <t>gaśnice proszkowe 6kg ABC szt. 4  alarm, kraty</t>
  </si>
  <si>
    <t>Niepodległości 23</t>
  </si>
  <si>
    <t>beton+żużeL</t>
  </si>
  <si>
    <t>papa</t>
  </si>
  <si>
    <t>brak poddasza</t>
  </si>
  <si>
    <t>dobre,papowe</t>
  </si>
  <si>
    <t>PCV</t>
  </si>
  <si>
    <t>bradzo dobra</t>
  </si>
  <si>
    <t>Sala gimnastyczna</t>
  </si>
  <si>
    <t>zajęcia wych.fizycz.</t>
  </si>
  <si>
    <t>gaśnice proszkowe 6 kg ABC szt. 3, śiatki zabezpieczające okna</t>
  </si>
  <si>
    <t>Niepodległości 24</t>
  </si>
  <si>
    <t>drewniany</t>
  </si>
  <si>
    <t>blachodachówka, pod spodem deski+papa</t>
  </si>
  <si>
    <t>dobra, blacha</t>
  </si>
  <si>
    <t>sieć co bardzo dobra</t>
  </si>
  <si>
    <t>Zestaw komputerowy</t>
  </si>
  <si>
    <t>Projektor NEC NP110+ekran</t>
  </si>
  <si>
    <t>Tablica interaktywna</t>
  </si>
  <si>
    <t>Projektor OPTOMA EX 530</t>
  </si>
  <si>
    <t>Tablica inteaktywna "Clasus 78"</t>
  </si>
  <si>
    <t>Pulpit lektora-elektr., okabl.</t>
  </si>
  <si>
    <t>Komputer ALSEN 31 G</t>
  </si>
  <si>
    <t>Kserokopiarka CANON</t>
  </si>
  <si>
    <t>Serwer Adax Office</t>
  </si>
  <si>
    <t>Serwer x3250,Rack,8GBRAM</t>
  </si>
  <si>
    <t>CyberPower UPS</t>
  </si>
  <si>
    <t>Przełączniki sterownik ABtUS</t>
  </si>
  <si>
    <t>Projektor HITACHI ED-A220ONM</t>
  </si>
  <si>
    <t>Router UC540W-FXO-K9</t>
  </si>
  <si>
    <t>Przełącznik PoEportów SLM200PT-EU</t>
  </si>
  <si>
    <t>Kontroler sieci bezprzedowej</t>
  </si>
  <si>
    <t>Punkty dostępowe sieci bezprzewodowej</t>
  </si>
  <si>
    <t>Projektor Epson</t>
  </si>
  <si>
    <t>Netobook Asus EeePC 120 N</t>
  </si>
  <si>
    <t>Urzadzenie wielofunkcyjne Brother</t>
  </si>
  <si>
    <t>Aparat SONY DSC S930</t>
  </si>
  <si>
    <t>Aparat fotograficzny NIKON</t>
  </si>
  <si>
    <t>Kamera SONY</t>
  </si>
  <si>
    <t>Aparat Sony DSC-H-10</t>
  </si>
  <si>
    <t>Zestaw multimedialny (laptop,kamera,statyw)</t>
  </si>
  <si>
    <t>Niszczarka PS 67</t>
  </si>
  <si>
    <t>Lenovo ThinkPad Tablet</t>
  </si>
  <si>
    <t>Monitoring wizyjny</t>
  </si>
  <si>
    <t>Miejsko-Gminny Ośrodek Pomocy Społecznej w Okonku</t>
  </si>
  <si>
    <t>767-15-48-958</t>
  </si>
  <si>
    <t>8810Z</t>
  </si>
  <si>
    <t>zestaw komputerowy</t>
  </si>
  <si>
    <t>serwer</t>
  </si>
  <si>
    <t>urządzenie wielofunkcyjne</t>
  </si>
  <si>
    <t>kserokopiarka</t>
  </si>
  <si>
    <t>notebook HP</t>
  </si>
  <si>
    <t>notebook Toschiba</t>
  </si>
  <si>
    <t>767-15-40-885</t>
  </si>
  <si>
    <t>Szkoła Podstawowa Okonek</t>
  </si>
  <si>
    <t>tak</t>
  </si>
  <si>
    <t>gaśnice  proszkowe -17 szt, hydranty - 4 szt,instalacja alarmowa przeciwwłamaniowa, sygnalizacja dźwiękowa, sygnalizatory: pracownia komputerowa, sekretariat, ciągi komunikacyjne, drzwi PCV jednoskrzydłowe 2 szt po 2 zamki, dwuskrzydłowe-3szt. po 2 zamki</t>
  </si>
  <si>
    <t>Okonek, ul. Leśna 45</t>
  </si>
  <si>
    <t xml:space="preserve">część bud. z 1972 r.-ściany nadziemia warstwowe wykonane z gazobetonu grub.24 cm, ocieplone styropianem. Grub. 12 cm oraz ściany z dziurawki i cegły wapienno-piaskowej grub. 51 cm.                   część budynku z 2009-ściany murowane, ocieplone styropianem. </t>
  </si>
  <si>
    <t>część bud. z 1972 r.o rozpiętości 6 m z prefabrykowanych płyt kanałowych           część bud. z 2009 r.-stropy żelbetonowe, prefabrykowane</t>
  </si>
  <si>
    <t>część bud. z 1972 r.stropodach betonowy pokryty papą                             część budynku z 2009 r. stropodach betonowy płaski pokryty papą</t>
  </si>
  <si>
    <t>bardzo dobry</t>
  </si>
  <si>
    <t>3. Szkoła Podstawowa Okonek</t>
  </si>
  <si>
    <t>zestawy komputerowe (4 szt)</t>
  </si>
  <si>
    <t>wielofunkcyjne urządzenie sieciowe</t>
  </si>
  <si>
    <t>drukarka</t>
  </si>
  <si>
    <t>monitor (11 szt)</t>
  </si>
  <si>
    <t>zestaw komputerowy(9 szt)</t>
  </si>
  <si>
    <t>przełącznik 24 porty, krosownica</t>
  </si>
  <si>
    <t>DVD (2 szt)</t>
  </si>
  <si>
    <t>DVD</t>
  </si>
  <si>
    <t xml:space="preserve">kserokopiarka Ricoh </t>
  </si>
  <si>
    <t>tablica interaktywna</t>
  </si>
  <si>
    <t>projektor Toshiba</t>
  </si>
  <si>
    <t>notebook, głośniki</t>
  </si>
  <si>
    <t>laptop acer</t>
  </si>
  <si>
    <t>projektor Sanyo</t>
  </si>
  <si>
    <t>wizualizer</t>
  </si>
  <si>
    <t>laptop Hp Pavilon</t>
  </si>
  <si>
    <t>netbook 3 szt</t>
  </si>
  <si>
    <t>laptop</t>
  </si>
  <si>
    <t>laptop ASUS</t>
  </si>
  <si>
    <t>laptop DELL</t>
  </si>
  <si>
    <t>monitoring</t>
  </si>
  <si>
    <t>Budynek Straży miejskiej i karetki pogotowia</t>
  </si>
  <si>
    <t>gaśnice wg normy, system alarmowy SATEL CA-6</t>
  </si>
  <si>
    <t>ul. Kolejowa 18, Okonek</t>
  </si>
  <si>
    <t>pustaki i cegła</t>
  </si>
  <si>
    <t>betonowe płyty</t>
  </si>
  <si>
    <t>betonowe płyty kryty papą</t>
  </si>
  <si>
    <t>dobry</t>
  </si>
  <si>
    <t>komputer - zestaw</t>
  </si>
  <si>
    <t>laptop Dell</t>
  </si>
  <si>
    <t>Laptop Acer Aspire</t>
  </si>
  <si>
    <t>Laptop Lenowo</t>
  </si>
  <si>
    <t>Chevrolet</t>
  </si>
  <si>
    <t>Lacetti</t>
  </si>
  <si>
    <t>KL1NF48615K169096</t>
  </si>
  <si>
    <t>PZL 11GY</t>
  </si>
  <si>
    <t>osobowy</t>
  </si>
  <si>
    <t>19.12.2006</t>
  </si>
  <si>
    <t>alarm</t>
  </si>
  <si>
    <t>20.12.2012</t>
  </si>
  <si>
    <t>ul. Kolejowa 18</t>
  </si>
  <si>
    <t>gaśnice, alarm</t>
  </si>
  <si>
    <t>drukarka  DMR27B-DSM627</t>
  </si>
  <si>
    <t>zesatw komputerowy</t>
  </si>
  <si>
    <t>drukarka HP Laser Jet 1160</t>
  </si>
  <si>
    <t>cyfrowy system dokum.</t>
  </si>
  <si>
    <t>Zestaw komputerowy AMD Sempton 1150+BOX</t>
  </si>
  <si>
    <t>drukarka HP LaserJet 1018</t>
  </si>
  <si>
    <t>drukarka HP Color LaserJet CP1515n</t>
  </si>
  <si>
    <t>Drukarka laserowa HPLJP2055</t>
  </si>
  <si>
    <t>Drukarka laserowa HP LaserJet P1009</t>
  </si>
  <si>
    <t>Drukarka laserowa HP LaserJet 1215</t>
  </si>
  <si>
    <t>Rozdzielacz sieci switch</t>
  </si>
  <si>
    <t>Notebook Aspire</t>
  </si>
  <si>
    <t>Lustrzanka cyfrowa NIKON D80 z obiektywem 135 mm</t>
  </si>
  <si>
    <t>laptop Lenovo</t>
  </si>
  <si>
    <t>Jezioro "Bąk" monitoring zewnętrzny</t>
  </si>
  <si>
    <t>STAR</t>
  </si>
  <si>
    <t>WMAL80ZZ86Y162513</t>
  </si>
  <si>
    <t>PZL 80EU</t>
  </si>
  <si>
    <t>Polonez Caro</t>
  </si>
  <si>
    <t>FSO W-wa</t>
  </si>
  <si>
    <t>SUPB01CEHWW146770</t>
  </si>
  <si>
    <t>PZL 33CR</t>
  </si>
  <si>
    <t>Volkswagen</t>
  </si>
  <si>
    <t>LT2820</t>
  </si>
  <si>
    <t>PZL Y452</t>
  </si>
  <si>
    <t>Mercedes</t>
  </si>
  <si>
    <t xml:space="preserve">508D </t>
  </si>
  <si>
    <t>PZL Y451</t>
  </si>
  <si>
    <t>Magirus</t>
  </si>
  <si>
    <t>170D</t>
  </si>
  <si>
    <t>PZL C386</t>
  </si>
  <si>
    <t>M69</t>
  </si>
  <si>
    <t>SUSM692222F000688</t>
  </si>
  <si>
    <t>PZL G466</t>
  </si>
  <si>
    <t>170D11FA</t>
  </si>
  <si>
    <t>PZL 60GM</t>
  </si>
  <si>
    <t>MAN</t>
  </si>
  <si>
    <t>TGM18.290</t>
  </si>
  <si>
    <t>WMAN382278Y257306</t>
  </si>
  <si>
    <t>PZL 6A34</t>
  </si>
  <si>
    <t>Zakład Gospodarki Komunalnej i Mieszkaniowej</t>
  </si>
  <si>
    <t>6. Zakład Gospodarki Komunalnej i Mieszkaniowej</t>
  </si>
  <si>
    <t>7. Zakład Gospodarki Komunalnej i Mieszkaniowej</t>
  </si>
  <si>
    <t>767-000-07-67</t>
  </si>
  <si>
    <t>570007733</t>
  </si>
  <si>
    <t>3700 Z</t>
  </si>
  <si>
    <t>odprowadzanie i oczyszczanie ścieków</t>
  </si>
  <si>
    <t>Bud. Hydrofornia</t>
  </si>
  <si>
    <t>hydrofornia</t>
  </si>
  <si>
    <t>Bud. Ogrodzenie wodociąg.</t>
  </si>
  <si>
    <t>ogrodzenie</t>
  </si>
  <si>
    <t>Bud. Osadnik</t>
  </si>
  <si>
    <t>Bud. Przyłącze kanalizacji</t>
  </si>
  <si>
    <t>przyłącze wodociąg.</t>
  </si>
  <si>
    <t>sieć wodociągowa</t>
  </si>
  <si>
    <t>Sieć wod. Hydrof. Do kotłow.</t>
  </si>
  <si>
    <t>Sieć kanaliz.-sanit.</t>
  </si>
  <si>
    <t>siec kanaliz.-sanit.</t>
  </si>
  <si>
    <t>Sieć kanaliz.-sanit. Przedszkole</t>
  </si>
  <si>
    <t>Studnia zastępcza</t>
  </si>
  <si>
    <t>wodociągi</t>
  </si>
  <si>
    <t>1986  r</t>
  </si>
  <si>
    <t>Sieć wyb, kanaliz.</t>
  </si>
  <si>
    <t xml:space="preserve">Korektory </t>
  </si>
  <si>
    <t>przepompownia</t>
  </si>
  <si>
    <t>Modernizacja Oczyszcz. ścieków</t>
  </si>
  <si>
    <t>Ciąg technolog.</t>
  </si>
  <si>
    <t>Punkt zlewny</t>
  </si>
  <si>
    <t>Oczyszcz. Okonek</t>
  </si>
  <si>
    <t>Oczyszcz. śc. Okonek</t>
  </si>
  <si>
    <t>Sieć wodno- kanaliz</t>
  </si>
  <si>
    <t>Kanaliz. Sanit. Lotyń</t>
  </si>
  <si>
    <t>Oczyszcz. Borucino</t>
  </si>
  <si>
    <t>Modernizacja nowej bazy</t>
  </si>
  <si>
    <t>Budynek magazyn. nr. 24</t>
  </si>
  <si>
    <t>Budynek magazyn. nr. 19</t>
  </si>
  <si>
    <t>Budynek magazyn. nr. 10</t>
  </si>
  <si>
    <t>Ogrodzenie siatki w ramach</t>
  </si>
  <si>
    <t>Niepodległości 38</t>
  </si>
  <si>
    <t>Kolejowa 15</t>
  </si>
  <si>
    <t>Niepodległości 42-45</t>
  </si>
  <si>
    <t>Niepodległości 43-45</t>
  </si>
  <si>
    <t>Niepodległości 40-41</t>
  </si>
  <si>
    <t>Miasto Okonek</t>
  </si>
  <si>
    <t>Lotyń</t>
  </si>
  <si>
    <t>Okonek, Niepodległości</t>
  </si>
  <si>
    <t>Borucino</t>
  </si>
  <si>
    <t>Niszczarka</t>
  </si>
  <si>
    <t>Komputer PROMO</t>
  </si>
  <si>
    <t>Zasilacz awaryjny</t>
  </si>
  <si>
    <t>Zasilacz awaryjny DIGITUS 1000VA</t>
  </si>
  <si>
    <t>Drukarka HP CP 1215</t>
  </si>
  <si>
    <t>Komputer E6550</t>
  </si>
  <si>
    <t>Drukarka HP Laser Jet P1005</t>
  </si>
  <si>
    <t>Zasilacz awaryjny UPS ever DV02</t>
  </si>
  <si>
    <t>Monitor ASUS 193 D</t>
  </si>
  <si>
    <t>Niszczarka OPUS CS 2208</t>
  </si>
  <si>
    <t>Komputer 500 BMT</t>
  </si>
  <si>
    <t>Komputer HP PRO MT E  7500</t>
  </si>
  <si>
    <t>Monitor PHILIPS</t>
  </si>
  <si>
    <t>Monitor BENQ</t>
  </si>
  <si>
    <t>Notebook FS 1705</t>
  </si>
  <si>
    <t>Monitoring</t>
  </si>
  <si>
    <t>PA – 35</t>
  </si>
  <si>
    <t>3,5 T</t>
  </si>
  <si>
    <t>Ładowacz obornika</t>
  </si>
  <si>
    <t>T- 214</t>
  </si>
  <si>
    <t>C-355</t>
  </si>
  <si>
    <t>PZL W583</t>
  </si>
  <si>
    <t>PIM 751P</t>
  </si>
  <si>
    <t>PIM 932R</t>
  </si>
  <si>
    <t>Przyczepa wywrotka</t>
  </si>
  <si>
    <t>D – 734</t>
  </si>
  <si>
    <t>PAZ 7238</t>
  </si>
  <si>
    <t>4,0 T</t>
  </si>
  <si>
    <t>S.C 3 Furgon</t>
  </si>
  <si>
    <t>PZL G394</t>
  </si>
  <si>
    <t>1,04T</t>
  </si>
  <si>
    <t>T-117/1</t>
  </si>
  <si>
    <t>2,6 T</t>
  </si>
  <si>
    <t>Sprinter</t>
  </si>
  <si>
    <t>FD Master</t>
  </si>
  <si>
    <t>PZL 40UA</t>
  </si>
  <si>
    <t>PZL 6F03</t>
  </si>
  <si>
    <t>Mini koparka</t>
  </si>
  <si>
    <t xml:space="preserve">Pompa </t>
  </si>
  <si>
    <t>GC.2 04 SMU 6 9.2/380</t>
  </si>
  <si>
    <t>Nagrzewnica olejowa</t>
  </si>
  <si>
    <t>B 100 CED</t>
  </si>
  <si>
    <t>GC.3.05 SMV 13/380</t>
  </si>
  <si>
    <t>2008 r</t>
  </si>
  <si>
    <t>Pompa SKA</t>
  </si>
  <si>
    <t>6.05.2 SIL 7.5/400</t>
  </si>
  <si>
    <t>2009 r</t>
  </si>
  <si>
    <t>Przepływomierz ścieków</t>
  </si>
  <si>
    <t>2010 r</t>
  </si>
  <si>
    <t>Zespół pomp PZM</t>
  </si>
  <si>
    <t>2011r</t>
  </si>
  <si>
    <t>MX 2330-T72/C</t>
  </si>
  <si>
    <t xml:space="preserve">Odżelaziacz </t>
  </si>
  <si>
    <t>Zagęszczarka</t>
  </si>
  <si>
    <t>RPC 30/50 HONDA</t>
  </si>
  <si>
    <t>Generator prądu</t>
  </si>
  <si>
    <t>ZT-STE 7500</t>
  </si>
  <si>
    <t>Przecinarka</t>
  </si>
  <si>
    <t>Inwentor 204 Technica</t>
  </si>
  <si>
    <t>Strumienica NS 5</t>
  </si>
  <si>
    <t>Pompa DW VOX</t>
  </si>
  <si>
    <t>Okonek, Leśna 46</t>
  </si>
  <si>
    <t>Okonek, Niepodległości      (oczyszczalnia + sieć kanalizacyjna)</t>
  </si>
  <si>
    <t>Lotyń                                (oczyszczalnia + sieć kanalizacyjna)</t>
  </si>
  <si>
    <t>Borucino                           (oczyszczalnia + sieć kanalizacyjna)</t>
  </si>
  <si>
    <t>Okonek,Niepodległości      ( hydrofornia + sieć wodociągowa)</t>
  </si>
  <si>
    <t>Pompownia, Niepodległości</t>
  </si>
  <si>
    <t>Okonek, Kolejowa               (hydrofornia)</t>
  </si>
  <si>
    <t>Okonek, Anielin                  (wysypisko śmieci)</t>
  </si>
  <si>
    <t>Zespół Obsługi Placówek Oświaty w Okonku</t>
  </si>
  <si>
    <t>767-15-70-923</t>
  </si>
  <si>
    <t>572106468</t>
  </si>
  <si>
    <t>7414 A</t>
  </si>
  <si>
    <t>Komputer Kommex CELERON 2,6</t>
  </si>
  <si>
    <t>Monitor LCD LG "17" L 1753S-SF</t>
  </si>
  <si>
    <t>Komputer HP dx 2250</t>
  </si>
  <si>
    <t>Komputer HP dx 2420</t>
  </si>
  <si>
    <t>Komputer HP 2450</t>
  </si>
  <si>
    <t>Drukarka HP P 2055</t>
  </si>
  <si>
    <t>Drukarka HP P 2055 D</t>
  </si>
  <si>
    <t>Monitor HP LCD LE 1901 W</t>
  </si>
  <si>
    <t>Komputer 1Q 500 BMTDCE 6300</t>
  </si>
  <si>
    <t>Komputer HP 500 B MT</t>
  </si>
  <si>
    <t>Kserokopiarka RICOH AFICIO</t>
  </si>
  <si>
    <t>Laptop HP 6720 SKE 118 EA</t>
  </si>
  <si>
    <t>Notebook ASUS K 72 JR-TY 112V</t>
  </si>
  <si>
    <t>Komputer DELL STUDIO 1737</t>
  </si>
  <si>
    <t>Renault JL</t>
  </si>
  <si>
    <t>Trafic</t>
  </si>
  <si>
    <t>VF JL BHB 67V303979</t>
  </si>
  <si>
    <t>27.12.2007</t>
  </si>
  <si>
    <t>27.12.2012</t>
  </si>
  <si>
    <t>3040 kg</t>
  </si>
  <si>
    <t>Zespół Szkół Lotyń</t>
  </si>
  <si>
    <t>767-16-57-067</t>
  </si>
  <si>
    <t>8560Z</t>
  </si>
  <si>
    <t>placówka oświatowa</t>
  </si>
  <si>
    <t>szatnia, stołówka</t>
  </si>
  <si>
    <t>budynek</t>
  </si>
  <si>
    <t>szkoła</t>
  </si>
  <si>
    <t>harcówka</t>
  </si>
  <si>
    <t>gospodarczy</t>
  </si>
  <si>
    <t>Lotyń, ul. Pocztowa 1</t>
  </si>
  <si>
    <t>Lotyń, ul. Polna 9</t>
  </si>
  <si>
    <t>drewniany, pokryty papą</t>
  </si>
  <si>
    <t>beton</t>
  </si>
  <si>
    <t>beton i papa</t>
  </si>
  <si>
    <t>pustak</t>
  </si>
  <si>
    <t>drewniany, pokrycie cementowo-azbestowe</t>
  </si>
  <si>
    <t>bardzo dobre</t>
  </si>
  <si>
    <t>brak</t>
  </si>
  <si>
    <t>zestaw podzespołów komputerowych</t>
  </si>
  <si>
    <t>zestawy komputerowe (jednoska centralna i monitor)</t>
  </si>
  <si>
    <t>sprzet muzyczny</t>
  </si>
  <si>
    <t>kserokopiarka KM 2050</t>
  </si>
  <si>
    <t>komputer MXX</t>
  </si>
  <si>
    <t>monitor LCD Benqu 19</t>
  </si>
  <si>
    <t>notebook</t>
  </si>
  <si>
    <t>radiomagnetofon sony</t>
  </si>
  <si>
    <t>drukarka, skaner, kopiarka HP 3052</t>
  </si>
  <si>
    <t>laptop Toschiba</t>
  </si>
  <si>
    <t xml:space="preserve">aparat cyfrowy </t>
  </si>
  <si>
    <t>projektor multimedialny i ekran</t>
  </si>
  <si>
    <t>tablica interaktywna ENO 160X 120</t>
  </si>
  <si>
    <t>projektor multimedialny NECNP.110 i ekran</t>
  </si>
  <si>
    <t xml:space="preserve">wizualizer </t>
  </si>
  <si>
    <t>zestaw monitorujący</t>
  </si>
  <si>
    <t>zestaw monitorujący (kamery, rejestrator, monitor, dysk)</t>
  </si>
  <si>
    <t>000530229</t>
  </si>
  <si>
    <t>8411ZZ, 7511ZZ</t>
  </si>
  <si>
    <t>1. Urząd Miejski</t>
  </si>
  <si>
    <t>Budynek UM i G „A”</t>
  </si>
  <si>
    <t>Budynek UM i G „B”</t>
  </si>
  <si>
    <t>Remiza OSP Lędyczek</t>
  </si>
  <si>
    <t>Remiza OSP</t>
  </si>
  <si>
    <t>mieszkanie komunalne</t>
  </si>
  <si>
    <t>skate park</t>
  </si>
  <si>
    <t>wiaty</t>
  </si>
  <si>
    <t>wiata</t>
  </si>
  <si>
    <t>przystanek</t>
  </si>
  <si>
    <t>budynek  biurowy</t>
  </si>
  <si>
    <t>budynek  magazynowy</t>
  </si>
  <si>
    <t>budynek  stolarni i kużni</t>
  </si>
  <si>
    <t>budynek  garaży samochodów</t>
  </si>
  <si>
    <t xml:space="preserve">budynek hydroforni </t>
  </si>
  <si>
    <t>Hala widowiskowo sportowa</t>
  </si>
  <si>
    <t>Kompleks boisk "Orlik"</t>
  </si>
  <si>
    <t>budynek mieszkalny</t>
  </si>
  <si>
    <t>Ośrodek Zdrowia w Okonku</t>
  </si>
  <si>
    <t>Ośrodek Zdrowia w Lotyniu</t>
  </si>
  <si>
    <t>Ośrodek Zdrowia w Pniewie</t>
  </si>
  <si>
    <t>Kaplica na cmentarzu</t>
  </si>
  <si>
    <t>Budynek na stadionie</t>
  </si>
  <si>
    <t>plac zabaw</t>
  </si>
  <si>
    <t xml:space="preserve">plac zabaw </t>
  </si>
  <si>
    <t xml:space="preserve">budynek- magazyn </t>
  </si>
  <si>
    <t>1930/ modermizacja 2007 rok</t>
  </si>
  <si>
    <t>1930/ modernizacja 2003 rok</t>
  </si>
  <si>
    <t>1930/ modernizacja 2007 rok</t>
  </si>
  <si>
    <t>1930/ modernizacja 2006 rok</t>
  </si>
  <si>
    <t>1930/ modernizacja 2005 rok</t>
  </si>
  <si>
    <t>1930/ modernizacja 2004 rok</t>
  </si>
  <si>
    <t>1930/ modernizacja 2008 rok</t>
  </si>
  <si>
    <t>1930/ modernizacja w latach 2002 i 2008</t>
  </si>
  <si>
    <t>1930/ modernizacja w latach 2006 i 2009</t>
  </si>
  <si>
    <t>1930 modernizacja 2008</t>
  </si>
  <si>
    <t>1975 modernizacja 2006 r.</t>
  </si>
  <si>
    <t>odtworzeniowa</t>
  </si>
  <si>
    <t>księgowa brutto</t>
  </si>
  <si>
    <t>instalacja alarmowa, gaśnice proszkowe, system alarmowy, kraty w oknach na parterze, 4 zamki w drzwiach</t>
  </si>
  <si>
    <t>Okonek Niepodległości 53</t>
  </si>
  <si>
    <t>gaśnice proszkowe, hydranty zewnętrzne, kraty w oknach na parterze, 4 zamki w drzwiach</t>
  </si>
  <si>
    <t>gaśnice proszkowe, hydranty zewnętrzne</t>
  </si>
  <si>
    <t>Lędyczek</t>
  </si>
  <si>
    <t>Podgaje</t>
  </si>
  <si>
    <t>Pniewo</t>
  </si>
  <si>
    <t>Ciosaniec</t>
  </si>
  <si>
    <t>Okonek Chłopickiego</t>
  </si>
  <si>
    <t>Lotyń ul. Szczecinecka</t>
  </si>
  <si>
    <t>ul. 20 Lutego  3 Lędyczek</t>
  </si>
  <si>
    <t>ul. Kopernika 1/3, 1/5, Lędyczek</t>
  </si>
  <si>
    <t>ul. Kopernika 10/1, 10/2, 10/5, Lędyczek</t>
  </si>
  <si>
    <t>ul. Kopernika 9/1, Lędyczek</t>
  </si>
  <si>
    <t>ul. Kościelna 2, Lędyczek</t>
  </si>
  <si>
    <t>ul. Kościuszki 19, Lędyczek</t>
  </si>
  <si>
    <t>ul. Kościuszki 20/2, Lędyczek</t>
  </si>
  <si>
    <t>ul. Kościuszki 22/2, 22/3, 22 Lędyczek</t>
  </si>
  <si>
    <t>ul. Kościuszki 23/1, 23/2 Lędyczek</t>
  </si>
  <si>
    <t>ul. Kościuszki 6 Lędyczek</t>
  </si>
  <si>
    <t>ul. Kopernika 22/1,22/2,22/3  Lędyczek</t>
  </si>
  <si>
    <t>ul. Mickiewicza 2, Lędyczek</t>
  </si>
  <si>
    <t>Plac Wolności 2,2/7,  Lędyczek</t>
  </si>
  <si>
    <t>Złotowska 14, Lędyczek</t>
  </si>
  <si>
    <t>1-go Maja 1, Okonek</t>
  </si>
  <si>
    <t>1-go Maja 10, Okonek</t>
  </si>
  <si>
    <t>1-go Maja 2, Okonek</t>
  </si>
  <si>
    <t>1-go Maja3/2, Okonek</t>
  </si>
  <si>
    <t>1-go Maja 4, 4/7, Okonek</t>
  </si>
  <si>
    <t>1-go Maja 5,  Okonek</t>
  </si>
  <si>
    <t>ul. Chłopickiego 20, Okonek</t>
  </si>
  <si>
    <t>ul. Chłopickiego 36, 36/2, Okonek</t>
  </si>
  <si>
    <t>ul. Chłopickiego 44, Okonek</t>
  </si>
  <si>
    <t>ul. Chłopickiego 5, Okonek</t>
  </si>
  <si>
    <t>ul. Chłopickiego 6, Okonek</t>
  </si>
  <si>
    <t>ul. Kolejowa 54, Okonek</t>
  </si>
  <si>
    <t>ul. Kolejowa 6, Okonek</t>
  </si>
  <si>
    <t>ul. Kolejowa 83, Okonek</t>
  </si>
  <si>
    <t>ul. Leśna 16/2, 16/3, Okonek</t>
  </si>
  <si>
    <t>ul. Leśna 17/1, 17/4, 17/5, 17/7,  Okonek</t>
  </si>
  <si>
    <t>ul. Chłopickiego 12</t>
  </si>
  <si>
    <t>ul. Leśna 39/4, 39/5,  Okonek</t>
  </si>
  <si>
    <t>ul. Lipowa 1, Okonek</t>
  </si>
  <si>
    <t>ul. Lipowa 1 e, Okonek</t>
  </si>
  <si>
    <t>ul. Lipowa 1 f, Okonek</t>
  </si>
  <si>
    <t>ul. Lipowa 2, 2/4,  Okonek</t>
  </si>
  <si>
    <t>ul. Lipowa 30,  Okonek</t>
  </si>
  <si>
    <t>ul. Lipowa 35,  Okonek</t>
  </si>
  <si>
    <t>ul. Lipowa 39 a,  Okonek</t>
  </si>
  <si>
    <t>ul. Niepodległości 16, Okonek</t>
  </si>
  <si>
    <t>ul. Niepodległości 17, Okonek</t>
  </si>
  <si>
    <t>ul. Niepodległości 25, Okonek</t>
  </si>
  <si>
    <t>ul. Niepodległości 42, Okonek</t>
  </si>
  <si>
    <t>ul. Niepodległości 45/1, 45/3,47, Okonek</t>
  </si>
  <si>
    <t>ul. Niepodległości 49, Okonek</t>
  </si>
  <si>
    <t>ul. Niepodległości 53 c, Okonek</t>
  </si>
  <si>
    <t>ul. Niepodległości 60, Okonek</t>
  </si>
  <si>
    <t>ul. Niepodległości 66, Okonek</t>
  </si>
  <si>
    <t>Plac Wolności 1, Okonek</t>
  </si>
  <si>
    <t>Plac Wolności 6/4, 6/5, Okonek</t>
  </si>
  <si>
    <t>Plac Wolności 9, Okonek</t>
  </si>
  <si>
    <t>ul. Szczecińska 12 a, Okonek</t>
  </si>
  <si>
    <t>ul. Szczecińska 17, Okonek</t>
  </si>
  <si>
    <t>ul. Szczecińska 17 a/1, 17a/2, Okonek</t>
  </si>
  <si>
    <t>ul. Wojska Polskiego 7/2, 7/4, 7/5, 7/6, Okonek</t>
  </si>
  <si>
    <t>ul. Niepodległości 57/2, Okonek</t>
  </si>
  <si>
    <t>Podgaje 32/2, Podgaje</t>
  </si>
  <si>
    <t>ul. 1 Maja  Okonek</t>
  </si>
  <si>
    <t>2 szt.</t>
  </si>
  <si>
    <t>10 szt.</t>
  </si>
  <si>
    <t>1 szt</t>
  </si>
  <si>
    <t>Łomczewo</t>
  </si>
  <si>
    <t>Drzewice</t>
  </si>
  <si>
    <t>Skoki</t>
  </si>
  <si>
    <t>Lubniczka</t>
  </si>
  <si>
    <t>Glinki Mokre</t>
  </si>
  <si>
    <t>Węgorzewo</t>
  </si>
  <si>
    <t>Brokęcino</t>
  </si>
  <si>
    <t>Kolejowa 18</t>
  </si>
  <si>
    <t>Kolejowa  18</t>
  </si>
  <si>
    <t>Leśna 45</t>
  </si>
  <si>
    <t>przeciwpożarowe - 2 gaśnice, przeciwkradzieżowe, drzwi - 4 zamiki</t>
  </si>
  <si>
    <t>Kopernika 22, Lędyczek</t>
  </si>
  <si>
    <t>ul. 1 Maja 31 Okonek</t>
  </si>
  <si>
    <t>ul.Szczecinecka 31 Lotyń</t>
  </si>
  <si>
    <t>Okonek  Cmentarz</t>
  </si>
  <si>
    <t xml:space="preserve">ul. Stockelsdorf  stadion </t>
  </si>
  <si>
    <t>Borki</t>
  </si>
  <si>
    <t>Kierowanie podstawowymi rodzajami działalności publicznej</t>
  </si>
  <si>
    <t xml:space="preserve">nie </t>
  </si>
  <si>
    <t xml:space="preserve">ul. Leśna 46   </t>
  </si>
  <si>
    <t xml:space="preserve">Obsługa Ekonomiczno - Administracyjna Szkół i Przedszkoli </t>
  </si>
  <si>
    <t>2. Szkoła Podstawowa w Okonku</t>
  </si>
  <si>
    <t>budynek szkolny</t>
  </si>
  <si>
    <t>Laptop Dell</t>
  </si>
  <si>
    <t>Laptop Acer</t>
  </si>
  <si>
    <t xml:space="preserve">Miejsko Gminny Ośrodek Kultury   </t>
  </si>
  <si>
    <t xml:space="preserve">2 place zabaw </t>
  </si>
  <si>
    <t>5. Gimnazjum Okonek</t>
  </si>
  <si>
    <t>Netbook AS 5315</t>
  </si>
  <si>
    <t>Netbook Presario CQ61 210 EW</t>
  </si>
  <si>
    <t>Netbook ThinkPad  L420</t>
  </si>
  <si>
    <t>4. Zespół Szkół Lotyń</t>
  </si>
  <si>
    <t>Szkoła Pniewo</t>
  </si>
  <si>
    <t>Budynek szkolny</t>
  </si>
  <si>
    <t>gaśnice proszkowe 6 szt. kraty w oknach pracowni komputerowej na parterze, drzwi 2 szt. każde mają po dwa zamki patentowe w tym jeden z atestem Gerda</t>
  </si>
  <si>
    <t>Pniewo 18, 64-965 Okonek</t>
  </si>
  <si>
    <t>gaśnice proszkowe 2x 6kg, drzwi 2 szt po 2 zamki</t>
  </si>
  <si>
    <t>cegła pełna z otynkowaniem obustronnym</t>
  </si>
  <si>
    <t>pomiędzy piwnicą a parterem Kleina, pomiędzy parterem a piętrem drewniany</t>
  </si>
  <si>
    <t>więźba dachowa - drewniana, dach dwuspadowy, kryty dachówką karpiówką pojedynczo</t>
  </si>
  <si>
    <t xml:space="preserve">cegła pełna  </t>
  </si>
  <si>
    <t>więźba dachowa - drewniana, dach dwuspadowy, kryty blachą</t>
  </si>
  <si>
    <t>dostateczny</t>
  </si>
  <si>
    <t>pracownia komputerowa</t>
  </si>
  <si>
    <t>monitor</t>
  </si>
  <si>
    <t>komputer</t>
  </si>
  <si>
    <t xml:space="preserve">przełącznik 24 porty, krosownica, </t>
  </si>
  <si>
    <t>radiomagnetofon</t>
  </si>
  <si>
    <t>drukarka HP P1005 LASER</t>
  </si>
  <si>
    <t>Komputer PROC Intel 2.2</t>
  </si>
  <si>
    <t>Drukarka HP 2420</t>
  </si>
  <si>
    <t>Kserokopiarka Nashuatec DSM622</t>
  </si>
  <si>
    <t>projektor</t>
  </si>
  <si>
    <t xml:space="preserve">place zabaw, szatnia </t>
  </si>
  <si>
    <t xml:space="preserve">Elementy mające wpływ na ocenę ryzyka </t>
  </si>
  <si>
    <t>Urząd Miejski</t>
  </si>
  <si>
    <t>2. Zespół Obsługi Placówek Oświaty w Okonku</t>
  </si>
  <si>
    <t>4. Szkoła Podstawowa w Pniewie</t>
  </si>
  <si>
    <t>WYKAZ LOKALIZACJI, W KTÓRYCH PROWADZONA JEST DZIAŁALNOŚĆ ORAZ LOKALIZACJI, GDZIE ZNAJDUJE SIĘ MIENIE NALEŻĄCE DO JEDNOSTEK Gminy Okonek (nie wykazane w załączniku nr 1 - poniższy wykaz nie musi być pełnym wykazem lokalizacji)</t>
  </si>
  <si>
    <t>3. Straż Miejska</t>
  </si>
  <si>
    <t>Szczecińska 15</t>
  </si>
  <si>
    <t>Bud.sieci wodociągowej</t>
  </si>
  <si>
    <t>Leśna 40</t>
  </si>
  <si>
    <t>Osiedle SM Piast</t>
  </si>
  <si>
    <t xml:space="preserve">ogrodzenie        </t>
  </si>
  <si>
    <t>Leśna 46</t>
  </si>
  <si>
    <t>Leśna 46, Okonek</t>
  </si>
  <si>
    <r>
      <t>czy na poddaszu są składkowane materiały palne?</t>
    </r>
    <r>
      <rPr>
        <b/>
        <sz val="10"/>
        <color indexed="60"/>
        <rFont val="Tahoma"/>
        <family val="2"/>
      </rPr>
      <t xml:space="preserve"> </t>
    </r>
  </si>
  <si>
    <t>kubatura (w m³)***</t>
  </si>
  <si>
    <t>1996/2004</t>
  </si>
  <si>
    <t>Star</t>
  </si>
  <si>
    <t>Suma ubezpieczenia (wartość pojazdu z VAT)</t>
  </si>
  <si>
    <r>
      <t>Zielona Karta</t>
    </r>
    <r>
      <rPr>
        <sz val="10"/>
        <rFont val="Tahoma"/>
        <family val="2"/>
      </rPr>
      <t xml:space="preserve"> (kraj)</t>
    </r>
  </si>
  <si>
    <t>PZL 99KJ</t>
  </si>
  <si>
    <t>01.01.2013</t>
  </si>
  <si>
    <t>31.12.2013</t>
  </si>
  <si>
    <t>06.02.2013</t>
  </si>
  <si>
    <t>05.02.2014</t>
  </si>
  <si>
    <t>13.05.2013</t>
  </si>
  <si>
    <t>12.05.2014</t>
  </si>
  <si>
    <t>15.10.2012</t>
  </si>
  <si>
    <t>14.10.2013</t>
  </si>
  <si>
    <t>14.10.2012</t>
  </si>
  <si>
    <t>13.10.2013</t>
  </si>
  <si>
    <t>18.12.2012</t>
  </si>
  <si>
    <t>17.12.2013</t>
  </si>
  <si>
    <t>02.12.2012</t>
  </si>
  <si>
    <t>01.12.2013</t>
  </si>
  <si>
    <t>12.01.2013</t>
  </si>
  <si>
    <t>11.01.2014</t>
  </si>
  <si>
    <t>19.12.2013</t>
  </si>
  <si>
    <t>26.12.2013</t>
  </si>
  <si>
    <t>Studnia głębinowa z instalacją</t>
  </si>
  <si>
    <t>budynek przedszkola</t>
  </si>
  <si>
    <t>Publiczne Przedszkole w Okonku</t>
  </si>
  <si>
    <t>8 GAŚNIC PROSZKOWYCH, HYDRANTY - 6, 42 OKNA OKRATOWANE W PIWNICACH, 4 DRZWI WEJŚCIOWE PO 2 ZAMKI PATENTOWE</t>
  </si>
  <si>
    <t>ul. Wojska Polskiego 14</t>
  </si>
  <si>
    <t>DVD Daewoo</t>
  </si>
  <si>
    <t>Neostrada</t>
  </si>
  <si>
    <t>Zestaw podzespołów komputerowych LG</t>
  </si>
  <si>
    <t>Radiomagnetofon</t>
  </si>
  <si>
    <t>telefon z faxsem panasonicKX</t>
  </si>
  <si>
    <t>twardy dysk przenośny</t>
  </si>
  <si>
    <t>radiomagnetofon PhIilips A2 1840</t>
  </si>
  <si>
    <t>radiomagnetofon Hyundai TRC 512</t>
  </si>
  <si>
    <t>1. Zakład Gospodarki Komunalnej i Mieszkaniowej</t>
  </si>
  <si>
    <t>Świetlica w Lubniczce</t>
  </si>
  <si>
    <t xml:space="preserve">świetlica wiejska- </t>
  </si>
  <si>
    <t>lata 20 te</t>
  </si>
  <si>
    <t>Swietlica  w Pniewie</t>
  </si>
  <si>
    <t>świetlica wiejska-</t>
  </si>
  <si>
    <t>Świetlica w Ciosańcu</t>
  </si>
  <si>
    <t>świetlica wiejska</t>
  </si>
  <si>
    <t>110,359,20</t>
  </si>
  <si>
    <t>Biblioteka w Okonku</t>
  </si>
  <si>
    <t>biblioteka</t>
  </si>
  <si>
    <t>lata 70 te</t>
  </si>
  <si>
    <t>Świetlica w Chwalimiu</t>
  </si>
  <si>
    <t>Świetlica w Brokęcinie</t>
  </si>
  <si>
    <t>Świetlica w Łomczewie</t>
  </si>
  <si>
    <t>lata 20te</t>
  </si>
  <si>
    <t>Świetlica w Borucinie</t>
  </si>
  <si>
    <t>Świetlica wiejska</t>
  </si>
  <si>
    <t xml:space="preserve">tak </t>
  </si>
  <si>
    <t>Budynek szkolny Lędyczek</t>
  </si>
  <si>
    <t>biblioteka, świetlica wiejslka</t>
  </si>
  <si>
    <t>Bydynek gosp. Lędyczek</t>
  </si>
  <si>
    <t>na opał</t>
  </si>
  <si>
    <t>Budynek gosp. Podgaje</t>
  </si>
  <si>
    <t>na opal</t>
  </si>
  <si>
    <t>rak</t>
  </si>
  <si>
    <t>Budynek szkolny Podgaje</t>
  </si>
  <si>
    <t>Ośrodek Kultury</t>
  </si>
  <si>
    <t>Lubniczka 64-965 Okonek</t>
  </si>
  <si>
    <t>Pniewo 64-965 Okonek</t>
  </si>
  <si>
    <t>Ciosaniec 64-965 Okonek</t>
  </si>
  <si>
    <t>Okonek ul Niepodległości 46</t>
  </si>
  <si>
    <t>Chwalimie 64-965 Okonek</t>
  </si>
  <si>
    <t>Brokęcino 64-965 Okonek</t>
  </si>
  <si>
    <t>Łomczewo 64-965 Okonek</t>
  </si>
  <si>
    <t>Borucino 64-965 Okonek</t>
  </si>
  <si>
    <t>Lędyczek 64-965 Okonek</t>
  </si>
  <si>
    <t>Podgaje 6</t>
  </si>
  <si>
    <t>Okonek ul Leśna 35</t>
  </si>
  <si>
    <t>po remoncie 2011</t>
  </si>
  <si>
    <t xml:space="preserve">po remoncie </t>
  </si>
  <si>
    <t>po remoncie 2012</t>
  </si>
  <si>
    <t>Komputer stacjonarny Gigabite</t>
  </si>
  <si>
    <t>Laptop AcerAspire 7552G</t>
  </si>
  <si>
    <t>767-15-38-658</t>
  </si>
  <si>
    <t>drukarka Canon i 560</t>
  </si>
  <si>
    <t>sprzęt muzyczny</t>
  </si>
  <si>
    <t>kolumny RCF 4PRO-4001</t>
  </si>
  <si>
    <t>mikser YAMAHA MG-166CX</t>
  </si>
  <si>
    <t>elektronika</t>
  </si>
  <si>
    <t>1.  Szkoła Podstawowa Okonek</t>
  </si>
  <si>
    <t>PZL G315</t>
  </si>
  <si>
    <t>2. Urząd Miejski Okonek</t>
  </si>
  <si>
    <t>3. Publiczne Przedszkole w Okonku</t>
  </si>
  <si>
    <r>
      <t xml:space="preserve">Wykaz sprzętu elektronicznego </t>
    </r>
    <r>
      <rPr>
        <b/>
        <i/>
        <u val="single"/>
        <sz val="10"/>
        <rFont val="Tahoma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</si>
  <si>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Tahoma"/>
        <family val="2"/>
      </rPr>
      <t>przenośnego</t>
    </r>
    <r>
      <rPr>
        <b/>
        <i/>
        <sz val="10"/>
        <rFont val="Tahoma"/>
        <family val="2"/>
      </rPr>
      <t xml:space="preserve"> </t>
    </r>
  </si>
  <si>
    <t>5. Publiczne Przedszkole w Okonku</t>
  </si>
  <si>
    <t>6. Zespół Szkół Lotyń</t>
  </si>
  <si>
    <t>7. Gimnazjum w Okonku</t>
  </si>
  <si>
    <t>9. Zakład Gospodarki Komunalnej i Mieszkaniowej</t>
  </si>
  <si>
    <t>10. Miejsko-Gminny Ośrodek Pomocy Społecznej</t>
  </si>
  <si>
    <t>11. Straż Miejska</t>
  </si>
  <si>
    <t>7. Gimnazjum Okonek</t>
  </si>
  <si>
    <t>8.  Zakład Gospodarki Komunalnej i Mieszkaniowej</t>
  </si>
  <si>
    <t>9. Miejsko-Gminny Ośrodek Pomocy Społecznej</t>
  </si>
  <si>
    <t>10. Straż Miejska</t>
  </si>
  <si>
    <t xml:space="preserve">6.Miejsko Gminny Ośrodek Kultury   </t>
  </si>
  <si>
    <t>Renault</t>
  </si>
  <si>
    <t xml:space="preserve">2,5 </t>
  </si>
  <si>
    <t>VF1NDD1L636864083</t>
  </si>
  <si>
    <t>PZL82GM</t>
  </si>
  <si>
    <t>do przewozu osób niepeł.</t>
  </si>
  <si>
    <t>08.12.2012</t>
  </si>
  <si>
    <t>07.12.2013</t>
  </si>
  <si>
    <t>02.09.2013</t>
  </si>
  <si>
    <t>01.09.2014</t>
  </si>
  <si>
    <t>01.10.2012</t>
  </si>
  <si>
    <t>30.09.2013</t>
  </si>
  <si>
    <t>28.08.2013</t>
  </si>
  <si>
    <t>27.08.2014</t>
  </si>
  <si>
    <t>PZL 55PG</t>
  </si>
  <si>
    <t>ciężarowy</t>
  </si>
  <si>
    <t>WDB9033131P590441</t>
  </si>
  <si>
    <t>VF1FDCUL528690762</t>
  </si>
  <si>
    <t>25.01.2013</t>
  </si>
  <si>
    <t>24.01.2014</t>
  </si>
  <si>
    <t>SUL33022110071326</t>
  </si>
  <si>
    <t>WMAN08ZZXBY264081</t>
  </si>
  <si>
    <t>TGM/S</t>
  </si>
  <si>
    <t>pożarniczy</t>
  </si>
  <si>
    <t>osobowy/do przewozu osób niepełnosprawnych</t>
  </si>
  <si>
    <t xml:space="preserve"> LUBLIN</t>
  </si>
  <si>
    <t>przyczepa</t>
  </si>
  <si>
    <t>ciągnik</t>
  </si>
  <si>
    <t>Ursus</t>
  </si>
  <si>
    <t>MF</t>
  </si>
  <si>
    <t>specjalny</t>
  </si>
  <si>
    <t xml:space="preserve">Tabela nr 1 - Informacje ogólne do oceny ryzyka </t>
  </si>
  <si>
    <t>767-000-54-28</t>
  </si>
  <si>
    <t>000264609</t>
  </si>
  <si>
    <t>8. Miejsko Gminny Ośrodek Kultury</t>
  </si>
  <si>
    <t xml:space="preserve">Urząd Miejski </t>
  </si>
  <si>
    <t>ul. Niepodległości 25/7A Okonek</t>
  </si>
  <si>
    <t>ul. Pamięci Narodowej 2 Podgaje</t>
  </si>
  <si>
    <t>Pniewo 18</t>
  </si>
  <si>
    <t>Chwalimie 8/3. 8/4</t>
  </si>
  <si>
    <t>ul. Niepodległości 47</t>
  </si>
  <si>
    <t>ul. Lipowa 12/1, 12/2 Okonek</t>
  </si>
  <si>
    <t>ul. Ogorodowa 3 Okonek</t>
  </si>
  <si>
    <t>ul. Chłopickiego 12 Okonek</t>
  </si>
  <si>
    <t>1960 modernizacja 2011</t>
  </si>
  <si>
    <t>2. Zakład Gospodarki Komunalnej i Mieszkaniowej</t>
  </si>
  <si>
    <t>PIZ 9806 </t>
  </si>
  <si>
    <t xml:space="preserve">PZL R264 </t>
  </si>
  <si>
    <t xml:space="preserve">ROLBA UMITED </t>
  </si>
  <si>
    <t>wolnobieżny</t>
  </si>
  <si>
    <t xml:space="preserve">typ 200 </t>
  </si>
  <si>
    <t>JCB8016</t>
  </si>
  <si>
    <t>1. Zespół Obsługi Placówek Oświaty w Okonku</t>
  </si>
  <si>
    <t>4.  Miejsko-Gminny Ośrodek Pomocy Społecznej w Okonku</t>
  </si>
  <si>
    <t>Przedszkole Miejskie w Okonku</t>
  </si>
  <si>
    <t>Ciosaniec 57, 64-965 Okonek</t>
  </si>
  <si>
    <t>budynek przedszkola w Borucinie</t>
  </si>
  <si>
    <t>drzwi 2 szt., po dwa zamki</t>
  </si>
  <si>
    <t>Borucino 6</t>
  </si>
  <si>
    <t>gaśnice, urządzenia alarmowe</t>
  </si>
  <si>
    <t>gaśnice, czujniki i urządzenia alarmowe, kraty</t>
  </si>
  <si>
    <t>3. Publiczne Miejskie w Okonku</t>
  </si>
  <si>
    <t>naczepa</t>
  </si>
  <si>
    <t>Naczepa asenizacyjna WUKO</t>
  </si>
  <si>
    <t>Biafamar</t>
  </si>
  <si>
    <t>SXAT1171D1CB01684</t>
  </si>
  <si>
    <t>PZL P132</t>
  </si>
  <si>
    <t>12.11.2012</t>
  </si>
  <si>
    <t>11.11.2013</t>
  </si>
  <si>
    <t>03.03.2013</t>
  </si>
  <si>
    <t>02.03.2014</t>
  </si>
  <si>
    <t>09.01.2013</t>
  </si>
  <si>
    <t>08.01.2014</t>
  </si>
  <si>
    <t>dewastacja</t>
  </si>
  <si>
    <t>zalanie</t>
  </si>
  <si>
    <t>szyby</t>
  </si>
  <si>
    <t>deszcz nawalny</t>
  </si>
  <si>
    <t>OC kom</t>
  </si>
  <si>
    <t>śnieg</t>
  </si>
  <si>
    <t>huragan</t>
  </si>
  <si>
    <t>przepięcie</t>
  </si>
  <si>
    <t>pożar</t>
  </si>
  <si>
    <t>AC</t>
  </si>
  <si>
    <t>Rezerwy</t>
  </si>
  <si>
    <t>OC delikt</t>
  </si>
  <si>
    <t>oc (zalania)</t>
  </si>
  <si>
    <t>Tabela nr 2 - Wykaz budynków i budowli Gminy Okonek</t>
  </si>
  <si>
    <t>Tabela nr 3 - Wykaz sprzętu elektronicznego Gminy Okonek</t>
  </si>
  <si>
    <t>Tabela nr 4 - Wykaz pojazdów Gminy Okonek</t>
  </si>
  <si>
    <t>Agregat prądotwórczy</t>
  </si>
  <si>
    <t>2 cmentarze komunalne, wysypisko, oczyszczalnia ścieków</t>
  </si>
  <si>
    <t xml:space="preserve">Tabela nr 5 - Szkodowość Gminy Okonek </t>
  </si>
  <si>
    <t>1972 - nowa część budynku 2009</t>
  </si>
  <si>
    <t xml:space="preserve">64-965 Okonek, ul. Leśna 46 </t>
  </si>
  <si>
    <t>rzeczywista</t>
  </si>
  <si>
    <t xml:space="preserve">rodzaj wartości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</si>
</sst>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sz val="10"/>
      <color indexed="63"/>
      <name val="Tahoma"/>
      <family val="2"/>
    </font>
    <font>
      <sz val="9"/>
      <name val="Verdana"/>
      <family val="2"/>
    </font>
    <font>
      <b/>
      <sz val="11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44" fontId="0" fillId="24" borderId="11" xfId="65" applyFont="1" applyFill="1" applyBorder="1" applyAlignment="1">
      <alignment vertical="center"/>
    </xf>
    <xf numFmtId="178" fontId="0" fillId="24" borderId="11" xfId="52" applyNumberFormat="1" applyFont="1" applyFill="1" applyBorder="1">
      <alignment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1" xfId="52" applyFont="1" applyFill="1" applyBorder="1" applyAlignment="1">
      <alignment vertical="center"/>
      <protection/>
    </xf>
    <xf numFmtId="178" fontId="0" fillId="25" borderId="11" xfId="53" applyNumberFormat="1" applyFont="1" applyFill="1" applyBorder="1" applyAlignment="1">
      <alignment horizontal="left" vertical="center" wrapText="1"/>
      <protection/>
    </xf>
    <xf numFmtId="178" fontId="0" fillId="25" borderId="11" xfId="52" applyNumberFormat="1" applyFont="1" applyFill="1" applyBorder="1" applyAlignment="1">
      <alignment horizontal="right" vertical="center" wrapText="1"/>
      <protection/>
    </xf>
    <xf numFmtId="44" fontId="0" fillId="0" borderId="11" xfId="65" applyFont="1" applyFill="1" applyBorder="1" applyAlignment="1" applyProtection="1">
      <alignment horizontal="center" vertical="center"/>
      <protection/>
    </xf>
    <xf numFmtId="178" fontId="0" fillId="0" borderId="11" xfId="52" applyNumberFormat="1" applyFont="1" applyFill="1" applyBorder="1">
      <alignment/>
      <protection/>
    </xf>
    <xf numFmtId="178" fontId="0" fillId="0" borderId="11" xfId="52" applyNumberFormat="1" applyFont="1" applyFill="1" applyBorder="1" applyAlignment="1">
      <alignment horizontal="right"/>
      <protection/>
    </xf>
    <xf numFmtId="0" fontId="0" fillId="0" borderId="13" xfId="52" applyFont="1" applyFill="1" applyBorder="1" applyAlignment="1">
      <alignment vertical="center"/>
      <protection/>
    </xf>
    <xf numFmtId="178" fontId="0" fillId="0" borderId="13" xfId="52" applyNumberFormat="1" applyFont="1" applyBorder="1" applyAlignment="1">
      <alignment horizontal="left" vertical="center" wrapText="1"/>
      <protection/>
    </xf>
    <xf numFmtId="178" fontId="0" fillId="0" borderId="13" xfId="52" applyNumberFormat="1" applyFont="1" applyBorder="1" applyAlignment="1">
      <alignment horizontal="right" vertical="center" wrapText="1"/>
      <protection/>
    </xf>
    <xf numFmtId="44" fontId="0" fillId="0" borderId="13" xfId="65" applyFont="1" applyFill="1" applyBorder="1" applyAlignment="1" applyProtection="1">
      <alignment horizontal="center" vertical="center"/>
      <protection/>
    </xf>
    <xf numFmtId="44" fontId="0" fillId="0" borderId="13" xfId="65" applyFont="1" applyFill="1" applyBorder="1" applyAlignment="1" applyProtection="1">
      <alignment vertical="center"/>
      <protection/>
    </xf>
    <xf numFmtId="44" fontId="0" fillId="0" borderId="13" xfId="65" applyFont="1" applyFill="1" applyBorder="1" applyAlignment="1" applyProtection="1">
      <alignment horizontal="right" vertical="center"/>
      <protection/>
    </xf>
    <xf numFmtId="0" fontId="0" fillId="0" borderId="13" xfId="52" applyNumberFormat="1" applyFont="1" applyFill="1" applyBorder="1" applyAlignment="1">
      <alignment vertical="center"/>
      <protection/>
    </xf>
    <xf numFmtId="178" fontId="4" fillId="0" borderId="13" xfId="53" applyNumberFormat="1" applyFont="1" applyFill="1" applyBorder="1" applyAlignment="1">
      <alignment horizontal="left" vertical="center" wrapText="1"/>
      <protection/>
    </xf>
    <xf numFmtId="178" fontId="0" fillId="0" borderId="13" xfId="52" applyNumberFormat="1" applyFont="1" applyFill="1" applyBorder="1" applyAlignment="1">
      <alignment horizontal="right" vertical="center" wrapText="1"/>
      <protection/>
    </xf>
    <xf numFmtId="0" fontId="0" fillId="0" borderId="13" xfId="52" applyNumberFormat="1" applyFont="1" applyFill="1" applyBorder="1" applyAlignment="1">
      <alignment/>
      <protection/>
    </xf>
    <xf numFmtId="178" fontId="0" fillId="0" borderId="13" xfId="52" applyNumberFormat="1" applyFont="1" applyFill="1" applyBorder="1" applyAlignment="1">
      <alignment horizontal="left"/>
      <protection/>
    </xf>
    <xf numFmtId="178" fontId="0" fillId="0" borderId="13" xfId="52" applyNumberFormat="1" applyFont="1" applyFill="1" applyBorder="1" applyAlignment="1">
      <alignment horizontal="center"/>
      <protection/>
    </xf>
    <xf numFmtId="178" fontId="0" fillId="0" borderId="13" xfId="52" applyNumberFormat="1" applyFont="1" applyFill="1" applyBorder="1" applyAlignment="1">
      <alignment horizontal="right"/>
      <protection/>
    </xf>
    <xf numFmtId="178" fontId="1" fillId="0" borderId="13" xfId="52" applyNumberFormat="1" applyFont="1" applyFill="1" applyBorder="1" applyAlignment="1">
      <alignment horizontal="center"/>
      <protection/>
    </xf>
    <xf numFmtId="178" fontId="4" fillId="0" borderId="13" xfId="53" applyNumberFormat="1" applyFont="1" applyFill="1" applyBorder="1" applyAlignment="1">
      <alignment horizontal="right" vertical="center" wrapText="1"/>
      <protection/>
    </xf>
    <xf numFmtId="0" fontId="0" fillId="0" borderId="13" xfId="0" applyFont="1" applyBorder="1" applyAlignment="1">
      <alignment/>
    </xf>
    <xf numFmtId="0" fontId="33" fillId="0" borderId="14" xfId="0" applyFont="1" applyFill="1" applyBorder="1" applyAlignment="1">
      <alignment horizontal="center" vertical="center" wrapText="1"/>
    </xf>
    <xf numFmtId="44" fontId="1" fillId="0" borderId="10" xfId="65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68" fontId="32" fillId="0" borderId="0" xfId="0" applyNumberFormat="1" applyFont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left" vertical="center" wrapText="1"/>
    </xf>
    <xf numFmtId="0" fontId="33" fillId="24" borderId="16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44" fontId="33" fillId="0" borderId="10" xfId="63" applyFont="1" applyFill="1" applyBorder="1" applyAlignment="1">
      <alignment horizontal="right" vertical="center" wrapText="1"/>
    </xf>
    <xf numFmtId="0" fontId="31" fillId="0" borderId="17" xfId="0" applyFont="1" applyFill="1" applyBorder="1" applyAlignment="1">
      <alignment vertical="center" wrapText="1"/>
    </xf>
    <xf numFmtId="44" fontId="31" fillId="0" borderId="17" xfId="63" applyFont="1" applyFill="1" applyBorder="1" applyAlignment="1">
      <alignment vertical="center" wrapText="1"/>
    </xf>
    <xf numFmtId="4" fontId="32" fillId="0" borderId="17" xfId="0" applyNumberFormat="1" applyFont="1" applyFill="1" applyBorder="1" applyAlignment="1">
      <alignment vertical="center" wrapText="1"/>
    </xf>
    <xf numFmtId="0" fontId="31" fillId="0" borderId="17" xfId="0" applyFont="1" applyFill="1" applyBorder="1" applyAlignment="1">
      <alignment/>
    </xf>
    <xf numFmtId="0" fontId="31" fillId="0" borderId="10" xfId="0" applyFont="1" applyFill="1" applyBorder="1" applyAlignment="1">
      <alignment vertical="center" wrapText="1"/>
    </xf>
    <xf numFmtId="44" fontId="31" fillId="0" borderId="10" xfId="63" applyFont="1" applyFill="1" applyBorder="1" applyAlignment="1">
      <alignment vertical="center" wrapText="1"/>
    </xf>
    <xf numFmtId="0" fontId="31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168" fontId="36" fillId="0" borderId="10" xfId="0" applyNumberFormat="1" applyFont="1" applyFill="1" applyBorder="1" applyAlignment="1">
      <alignment horizontal="center" vertical="center" wrapText="1"/>
    </xf>
    <xf numFmtId="44" fontId="31" fillId="0" borderId="10" xfId="63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0" fontId="32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Fill="1" applyBorder="1" applyAlignment="1">
      <alignment vertical="center" wrapText="1"/>
    </xf>
    <xf numFmtId="168" fontId="38" fillId="0" borderId="10" xfId="0" applyNumberFormat="1" applyFont="1" applyFill="1" applyBorder="1" applyAlignment="1">
      <alignment horizontal="center" vertical="center" wrapText="1"/>
    </xf>
    <xf numFmtId="44" fontId="33" fillId="0" borderId="10" xfId="63" applyFont="1" applyFill="1" applyBorder="1" applyAlignment="1">
      <alignment vertical="center" wrapText="1"/>
    </xf>
    <xf numFmtId="0" fontId="31" fillId="0" borderId="10" xfId="0" applyFont="1" applyBorder="1" applyAlignment="1">
      <alignment/>
    </xf>
    <xf numFmtId="0" fontId="31" fillId="0" borderId="11" xfId="0" applyFont="1" applyFill="1" applyBorder="1" applyAlignment="1">
      <alignment vertical="center" wrapText="1"/>
    </xf>
    <xf numFmtId="4" fontId="32" fillId="0" borderId="11" xfId="0" applyNumberFormat="1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168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center" wrapText="1"/>
    </xf>
    <xf numFmtId="168" fontId="31" fillId="0" borderId="10" xfId="63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vertical="top" wrapText="1"/>
    </xf>
    <xf numFmtId="4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/>
    </xf>
    <xf numFmtId="181" fontId="31" fillId="0" borderId="10" xfId="0" applyNumberFormat="1" applyFont="1" applyFill="1" applyBorder="1" applyAlignment="1">
      <alignment horizontal="center" vertical="center"/>
    </xf>
    <xf numFmtId="44" fontId="31" fillId="0" borderId="10" xfId="63" applyFont="1" applyFill="1" applyBorder="1" applyAlignment="1">
      <alignment horizontal="center" vertical="center"/>
    </xf>
    <xf numFmtId="44" fontId="31" fillId="0" borderId="10" xfId="63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3" fillId="0" borderId="10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168" fontId="31" fillId="0" borderId="0" xfId="0" applyNumberFormat="1" applyFont="1" applyAlignment="1">
      <alignment horizontal="center"/>
    </xf>
    <xf numFmtId="168" fontId="35" fillId="0" borderId="10" xfId="0" applyNumberFormat="1" applyFont="1" applyFill="1" applyBorder="1" applyAlignment="1">
      <alignment horizontal="center"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/>
    </xf>
    <xf numFmtId="44" fontId="31" fillId="0" borderId="0" xfId="63" applyFont="1" applyAlignment="1">
      <alignment horizontal="right"/>
    </xf>
    <xf numFmtId="44" fontId="31" fillId="0" borderId="10" xfId="63" applyFont="1" applyFill="1" applyBorder="1" applyAlignment="1">
      <alignment horizontal="right" vertical="center" wrapText="1"/>
    </xf>
    <xf numFmtId="44" fontId="31" fillId="0" borderId="12" xfId="63" applyFont="1" applyFill="1" applyBorder="1" applyAlignment="1">
      <alignment horizontal="right" vertical="center" wrapText="1"/>
    </xf>
    <xf numFmtId="44" fontId="31" fillId="0" borderId="0" xfId="63" applyFont="1" applyFill="1" applyAlignment="1">
      <alignment horizontal="right"/>
    </xf>
    <xf numFmtId="44" fontId="31" fillId="0" borderId="10" xfId="63" applyFont="1" applyBorder="1" applyAlignment="1">
      <alignment horizontal="right" vertical="center" wrapText="1"/>
    </xf>
    <xf numFmtId="44" fontId="31" fillId="0" borderId="10" xfId="63" applyFont="1" applyBorder="1" applyAlignment="1">
      <alignment horizontal="right" vertical="center"/>
    </xf>
    <xf numFmtId="44" fontId="31" fillId="0" borderId="17" xfId="63" applyFont="1" applyFill="1" applyBorder="1" applyAlignment="1">
      <alignment horizontal="right" vertical="center" wrapText="1"/>
    </xf>
    <xf numFmtId="44" fontId="31" fillId="0" borderId="10" xfId="63" applyFont="1" applyFill="1" applyBorder="1" applyAlignment="1">
      <alignment horizontal="right"/>
    </xf>
    <xf numFmtId="44" fontId="33" fillId="24" borderId="15" xfId="63" applyFont="1" applyFill="1" applyBorder="1" applyAlignment="1">
      <alignment horizontal="right" vertical="center" wrapText="1"/>
    </xf>
    <xf numFmtId="44" fontId="33" fillId="0" borderId="10" xfId="63" applyFont="1" applyFill="1" applyBorder="1" applyAlignment="1">
      <alignment horizontal="right"/>
    </xf>
    <xf numFmtId="44" fontId="31" fillId="0" borderId="18" xfId="63" applyFont="1" applyFill="1" applyBorder="1" applyAlignment="1">
      <alignment horizontal="right" vertical="center" wrapText="1"/>
    </xf>
    <xf numFmtId="44" fontId="31" fillId="0" borderId="19" xfId="63" applyFont="1" applyFill="1" applyBorder="1" applyAlignment="1">
      <alignment horizontal="right" vertical="center" wrapText="1"/>
    </xf>
    <xf numFmtId="0" fontId="33" fillId="24" borderId="10" xfId="0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44" fontId="33" fillId="0" borderId="12" xfId="63" applyFont="1" applyFill="1" applyBorder="1" applyAlignment="1">
      <alignment horizontal="right"/>
    </xf>
    <xf numFmtId="0" fontId="31" fillId="0" borderId="0" xfId="0" applyFont="1" applyAlignment="1">
      <alignment vertical="center"/>
    </xf>
    <xf numFmtId="49" fontId="31" fillId="0" borderId="10" xfId="0" applyNumberFormat="1" applyFont="1" applyFill="1" applyBorder="1" applyAlignment="1" quotePrefix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1" fillId="0" borderId="10" xfId="0" applyFont="1" applyBorder="1" applyAlignment="1" quotePrefix="1">
      <alignment horizontal="center" vertical="center" wrapText="1"/>
    </xf>
    <xf numFmtId="0" fontId="31" fillId="0" borderId="10" xfId="0" applyNumberFormat="1" applyFont="1" applyFill="1" applyBorder="1" applyAlignment="1" quotePrefix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170" fontId="31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vertical="center"/>
    </xf>
    <xf numFmtId="0" fontId="31" fillId="24" borderId="10" xfId="0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31" fillId="0" borderId="10" xfId="54" applyFont="1" applyBorder="1" applyAlignment="1">
      <alignment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top" wrapText="1"/>
    </xf>
    <xf numFmtId="168" fontId="31" fillId="0" borderId="10" xfId="63" applyNumberFormat="1" applyFont="1" applyBorder="1" applyAlignment="1">
      <alignment horizontal="right" vertical="center"/>
    </xf>
    <xf numFmtId="4" fontId="32" fillId="0" borderId="10" xfId="0" applyNumberFormat="1" applyFont="1" applyFill="1" applyBorder="1" applyAlignment="1">
      <alignment vertical="center" wrapText="1"/>
    </xf>
    <xf numFmtId="44" fontId="33" fillId="0" borderId="10" xfId="63" applyFont="1" applyFill="1" applyBorder="1" applyAlignment="1">
      <alignment horizontal="center" vertical="center" wrapText="1"/>
    </xf>
    <xf numFmtId="44" fontId="33" fillId="0" borderId="16" xfId="63" applyFont="1" applyFill="1" applyBorder="1" applyAlignment="1">
      <alignment horizontal="right" vertical="center" wrapText="1"/>
    </xf>
    <xf numFmtId="44" fontId="31" fillId="0" borderId="11" xfId="63" applyFont="1" applyFill="1" applyBorder="1" applyAlignment="1">
      <alignment vertical="center" wrapText="1"/>
    </xf>
    <xf numFmtId="44" fontId="31" fillId="0" borderId="13" xfId="63" applyFont="1" applyFill="1" applyBorder="1" applyAlignment="1">
      <alignment vertical="center" wrapText="1"/>
    </xf>
    <xf numFmtId="44" fontId="33" fillId="0" borderId="10" xfId="63" applyFont="1" applyBorder="1" applyAlignment="1">
      <alignment horizontal="right" vertical="top" wrapText="1"/>
    </xf>
    <xf numFmtId="0" fontId="33" fillId="0" borderId="10" xfId="0" applyFont="1" applyBorder="1" applyAlignment="1">
      <alignment horizontal="center" wrapText="1"/>
    </xf>
    <xf numFmtId="44" fontId="33" fillId="0" borderId="10" xfId="63" applyFont="1" applyBorder="1" applyAlignment="1">
      <alignment horizontal="right" wrapText="1"/>
    </xf>
    <xf numFmtId="0" fontId="31" fillId="0" borderId="21" xfId="0" applyFont="1" applyFill="1" applyBorder="1" applyAlignment="1">
      <alignment horizontal="center"/>
    </xf>
    <xf numFmtId="0" fontId="33" fillId="0" borderId="2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44" fontId="33" fillId="0" borderId="0" xfId="63" applyFont="1" applyFill="1" applyBorder="1" applyAlignment="1">
      <alignment vertical="center" wrapText="1"/>
    </xf>
    <xf numFmtId="0" fontId="31" fillId="0" borderId="22" xfId="0" applyFont="1" applyFill="1" applyBorder="1" applyAlignment="1">
      <alignment horizontal="center"/>
    </xf>
    <xf numFmtId="0" fontId="33" fillId="0" borderId="22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horizontal="center" vertical="center" wrapText="1"/>
    </xf>
    <xf numFmtId="44" fontId="33" fillId="0" borderId="22" xfId="63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horizontal="center" vertical="center" wrapText="1"/>
    </xf>
    <xf numFmtId="44" fontId="31" fillId="0" borderId="10" xfId="63" applyFont="1" applyFill="1" applyBorder="1" applyAlignment="1">
      <alignment horizontal="left" vertical="center" wrapText="1"/>
    </xf>
    <xf numFmtId="0" fontId="33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44" fontId="31" fillId="0" borderId="0" xfId="63" applyFont="1" applyAlignment="1">
      <alignment horizontal="right" wrapText="1"/>
    </xf>
    <xf numFmtId="44" fontId="33" fillId="11" borderId="10" xfId="63" applyFont="1" applyFill="1" applyBorder="1" applyAlignment="1">
      <alignment horizontal="right" wrapText="1"/>
    </xf>
    <xf numFmtId="0" fontId="31" fillId="0" borderId="10" xfId="54" applyFont="1" applyBorder="1" applyAlignment="1">
      <alignment vertical="top" wrapText="1"/>
      <protection/>
    </xf>
    <xf numFmtId="0" fontId="31" fillId="0" borderId="10" xfId="54" applyFont="1" applyFill="1" applyBorder="1" applyAlignment="1">
      <alignment vertical="top" wrapText="1"/>
      <protection/>
    </xf>
    <xf numFmtId="0" fontId="31" fillId="26" borderId="17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31" fillId="0" borderId="24" xfId="54" applyFont="1" applyFill="1" applyBorder="1" applyAlignment="1">
      <alignment vertical="top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25" xfId="54" applyFont="1" applyFill="1" applyBorder="1" applyAlignment="1">
      <alignment vertical="top" wrapText="1"/>
      <protection/>
    </xf>
    <xf numFmtId="0" fontId="31" fillId="0" borderId="14" xfId="54" applyFont="1" applyFill="1" applyBorder="1" applyAlignment="1">
      <alignment horizontal="center" vertical="center" wrapText="1"/>
      <protection/>
    </xf>
    <xf numFmtId="44" fontId="31" fillId="0" borderId="17" xfId="63" applyFont="1" applyBorder="1" applyAlignment="1">
      <alignment horizontal="right" vertical="center" wrapText="1"/>
    </xf>
    <xf numFmtId="44" fontId="31" fillId="0" borderId="10" xfId="63" applyFont="1" applyBorder="1" applyAlignment="1">
      <alignment horizontal="right" wrapText="1"/>
    </xf>
    <xf numFmtId="0" fontId="38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left" vertical="center"/>
    </xf>
    <xf numFmtId="0" fontId="0" fillId="0" borderId="26" xfId="52" applyFont="1" applyFill="1" applyBorder="1" applyAlignment="1">
      <alignment horizontal="center" vertical="center"/>
      <protection/>
    </xf>
    <xf numFmtId="0" fontId="0" fillId="0" borderId="27" xfId="52" applyNumberFormat="1" applyFont="1" applyFill="1" applyBorder="1" applyAlignment="1">
      <alignment/>
      <protection/>
    </xf>
    <xf numFmtId="178" fontId="1" fillId="0" borderId="27" xfId="52" applyNumberFormat="1" applyFont="1" applyFill="1" applyBorder="1" applyAlignment="1">
      <alignment horizontal="center"/>
      <protection/>
    </xf>
    <xf numFmtId="44" fontId="31" fillId="0" borderId="10" xfId="63" applyFont="1" applyFill="1" applyBorder="1" applyAlignment="1">
      <alignment horizontal="center" vertical="center" wrapText="1"/>
    </xf>
    <xf numFmtId="44" fontId="31" fillId="0" borderId="17" xfId="63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44" fontId="1" fillId="0" borderId="0" xfId="63" applyFont="1" applyAlignment="1">
      <alignment horizontal="center" wrapText="1"/>
    </xf>
    <xf numFmtId="44" fontId="0" fillId="0" borderId="0" xfId="63" applyFont="1" applyAlignment="1">
      <alignment horizontal="center" wrapText="1"/>
    </xf>
    <xf numFmtId="44" fontId="33" fillId="0" borderId="10" xfId="63" applyFont="1" applyBorder="1" applyAlignment="1">
      <alignment/>
    </xf>
    <xf numFmtId="44" fontId="31" fillId="0" borderId="13" xfId="63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4" fontId="31" fillId="0" borderId="11" xfId="63" applyFont="1" applyFill="1" applyBorder="1" applyAlignment="1" applyProtection="1">
      <alignment horizontal="center" vertical="center" wrapText="1"/>
      <protection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181" fontId="3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4" fontId="31" fillId="0" borderId="29" xfId="63" applyFont="1" applyFill="1" applyBorder="1" applyAlignment="1">
      <alignment horizontal="right" vertical="center" wrapText="1"/>
    </xf>
    <xf numFmtId="168" fontId="33" fillId="0" borderId="10" xfId="63" applyNumberFormat="1" applyFont="1" applyFill="1" applyBorder="1" applyAlignment="1">
      <alignment horizontal="right"/>
    </xf>
    <xf numFmtId="0" fontId="31" fillId="0" borderId="10" xfId="0" applyFont="1" applyBorder="1" applyAlignment="1">
      <alignment vertical="center" wrapText="1"/>
    </xf>
    <xf numFmtId="44" fontId="31" fillId="0" borderId="10" xfId="63" applyFont="1" applyFill="1" applyBorder="1" applyAlignment="1" applyProtection="1">
      <alignment horizontal="center" vertical="center" wrapText="1"/>
      <protection/>
    </xf>
    <xf numFmtId="44" fontId="31" fillId="0" borderId="10" xfId="63" applyFont="1" applyFill="1" applyBorder="1" applyAlignment="1" applyProtection="1">
      <alignment horizontal="center" vertical="center"/>
      <protection/>
    </xf>
    <xf numFmtId="168" fontId="33" fillId="11" borderId="30" xfId="63" applyNumberFormat="1" applyFont="1" applyFill="1" applyBorder="1" applyAlignment="1">
      <alignment horizontal="right"/>
    </xf>
    <xf numFmtId="0" fontId="41" fillId="0" borderId="27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44" fontId="31" fillId="0" borderId="10" xfId="63" applyFont="1" applyBorder="1" applyAlignment="1">
      <alignment horizontal="center" wrapText="1"/>
    </xf>
    <xf numFmtId="44" fontId="33" fillId="0" borderId="10" xfId="63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4" fontId="42" fillId="22" borderId="32" xfId="0" applyNumberFormat="1" applyFont="1" applyFill="1" applyBorder="1" applyAlignment="1">
      <alignment horizontal="center"/>
    </xf>
    <xf numFmtId="44" fontId="42" fillId="22" borderId="33" xfId="63" applyFont="1" applyFill="1" applyBorder="1" applyAlignment="1">
      <alignment horizontal="center" wrapText="1"/>
    </xf>
    <xf numFmtId="0" fontId="33" fillId="22" borderId="10" xfId="0" applyFont="1" applyFill="1" applyBorder="1" applyAlignment="1">
      <alignment horizontal="center" vertical="center"/>
    </xf>
    <xf numFmtId="44" fontId="33" fillId="22" borderId="10" xfId="63" applyFont="1" applyFill="1" applyBorder="1" applyAlignment="1">
      <alignment horizontal="center" wrapText="1"/>
    </xf>
    <xf numFmtId="0" fontId="31" fillId="22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center"/>
    </xf>
    <xf numFmtId="4" fontId="31" fillId="0" borderId="10" xfId="0" applyNumberFormat="1" applyFont="1" applyBorder="1" applyAlignment="1">
      <alignment wrapText="1"/>
    </xf>
    <xf numFmtId="44" fontId="33" fillId="22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4" fontId="31" fillId="0" borderId="10" xfId="0" applyNumberFormat="1" applyFont="1" applyFill="1" applyBorder="1" applyAlignment="1">
      <alignment vertical="center"/>
    </xf>
    <xf numFmtId="168" fontId="31" fillId="0" borderId="10" xfId="0" applyNumberFormat="1" applyFont="1" applyBorder="1" applyAlignment="1">
      <alignment/>
    </xf>
    <xf numFmtId="168" fontId="31" fillId="0" borderId="10" xfId="0" applyNumberFormat="1" applyFont="1" applyFill="1" applyBorder="1" applyAlignment="1">
      <alignment horizontal="right" vertical="center" wrapText="1"/>
    </xf>
    <xf numFmtId="168" fontId="31" fillId="0" borderId="10" xfId="0" applyNumberFormat="1" applyFont="1" applyFill="1" applyBorder="1" applyAlignment="1">
      <alignment horizontal="right" vertical="center"/>
    </xf>
    <xf numFmtId="168" fontId="33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right" vertical="center" wrapText="1"/>
    </xf>
    <xf numFmtId="44" fontId="31" fillId="0" borderId="10" xfId="63" applyFont="1" applyFill="1" applyBorder="1" applyAlignment="1" applyProtection="1">
      <alignment horizontal="right" vertical="center"/>
      <protection/>
    </xf>
    <xf numFmtId="181" fontId="31" fillId="0" borderId="10" xfId="63" applyNumberFormat="1" applyFont="1" applyFill="1" applyBorder="1" applyAlignment="1" applyProtection="1">
      <alignment horizontal="center" vertical="center"/>
      <protection/>
    </xf>
    <xf numFmtId="168" fontId="31" fillId="0" borderId="10" xfId="63" applyNumberFormat="1" applyFont="1" applyFill="1" applyBorder="1" applyAlignment="1">
      <alignment horizontal="center" vertical="center"/>
    </xf>
    <xf numFmtId="44" fontId="31" fillId="0" borderId="17" xfId="63" applyFont="1" applyFill="1" applyBorder="1" applyAlignment="1">
      <alignment horizontal="right"/>
    </xf>
    <xf numFmtId="0" fontId="31" fillId="26" borderId="10" xfId="0" applyFont="1" applyFill="1" applyBorder="1" applyAlignment="1">
      <alignment horizontal="center" vertical="center" wrapText="1"/>
    </xf>
    <xf numFmtId="0" fontId="33" fillId="24" borderId="34" xfId="0" applyFont="1" applyFill="1" applyBorder="1" applyAlignment="1">
      <alignment horizontal="left" vertical="top" wrapText="1"/>
    </xf>
    <xf numFmtId="0" fontId="38" fillId="11" borderId="10" xfId="0" applyFont="1" applyFill="1" applyBorder="1" applyAlignment="1">
      <alignment horizontal="center" vertical="center" wrapText="1"/>
    </xf>
    <xf numFmtId="44" fontId="33" fillId="0" borderId="17" xfId="63" applyFont="1" applyFill="1" applyBorder="1" applyAlignment="1">
      <alignment horizontal="center" vertical="center" wrapText="1"/>
    </xf>
    <xf numFmtId="0" fontId="33" fillId="24" borderId="26" xfId="0" applyFont="1" applyFill="1" applyBorder="1" applyAlignment="1">
      <alignment horizontal="left" vertical="top" wrapText="1"/>
    </xf>
    <xf numFmtId="0" fontId="33" fillId="24" borderId="21" xfId="0" applyFont="1" applyFill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11" borderId="32" xfId="0" applyFont="1" applyFill="1" applyBorder="1" applyAlignment="1">
      <alignment horizontal="center"/>
    </xf>
    <xf numFmtId="0" fontId="33" fillId="11" borderId="35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left" vertical="center" wrapText="1"/>
    </xf>
    <xf numFmtId="0" fontId="33" fillId="24" borderId="15" xfId="0" applyFont="1" applyFill="1" applyBorder="1" applyAlignment="1">
      <alignment horizontal="left" vertical="center" wrapText="1"/>
    </xf>
    <xf numFmtId="0" fontId="33" fillId="24" borderId="16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left" vertical="center" wrapText="1"/>
    </xf>
    <xf numFmtId="0" fontId="35" fillId="24" borderId="15" xfId="0" applyFont="1" applyFill="1" applyBorder="1" applyAlignment="1">
      <alignment horizontal="left" vertical="center" wrapText="1"/>
    </xf>
    <xf numFmtId="0" fontId="35" fillId="24" borderId="16" xfId="0" applyFont="1" applyFill="1" applyBorder="1" applyAlignment="1">
      <alignment horizontal="left" vertical="center" wrapText="1"/>
    </xf>
    <xf numFmtId="44" fontId="33" fillId="0" borderId="14" xfId="63" applyFont="1" applyFill="1" applyBorder="1" applyAlignment="1">
      <alignment horizontal="center" vertical="center" wrapText="1"/>
    </xf>
    <xf numFmtId="0" fontId="33" fillId="11" borderId="10" xfId="0" applyFont="1" applyFill="1" applyBorder="1" applyAlignment="1">
      <alignment horizontal="center" wrapText="1"/>
    </xf>
    <xf numFmtId="0" fontId="33" fillId="24" borderId="26" xfId="0" applyFont="1" applyFill="1" applyBorder="1" applyAlignment="1">
      <alignment horizontal="left" vertical="center" wrapText="1"/>
    </xf>
    <xf numFmtId="0" fontId="33" fillId="24" borderId="21" xfId="0" applyFont="1" applyFill="1" applyBorder="1" applyAlignment="1">
      <alignment horizontal="left" vertical="center" wrapText="1"/>
    </xf>
    <xf numFmtId="0" fontId="33" fillId="24" borderId="34" xfId="0" applyFont="1" applyFill="1" applyBorder="1" applyAlignment="1">
      <alignment horizontal="left" vertical="center" wrapText="1"/>
    </xf>
    <xf numFmtId="0" fontId="33" fillId="24" borderId="12" xfId="0" applyFont="1" applyFill="1" applyBorder="1" applyAlignment="1">
      <alignment horizontal="left" vertical="top" wrapText="1"/>
    </xf>
    <xf numFmtId="0" fontId="33" fillId="24" borderId="15" xfId="0" applyFont="1" applyFill="1" applyBorder="1" applyAlignment="1">
      <alignment horizontal="left" vertical="top" wrapText="1"/>
    </xf>
    <xf numFmtId="0" fontId="33" fillId="24" borderId="16" xfId="0" applyFont="1" applyFill="1" applyBorder="1" applyAlignment="1">
      <alignment horizontal="left" vertical="top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left" vertical="center"/>
    </xf>
    <xf numFmtId="0" fontId="33" fillId="0" borderId="37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22" xfId="0" applyFont="1" applyFill="1" applyBorder="1" applyAlignment="1">
      <alignment horizontal="left" vertical="center" wrapText="1"/>
    </xf>
    <xf numFmtId="0" fontId="1" fillId="24" borderId="41" xfId="0" applyFont="1" applyFill="1" applyBorder="1" applyAlignment="1">
      <alignment horizontal="left" vertical="center" wrapText="1"/>
    </xf>
    <xf numFmtId="0" fontId="1" fillId="0" borderId="10" xfId="52" applyNumberFormat="1" applyFont="1" applyFill="1" applyBorder="1" applyAlignment="1">
      <alignment horizontal="center"/>
      <protection/>
    </xf>
    <xf numFmtId="0" fontId="1" fillId="24" borderId="12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44" fontId="31" fillId="0" borderId="10" xfId="63" applyFont="1" applyBorder="1" applyAlignment="1">
      <alignment vertical="top" wrapText="1"/>
    </xf>
    <xf numFmtId="44" fontId="31" fillId="0" borderId="10" xfId="63" applyFont="1" applyBorder="1" applyAlignment="1">
      <alignment horizontal="right" vertical="top" wrapText="1"/>
    </xf>
    <xf numFmtId="44" fontId="31" fillId="0" borderId="14" xfId="63" applyFont="1" applyBorder="1" applyAlignment="1">
      <alignment horizontal="right" vertical="top" wrapText="1"/>
    </xf>
    <xf numFmtId="44" fontId="31" fillId="0" borderId="17" xfId="63" applyFont="1" applyBorder="1" applyAlignment="1">
      <alignment horizontal="right" vertical="top" wrapText="1"/>
    </xf>
    <xf numFmtId="44" fontId="31" fillId="0" borderId="10" xfId="63" applyFont="1" applyBorder="1" applyAlignment="1">
      <alignment vertical="center" wrapText="1"/>
    </xf>
    <xf numFmtId="44" fontId="33" fillId="0" borderId="10" xfId="63" applyFont="1" applyBorder="1" applyAlignment="1">
      <alignment horizontal="right" vertical="center" wrapText="1"/>
    </xf>
    <xf numFmtId="44" fontId="31" fillId="0" borderId="10" xfId="63" applyFont="1" applyFill="1" applyBorder="1" applyAlignment="1">
      <alignment wrapText="1"/>
    </xf>
    <xf numFmtId="44" fontId="31" fillId="0" borderId="14" xfId="63" applyFont="1" applyFill="1" applyBorder="1" applyAlignment="1">
      <alignment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ozostałe dane" xfId="53"/>
    <cellStyle name="Normalny_Zeszyt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120" zoomScaleNormal="120" zoomScalePageLayoutView="0" workbookViewId="0" topLeftCell="A1">
      <selection activeCell="B13" sqref="B13"/>
    </sheetView>
  </sheetViews>
  <sheetFormatPr defaultColWidth="9.140625" defaultRowHeight="12.75"/>
  <cols>
    <col min="1" max="1" width="5.421875" style="61" customWidth="1"/>
    <col min="2" max="2" width="43.8515625" style="60" customWidth="1"/>
    <col min="3" max="3" width="14.57421875" style="61" customWidth="1"/>
    <col min="4" max="4" width="12.7109375" style="61" customWidth="1"/>
    <col min="5" max="5" width="13.8515625" style="61" customWidth="1"/>
    <col min="6" max="6" width="19.28125" style="61" customWidth="1"/>
    <col min="7" max="7" width="15.7109375" style="61" customWidth="1"/>
    <col min="8" max="8" width="17.140625" style="61" customWidth="1"/>
    <col min="9" max="9" width="26.140625" style="61" customWidth="1"/>
  </cols>
  <sheetData>
    <row r="1" spans="1:7" ht="12.75">
      <c r="A1" s="264" t="s">
        <v>743</v>
      </c>
      <c r="B1" s="264"/>
      <c r="C1" s="264"/>
      <c r="D1" s="264"/>
      <c r="E1" s="264"/>
      <c r="G1" s="203"/>
    </row>
    <row r="3" spans="1:9" ht="51">
      <c r="A3" s="204" t="s">
        <v>7</v>
      </c>
      <c r="B3" s="204" t="s">
        <v>8</v>
      </c>
      <c r="C3" s="204" t="s">
        <v>9</v>
      </c>
      <c r="D3" s="204" t="s">
        <v>10</v>
      </c>
      <c r="E3" s="204" t="s">
        <v>5</v>
      </c>
      <c r="F3" s="205" t="s">
        <v>51</v>
      </c>
      <c r="G3" s="205" t="s">
        <v>11</v>
      </c>
      <c r="H3" s="205" t="s">
        <v>50</v>
      </c>
      <c r="I3" s="205" t="s">
        <v>595</v>
      </c>
    </row>
    <row r="4" spans="1:9" s="139" customFormat="1" ht="54" customHeight="1">
      <c r="A4" s="137">
        <v>1</v>
      </c>
      <c r="B4" s="74" t="s">
        <v>747</v>
      </c>
      <c r="C4" s="137">
        <v>7671402189</v>
      </c>
      <c r="D4" s="147" t="s">
        <v>429</v>
      </c>
      <c r="E4" s="137" t="s">
        <v>430</v>
      </c>
      <c r="F4" s="98" t="s">
        <v>558</v>
      </c>
      <c r="G4" s="98">
        <v>28</v>
      </c>
      <c r="H4" s="98"/>
      <c r="I4" s="98"/>
    </row>
    <row r="5" spans="1:9" s="139" customFormat="1" ht="54" customHeight="1">
      <c r="A5" s="137">
        <v>2</v>
      </c>
      <c r="B5" s="74" t="s">
        <v>370</v>
      </c>
      <c r="C5" s="63" t="s">
        <v>371</v>
      </c>
      <c r="D5" s="140" t="s">
        <v>372</v>
      </c>
      <c r="E5" s="141" t="s">
        <v>373</v>
      </c>
      <c r="F5" s="141" t="s">
        <v>561</v>
      </c>
      <c r="G5" s="63">
        <v>7</v>
      </c>
      <c r="H5" s="63"/>
      <c r="I5" s="63"/>
    </row>
    <row r="6" spans="1:9" s="139" customFormat="1" ht="30.75" customHeight="1">
      <c r="A6" s="137">
        <v>3</v>
      </c>
      <c r="B6" s="74" t="s">
        <v>163</v>
      </c>
      <c r="C6" s="63" t="s">
        <v>162</v>
      </c>
      <c r="D6" s="141" t="s">
        <v>745</v>
      </c>
      <c r="E6" s="63">
        <v>801020</v>
      </c>
      <c r="F6" s="63"/>
      <c r="G6" s="63">
        <v>40</v>
      </c>
      <c r="H6" s="63">
        <v>352</v>
      </c>
      <c r="I6" s="63" t="s">
        <v>594</v>
      </c>
    </row>
    <row r="7" spans="1:9" s="142" customFormat="1" ht="27.75" customHeight="1">
      <c r="A7" s="137">
        <v>4</v>
      </c>
      <c r="B7" s="74" t="s">
        <v>766</v>
      </c>
      <c r="C7" s="263" t="s">
        <v>690</v>
      </c>
      <c r="D7" s="262">
        <v>572032824</v>
      </c>
      <c r="E7" s="146"/>
      <c r="F7" s="146"/>
      <c r="G7" s="146"/>
      <c r="H7" s="146"/>
      <c r="I7" s="146"/>
    </row>
    <row r="8" spans="1:9" s="139" customFormat="1" ht="21.75" customHeight="1">
      <c r="A8" s="137">
        <v>5</v>
      </c>
      <c r="B8" s="74" t="s">
        <v>394</v>
      </c>
      <c r="C8" s="98" t="s">
        <v>395</v>
      </c>
      <c r="D8" s="143">
        <v>300872423</v>
      </c>
      <c r="E8" s="98" t="s">
        <v>396</v>
      </c>
      <c r="F8" s="98" t="s">
        <v>397</v>
      </c>
      <c r="G8" s="98">
        <v>39</v>
      </c>
      <c r="H8" s="98">
        <v>284</v>
      </c>
      <c r="I8" s="98" t="s">
        <v>398</v>
      </c>
    </row>
    <row r="9" spans="1:9" s="139" customFormat="1" ht="27" customHeight="1">
      <c r="A9" s="137">
        <v>6</v>
      </c>
      <c r="B9" s="74" t="s">
        <v>83</v>
      </c>
      <c r="C9" s="63" t="s">
        <v>84</v>
      </c>
      <c r="D9" s="144">
        <v>570855310</v>
      </c>
      <c r="E9" s="145" t="s">
        <v>85</v>
      </c>
      <c r="F9" s="145" t="s">
        <v>86</v>
      </c>
      <c r="G9" s="63">
        <v>33</v>
      </c>
      <c r="H9" s="63">
        <v>211</v>
      </c>
      <c r="I9" s="98" t="s">
        <v>567</v>
      </c>
    </row>
    <row r="10" spans="1:9" s="139" customFormat="1" ht="29.25" customHeight="1">
      <c r="A10" s="137">
        <v>7</v>
      </c>
      <c r="B10" s="74" t="s">
        <v>566</v>
      </c>
      <c r="C10" s="98" t="s">
        <v>744</v>
      </c>
      <c r="D10" s="143">
        <v>570330285</v>
      </c>
      <c r="E10" s="98"/>
      <c r="F10" s="98"/>
      <c r="G10" s="98"/>
      <c r="H10" s="98"/>
      <c r="I10" s="98"/>
    </row>
    <row r="11" spans="1:9" s="142" customFormat="1" ht="37.5" customHeight="1">
      <c r="A11" s="137">
        <v>8</v>
      </c>
      <c r="B11" s="74" t="s">
        <v>254</v>
      </c>
      <c r="C11" s="63" t="s">
        <v>257</v>
      </c>
      <c r="D11" s="140" t="s">
        <v>258</v>
      </c>
      <c r="E11" s="141" t="s">
        <v>259</v>
      </c>
      <c r="F11" s="141" t="s">
        <v>260</v>
      </c>
      <c r="G11" s="63">
        <v>20</v>
      </c>
      <c r="H11" s="63"/>
      <c r="I11" s="63" t="s">
        <v>802</v>
      </c>
    </row>
    <row r="12" spans="1:9" s="139" customFormat="1" ht="25.5" customHeight="1">
      <c r="A12" s="137">
        <v>9</v>
      </c>
      <c r="B12" s="74" t="s">
        <v>153</v>
      </c>
      <c r="C12" s="63" t="s">
        <v>154</v>
      </c>
      <c r="D12" s="144">
        <v>572046298</v>
      </c>
      <c r="E12" s="145" t="s">
        <v>155</v>
      </c>
      <c r="F12" s="145"/>
      <c r="G12" s="63">
        <v>13</v>
      </c>
      <c r="H12" s="63"/>
      <c r="I12" s="63"/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82"/>
  <sheetViews>
    <sheetView tabSelected="1" view="pageBreakPreview" zoomScale="75" zoomScaleSheetLayoutView="75" workbookViewId="0" topLeftCell="A124">
      <selection activeCell="G177" sqref="G177"/>
    </sheetView>
  </sheetViews>
  <sheetFormatPr defaultColWidth="9.140625" defaultRowHeight="12.75"/>
  <cols>
    <col min="1" max="1" width="4.28125" style="60" customWidth="1"/>
    <col min="2" max="2" width="28.7109375" style="107" customWidth="1"/>
    <col min="3" max="3" width="14.140625" style="61" customWidth="1"/>
    <col min="4" max="4" width="13.28125" style="114" customWidth="1"/>
    <col min="5" max="5" width="14.140625" style="62" customWidth="1"/>
    <col min="6" max="6" width="18.8515625" style="61" customWidth="1"/>
    <col min="7" max="7" width="21.00390625" style="121" customWidth="1"/>
    <col min="8" max="8" width="14.28125" style="61" customWidth="1"/>
    <col min="9" max="9" width="36.140625" style="60" customWidth="1"/>
    <col min="10" max="10" width="27.7109375" style="60" customWidth="1"/>
    <col min="11" max="11" width="19.00390625" style="60" customWidth="1"/>
    <col min="12" max="12" width="15.140625" style="60" customWidth="1"/>
    <col min="13" max="13" width="17.421875" style="60" customWidth="1"/>
    <col min="14" max="14" width="13.421875" style="60" customWidth="1"/>
    <col min="15" max="16" width="11.00390625" style="60" customWidth="1"/>
    <col min="17" max="17" width="11.57421875" style="60" customWidth="1"/>
    <col min="18" max="20" width="11.00390625" style="60" customWidth="1"/>
    <col min="21" max="21" width="15.8515625" style="60" customWidth="1"/>
    <col min="22" max="27" width="11.28125" style="60" customWidth="1"/>
  </cols>
  <sheetData>
    <row r="2" ht="12.75">
      <c r="E2" s="61"/>
    </row>
    <row r="3" spans="1:6" ht="12.75">
      <c r="A3" s="60" t="s">
        <v>798</v>
      </c>
      <c r="F3" s="118"/>
    </row>
    <row r="4" spans="1:27" ht="62.25" customHeight="1">
      <c r="A4" s="273" t="s">
        <v>52</v>
      </c>
      <c r="B4" s="276" t="s">
        <v>53</v>
      </c>
      <c r="C4" s="273" t="s">
        <v>54</v>
      </c>
      <c r="D4" s="273" t="s">
        <v>55</v>
      </c>
      <c r="E4" s="273" t="s">
        <v>56</v>
      </c>
      <c r="F4" s="273" t="s">
        <v>57</v>
      </c>
      <c r="G4" s="281" t="s">
        <v>74</v>
      </c>
      <c r="H4" s="273" t="s">
        <v>807</v>
      </c>
      <c r="I4" s="273" t="s">
        <v>12</v>
      </c>
      <c r="J4" s="273" t="s">
        <v>13</v>
      </c>
      <c r="K4" s="277" t="s">
        <v>58</v>
      </c>
      <c r="L4" s="277"/>
      <c r="M4" s="277"/>
      <c r="N4" s="273" t="s">
        <v>608</v>
      </c>
      <c r="O4" s="273" t="s">
        <v>75</v>
      </c>
      <c r="P4" s="273"/>
      <c r="Q4" s="273"/>
      <c r="R4" s="273"/>
      <c r="S4" s="273"/>
      <c r="T4" s="273"/>
      <c r="U4" s="274" t="s">
        <v>59</v>
      </c>
      <c r="V4" s="274" t="s">
        <v>60</v>
      </c>
      <c r="W4" s="274" t="s">
        <v>609</v>
      </c>
      <c r="X4" s="274" t="s">
        <v>61</v>
      </c>
      <c r="Y4" s="274" t="s">
        <v>62</v>
      </c>
      <c r="Z4" s="274" t="s">
        <v>63</v>
      </c>
      <c r="AA4" s="274" t="s">
        <v>64</v>
      </c>
    </row>
    <row r="5" spans="1:27" ht="62.25" customHeight="1">
      <c r="A5" s="273"/>
      <c r="B5" s="276"/>
      <c r="C5" s="273"/>
      <c r="D5" s="273"/>
      <c r="E5" s="273"/>
      <c r="F5" s="273"/>
      <c r="G5" s="259"/>
      <c r="H5" s="273"/>
      <c r="I5" s="273"/>
      <c r="J5" s="273"/>
      <c r="K5" s="65" t="s">
        <v>65</v>
      </c>
      <c r="L5" s="65" t="s">
        <v>66</v>
      </c>
      <c r="M5" s="65" t="s">
        <v>67</v>
      </c>
      <c r="N5" s="273"/>
      <c r="O5" s="64" t="s">
        <v>68</v>
      </c>
      <c r="P5" s="64" t="s">
        <v>69</v>
      </c>
      <c r="Q5" s="64" t="s">
        <v>70</v>
      </c>
      <c r="R5" s="64" t="s">
        <v>71</v>
      </c>
      <c r="S5" s="64" t="s">
        <v>72</v>
      </c>
      <c r="T5" s="64" t="s">
        <v>73</v>
      </c>
      <c r="U5" s="274"/>
      <c r="V5" s="274"/>
      <c r="W5" s="274"/>
      <c r="X5" s="274"/>
      <c r="Y5" s="274"/>
      <c r="Z5" s="274"/>
      <c r="AA5" s="274"/>
    </row>
    <row r="6" spans="1:27" ht="21.75" customHeight="1">
      <c r="A6" s="269" t="s">
        <v>431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1"/>
    </row>
    <row r="7" spans="1:27" ht="39.75" customHeight="1">
      <c r="A7" s="63">
        <v>1</v>
      </c>
      <c r="B7" s="68" t="s">
        <v>432</v>
      </c>
      <c r="C7" s="64"/>
      <c r="D7" s="63" t="s">
        <v>164</v>
      </c>
      <c r="E7" s="64"/>
      <c r="F7" s="63">
        <v>1930</v>
      </c>
      <c r="G7" s="210">
        <v>1426000</v>
      </c>
      <c r="H7" s="96" t="s">
        <v>468</v>
      </c>
      <c r="I7" s="97" t="s">
        <v>470</v>
      </c>
      <c r="J7" s="97" t="s">
        <v>471</v>
      </c>
      <c r="K7" s="65"/>
      <c r="L7" s="65"/>
      <c r="M7" s="65"/>
      <c r="N7" s="64"/>
      <c r="O7" s="64"/>
      <c r="P7" s="64"/>
      <c r="Q7" s="64"/>
      <c r="R7" s="64"/>
      <c r="S7" s="64"/>
      <c r="T7" s="64"/>
      <c r="U7" s="63">
        <f>V7/0.8/X7</f>
        <v>324.3875</v>
      </c>
      <c r="V7" s="63">
        <v>519.02</v>
      </c>
      <c r="W7" s="63"/>
      <c r="X7" s="63">
        <v>2</v>
      </c>
      <c r="Y7" s="63" t="s">
        <v>164</v>
      </c>
      <c r="Z7" s="63" t="s">
        <v>164</v>
      </c>
      <c r="AA7" s="63" t="s">
        <v>87</v>
      </c>
    </row>
    <row r="8" spans="1:27" ht="37.5" customHeight="1">
      <c r="A8" s="63">
        <v>2</v>
      </c>
      <c r="B8" s="68" t="s">
        <v>433</v>
      </c>
      <c r="C8" s="64"/>
      <c r="D8" s="63" t="s">
        <v>164</v>
      </c>
      <c r="E8" s="64"/>
      <c r="F8" s="63">
        <v>1930</v>
      </c>
      <c r="G8" s="210">
        <v>651000</v>
      </c>
      <c r="H8" s="96" t="s">
        <v>468</v>
      </c>
      <c r="I8" s="97" t="s">
        <v>472</v>
      </c>
      <c r="J8" s="97" t="s">
        <v>471</v>
      </c>
      <c r="K8" s="65"/>
      <c r="L8" s="65"/>
      <c r="M8" s="65"/>
      <c r="N8" s="64"/>
      <c r="O8" s="64"/>
      <c r="P8" s="64"/>
      <c r="Q8" s="64"/>
      <c r="R8" s="64"/>
      <c r="S8" s="64"/>
      <c r="T8" s="64"/>
      <c r="U8" s="63">
        <f>V8/0.8/X8</f>
        <v>148.11875</v>
      </c>
      <c r="V8" s="63">
        <v>236.99</v>
      </c>
      <c r="W8" s="63"/>
      <c r="X8" s="63">
        <v>2</v>
      </c>
      <c r="Y8" s="63" t="s">
        <v>164</v>
      </c>
      <c r="Z8" s="63" t="s">
        <v>164</v>
      </c>
      <c r="AA8" s="63" t="s">
        <v>87</v>
      </c>
    </row>
    <row r="9" spans="1:27" ht="28.5" customHeight="1">
      <c r="A9" s="63">
        <v>3</v>
      </c>
      <c r="B9" s="68" t="s">
        <v>434</v>
      </c>
      <c r="C9" s="64"/>
      <c r="D9" s="63" t="s">
        <v>164</v>
      </c>
      <c r="E9" s="64"/>
      <c r="F9" s="63">
        <v>1930</v>
      </c>
      <c r="G9" s="123">
        <v>168480</v>
      </c>
      <c r="H9" s="96" t="s">
        <v>468</v>
      </c>
      <c r="I9" s="97" t="s">
        <v>473</v>
      </c>
      <c r="J9" s="97" t="s">
        <v>474</v>
      </c>
      <c r="K9" s="65"/>
      <c r="L9" s="65"/>
      <c r="M9" s="65"/>
      <c r="N9" s="64"/>
      <c r="O9" s="64"/>
      <c r="P9" s="64"/>
      <c r="Q9" s="64"/>
      <c r="R9" s="64"/>
      <c r="S9" s="64"/>
      <c r="T9" s="64"/>
      <c r="U9" s="63">
        <f>V9/0.8/X9</f>
        <v>116.325</v>
      </c>
      <c r="V9" s="63">
        <v>93.06</v>
      </c>
      <c r="W9" s="63"/>
      <c r="X9" s="63">
        <v>1</v>
      </c>
      <c r="Y9" s="63" t="s">
        <v>164</v>
      </c>
      <c r="Z9" s="63" t="s">
        <v>164</v>
      </c>
      <c r="AA9" s="63" t="s">
        <v>87</v>
      </c>
    </row>
    <row r="10" spans="1:27" ht="25.5" customHeight="1">
      <c r="A10" s="63">
        <v>4</v>
      </c>
      <c r="B10" s="68" t="s">
        <v>435</v>
      </c>
      <c r="C10" s="64"/>
      <c r="D10" s="63" t="s">
        <v>164</v>
      </c>
      <c r="E10" s="64"/>
      <c r="F10" s="63">
        <v>1930</v>
      </c>
      <c r="G10" s="123">
        <v>702000</v>
      </c>
      <c r="H10" s="96" t="s">
        <v>469</v>
      </c>
      <c r="I10" s="97" t="s">
        <v>473</v>
      </c>
      <c r="J10" s="97" t="s">
        <v>475</v>
      </c>
      <c r="K10" s="65"/>
      <c r="L10" s="65"/>
      <c r="M10" s="65"/>
      <c r="N10" s="64"/>
      <c r="O10" s="64"/>
      <c r="P10" s="64"/>
      <c r="Q10" s="64"/>
      <c r="R10" s="64"/>
      <c r="S10" s="64"/>
      <c r="T10" s="64"/>
      <c r="U10" s="63">
        <f aca="true" t="shared" si="0" ref="U10:U68">V10/0.8/X10</f>
        <v>487.5</v>
      </c>
      <c r="V10" s="63">
        <v>390</v>
      </c>
      <c r="W10" s="63"/>
      <c r="X10" s="63">
        <v>1</v>
      </c>
      <c r="Y10" s="63" t="s">
        <v>164</v>
      </c>
      <c r="Z10" s="63" t="s">
        <v>164</v>
      </c>
      <c r="AA10" s="63" t="s">
        <v>87</v>
      </c>
    </row>
    <row r="11" spans="1:27" ht="21.75" customHeight="1">
      <c r="A11" s="63">
        <v>5</v>
      </c>
      <c r="B11" s="68" t="s">
        <v>435</v>
      </c>
      <c r="C11" s="64"/>
      <c r="D11" s="63" t="s">
        <v>164</v>
      </c>
      <c r="E11" s="64"/>
      <c r="F11" s="63">
        <v>1930</v>
      </c>
      <c r="G11" s="122">
        <v>10841.42</v>
      </c>
      <c r="H11" s="96" t="s">
        <v>469</v>
      </c>
      <c r="I11" s="97" t="s">
        <v>473</v>
      </c>
      <c r="J11" s="97" t="s">
        <v>476</v>
      </c>
      <c r="K11" s="65"/>
      <c r="L11" s="65"/>
      <c r="M11" s="65"/>
      <c r="N11" s="64"/>
      <c r="O11" s="64"/>
      <c r="P11" s="64"/>
      <c r="Q11" s="64"/>
      <c r="R11" s="64"/>
      <c r="S11" s="64"/>
      <c r="T11" s="64"/>
      <c r="U11" s="63"/>
      <c r="V11" s="63"/>
      <c r="W11" s="63"/>
      <c r="X11" s="63">
        <v>1</v>
      </c>
      <c r="Y11" s="63" t="s">
        <v>164</v>
      </c>
      <c r="Z11" s="63" t="s">
        <v>164</v>
      </c>
      <c r="AA11" s="63" t="s">
        <v>87</v>
      </c>
    </row>
    <row r="12" spans="1:27" ht="21.75" customHeight="1">
      <c r="A12" s="63">
        <v>6</v>
      </c>
      <c r="B12" s="68" t="s">
        <v>435</v>
      </c>
      <c r="C12" s="64"/>
      <c r="D12" s="63" t="s">
        <v>164</v>
      </c>
      <c r="E12" s="64"/>
      <c r="F12" s="63">
        <v>1930</v>
      </c>
      <c r="G12" s="124">
        <v>80844.23</v>
      </c>
      <c r="H12" s="96" t="s">
        <v>469</v>
      </c>
      <c r="I12" s="97" t="s">
        <v>473</v>
      </c>
      <c r="J12" s="97" t="s">
        <v>477</v>
      </c>
      <c r="K12" s="65"/>
      <c r="L12" s="65"/>
      <c r="M12" s="65"/>
      <c r="N12" s="64"/>
      <c r="O12" s="64"/>
      <c r="P12" s="64"/>
      <c r="Q12" s="64"/>
      <c r="R12" s="64"/>
      <c r="S12" s="64"/>
      <c r="T12" s="64"/>
      <c r="U12" s="63"/>
      <c r="V12" s="63"/>
      <c r="W12" s="63"/>
      <c r="X12" s="63">
        <v>1</v>
      </c>
      <c r="Y12" s="63" t="s">
        <v>164</v>
      </c>
      <c r="Z12" s="63" t="s">
        <v>164</v>
      </c>
      <c r="AA12" s="63" t="s">
        <v>87</v>
      </c>
    </row>
    <row r="13" spans="1:27" ht="21.75" customHeight="1">
      <c r="A13" s="63">
        <v>7</v>
      </c>
      <c r="B13" s="68" t="s">
        <v>435</v>
      </c>
      <c r="C13" s="64"/>
      <c r="D13" s="63" t="s">
        <v>164</v>
      </c>
      <c r="E13" s="64"/>
      <c r="F13" s="63">
        <v>1930</v>
      </c>
      <c r="G13" s="125">
        <v>800000</v>
      </c>
      <c r="H13" s="96" t="s">
        <v>469</v>
      </c>
      <c r="I13" s="97" t="s">
        <v>473</v>
      </c>
      <c r="J13" s="97" t="s">
        <v>478</v>
      </c>
      <c r="K13" s="65"/>
      <c r="L13" s="65"/>
      <c r="M13" s="65"/>
      <c r="N13" s="64"/>
      <c r="O13" s="64"/>
      <c r="P13" s="64"/>
      <c r="Q13" s="64"/>
      <c r="R13" s="64"/>
      <c r="S13" s="64"/>
      <c r="T13" s="64"/>
      <c r="U13" s="63">
        <f t="shared" si="0"/>
        <v>295.54999999999995</v>
      </c>
      <c r="V13" s="63">
        <v>236.44</v>
      </c>
      <c r="W13" s="63"/>
      <c r="X13" s="63">
        <v>1</v>
      </c>
      <c r="Y13" s="63" t="s">
        <v>164</v>
      </c>
      <c r="Z13" s="63" t="s">
        <v>164</v>
      </c>
      <c r="AA13" s="63" t="s">
        <v>87</v>
      </c>
    </row>
    <row r="14" spans="1:27" ht="21.75" customHeight="1">
      <c r="A14" s="63">
        <v>8</v>
      </c>
      <c r="B14" s="68" t="s">
        <v>435</v>
      </c>
      <c r="C14" s="64"/>
      <c r="D14" s="63" t="s">
        <v>164</v>
      </c>
      <c r="E14" s="64"/>
      <c r="F14" s="63">
        <v>1995</v>
      </c>
      <c r="G14" s="125">
        <v>10066.23</v>
      </c>
      <c r="H14" s="96" t="s">
        <v>469</v>
      </c>
      <c r="I14" s="97" t="s">
        <v>473</v>
      </c>
      <c r="J14" s="97" t="s">
        <v>479</v>
      </c>
      <c r="K14" s="65"/>
      <c r="L14" s="65"/>
      <c r="M14" s="65"/>
      <c r="N14" s="64"/>
      <c r="O14" s="64"/>
      <c r="P14" s="64"/>
      <c r="Q14" s="64"/>
      <c r="R14" s="64"/>
      <c r="S14" s="64"/>
      <c r="T14" s="64"/>
      <c r="U14" s="63"/>
      <c r="V14" s="63"/>
      <c r="W14" s="63"/>
      <c r="X14" s="63">
        <v>1</v>
      </c>
      <c r="Y14" s="63" t="s">
        <v>164</v>
      </c>
      <c r="Z14" s="63" t="s">
        <v>164</v>
      </c>
      <c r="AA14" s="63" t="s">
        <v>87</v>
      </c>
    </row>
    <row r="15" spans="1:27" ht="21" customHeight="1">
      <c r="A15" s="63">
        <v>12</v>
      </c>
      <c r="B15" s="68" t="s">
        <v>436</v>
      </c>
      <c r="C15" s="64"/>
      <c r="D15" s="63" t="s">
        <v>164</v>
      </c>
      <c r="E15" s="64"/>
      <c r="F15" s="63">
        <v>1930</v>
      </c>
      <c r="G15" s="228">
        <v>31000</v>
      </c>
      <c r="H15" s="98" t="s">
        <v>806</v>
      </c>
      <c r="I15" s="88"/>
      <c r="J15" s="97" t="s">
        <v>480</v>
      </c>
      <c r="K15" s="256" t="s">
        <v>96</v>
      </c>
      <c r="L15" s="65"/>
      <c r="M15" s="65"/>
      <c r="N15" s="64"/>
      <c r="O15" s="64"/>
      <c r="P15" s="64"/>
      <c r="Q15" s="64"/>
      <c r="R15" s="64"/>
      <c r="S15" s="64"/>
      <c r="T15" s="64"/>
      <c r="U15" s="63">
        <f t="shared" si="0"/>
        <v>24.1875</v>
      </c>
      <c r="V15" s="63">
        <v>38.7</v>
      </c>
      <c r="W15" s="63"/>
      <c r="X15" s="63">
        <v>2</v>
      </c>
      <c r="Y15" s="63" t="s">
        <v>164</v>
      </c>
      <c r="Z15" s="63" t="s">
        <v>164</v>
      </c>
      <c r="AA15" s="63" t="s">
        <v>87</v>
      </c>
    </row>
    <row r="16" spans="1:27" ht="21.75" customHeight="1">
      <c r="A16" s="63">
        <v>13</v>
      </c>
      <c r="B16" s="68" t="s">
        <v>436</v>
      </c>
      <c r="C16" s="64"/>
      <c r="D16" s="63" t="s">
        <v>164</v>
      </c>
      <c r="E16" s="64"/>
      <c r="F16" s="63">
        <v>1930</v>
      </c>
      <c r="G16" s="228">
        <v>25000</v>
      </c>
      <c r="H16" s="98" t="s">
        <v>806</v>
      </c>
      <c r="I16" s="88"/>
      <c r="J16" s="97" t="s">
        <v>481</v>
      </c>
      <c r="K16" s="256" t="s">
        <v>96</v>
      </c>
      <c r="L16" s="65"/>
      <c r="M16" s="65"/>
      <c r="N16" s="64"/>
      <c r="O16" s="64"/>
      <c r="P16" s="64"/>
      <c r="Q16" s="64"/>
      <c r="R16" s="64"/>
      <c r="S16" s="64"/>
      <c r="T16" s="64"/>
      <c r="U16" s="63">
        <f t="shared" si="0"/>
        <v>31.9375</v>
      </c>
      <c r="V16" s="63">
        <v>51.1</v>
      </c>
      <c r="W16" s="63"/>
      <c r="X16" s="63">
        <v>2</v>
      </c>
      <c r="Y16" s="63" t="s">
        <v>164</v>
      </c>
      <c r="Z16" s="63" t="s">
        <v>164</v>
      </c>
      <c r="AA16" s="63" t="s">
        <v>87</v>
      </c>
    </row>
    <row r="17" spans="1:27" ht="21.75" customHeight="1">
      <c r="A17" s="63">
        <v>14</v>
      </c>
      <c r="B17" s="68" t="s">
        <v>436</v>
      </c>
      <c r="C17" s="64"/>
      <c r="D17" s="63" t="s">
        <v>164</v>
      </c>
      <c r="E17" s="64"/>
      <c r="F17" s="63" t="s">
        <v>457</v>
      </c>
      <c r="G17" s="228">
        <v>132600</v>
      </c>
      <c r="H17" s="98" t="s">
        <v>806</v>
      </c>
      <c r="I17" s="88"/>
      <c r="J17" s="97" t="s">
        <v>482</v>
      </c>
      <c r="K17" s="256" t="s">
        <v>96</v>
      </c>
      <c r="L17" s="65"/>
      <c r="M17" s="65"/>
      <c r="N17" s="64"/>
      <c r="O17" s="64"/>
      <c r="P17" s="64"/>
      <c r="Q17" s="64"/>
      <c r="R17" s="64"/>
      <c r="S17" s="64"/>
      <c r="T17" s="64"/>
      <c r="U17" s="63">
        <f t="shared" si="0"/>
        <v>104.375</v>
      </c>
      <c r="V17" s="63">
        <v>167</v>
      </c>
      <c r="W17" s="63"/>
      <c r="X17" s="63">
        <v>2</v>
      </c>
      <c r="Y17" s="63" t="s">
        <v>164</v>
      </c>
      <c r="Z17" s="63" t="s">
        <v>164</v>
      </c>
      <c r="AA17" s="63" t="s">
        <v>87</v>
      </c>
    </row>
    <row r="18" spans="1:27" ht="21.75" customHeight="1">
      <c r="A18" s="63">
        <v>15</v>
      </c>
      <c r="B18" s="68" t="s">
        <v>436</v>
      </c>
      <c r="C18" s="64"/>
      <c r="D18" s="63" t="s">
        <v>164</v>
      </c>
      <c r="E18" s="64"/>
      <c r="F18" s="63">
        <v>1930</v>
      </c>
      <c r="G18" s="125">
        <v>53500</v>
      </c>
      <c r="H18" s="98" t="s">
        <v>806</v>
      </c>
      <c r="I18" s="88"/>
      <c r="J18" s="97" t="s">
        <v>483</v>
      </c>
      <c r="K18" s="256" t="s">
        <v>96</v>
      </c>
      <c r="L18" s="65"/>
      <c r="M18" s="65"/>
      <c r="N18" s="64"/>
      <c r="O18" s="64"/>
      <c r="P18" s="64"/>
      <c r="Q18" s="64"/>
      <c r="R18" s="64"/>
      <c r="S18" s="64"/>
      <c r="T18" s="64"/>
      <c r="U18" s="63">
        <f t="shared" si="0"/>
        <v>41.80625</v>
      </c>
      <c r="V18" s="63">
        <v>66.89</v>
      </c>
      <c r="W18" s="63"/>
      <c r="X18" s="63">
        <v>2</v>
      </c>
      <c r="Y18" s="63" t="s">
        <v>164</v>
      </c>
      <c r="Z18" s="63" t="s">
        <v>164</v>
      </c>
      <c r="AA18" s="63" t="s">
        <v>87</v>
      </c>
    </row>
    <row r="19" spans="1:27" ht="21.75" customHeight="1">
      <c r="A19" s="63">
        <v>16</v>
      </c>
      <c r="B19" s="68" t="s">
        <v>436</v>
      </c>
      <c r="C19" s="64"/>
      <c r="D19" s="63" t="s">
        <v>164</v>
      </c>
      <c r="E19" s="64"/>
      <c r="F19" s="63" t="s">
        <v>458</v>
      </c>
      <c r="G19" s="228">
        <v>78000</v>
      </c>
      <c r="H19" s="98" t="s">
        <v>806</v>
      </c>
      <c r="I19" s="88"/>
      <c r="J19" s="97" t="s">
        <v>484</v>
      </c>
      <c r="K19" s="256" t="s">
        <v>96</v>
      </c>
      <c r="L19" s="65"/>
      <c r="M19" s="65"/>
      <c r="N19" s="64"/>
      <c r="O19" s="64"/>
      <c r="P19" s="64"/>
      <c r="Q19" s="64"/>
      <c r="R19" s="64"/>
      <c r="S19" s="64"/>
      <c r="T19" s="64"/>
      <c r="U19" s="63">
        <f t="shared" si="0"/>
        <v>49.225</v>
      </c>
      <c r="V19" s="63">
        <v>78.76</v>
      </c>
      <c r="W19" s="63"/>
      <c r="X19" s="63">
        <v>2</v>
      </c>
      <c r="Y19" s="63" t="s">
        <v>164</v>
      </c>
      <c r="Z19" s="63" t="s">
        <v>164</v>
      </c>
      <c r="AA19" s="63" t="s">
        <v>87</v>
      </c>
    </row>
    <row r="20" spans="1:27" ht="21.75" customHeight="1">
      <c r="A20" s="63">
        <v>17</v>
      </c>
      <c r="B20" s="68" t="s">
        <v>436</v>
      </c>
      <c r="C20" s="64"/>
      <c r="D20" s="63" t="s">
        <v>164</v>
      </c>
      <c r="E20" s="64"/>
      <c r="F20" s="63">
        <v>1930</v>
      </c>
      <c r="G20" s="228">
        <v>52672</v>
      </c>
      <c r="H20" s="98" t="s">
        <v>806</v>
      </c>
      <c r="I20" s="88"/>
      <c r="J20" s="97" t="s">
        <v>485</v>
      </c>
      <c r="K20" s="256" t="s">
        <v>96</v>
      </c>
      <c r="L20" s="65"/>
      <c r="M20" s="65"/>
      <c r="N20" s="64"/>
      <c r="O20" s="64"/>
      <c r="P20" s="64"/>
      <c r="Q20" s="64"/>
      <c r="R20" s="64"/>
      <c r="S20" s="64"/>
      <c r="T20" s="64"/>
      <c r="U20" s="63">
        <f t="shared" si="0"/>
        <v>41.15</v>
      </c>
      <c r="V20" s="63">
        <v>65.84</v>
      </c>
      <c r="W20" s="63"/>
      <c r="X20" s="63">
        <v>2</v>
      </c>
      <c r="Y20" s="63" t="s">
        <v>164</v>
      </c>
      <c r="Z20" s="63" t="s">
        <v>164</v>
      </c>
      <c r="AA20" s="63" t="s">
        <v>87</v>
      </c>
    </row>
    <row r="21" spans="1:27" ht="21.75" customHeight="1">
      <c r="A21" s="63">
        <v>18</v>
      </c>
      <c r="B21" s="68" t="s">
        <v>436</v>
      </c>
      <c r="C21" s="64"/>
      <c r="D21" s="63" t="s">
        <v>164</v>
      </c>
      <c r="E21" s="64"/>
      <c r="F21" s="63">
        <v>1930</v>
      </c>
      <c r="G21" s="228">
        <v>60560</v>
      </c>
      <c r="H21" s="98" t="s">
        <v>806</v>
      </c>
      <c r="I21" s="88"/>
      <c r="J21" s="97" t="s">
        <v>486</v>
      </c>
      <c r="K21" s="256" t="s">
        <v>96</v>
      </c>
      <c r="L21" s="65"/>
      <c r="M21" s="65"/>
      <c r="N21" s="64"/>
      <c r="O21" s="64"/>
      <c r="P21" s="64"/>
      <c r="Q21" s="64"/>
      <c r="R21" s="64"/>
      <c r="S21" s="64"/>
      <c r="T21" s="64"/>
      <c r="U21" s="63">
        <f t="shared" si="0"/>
        <v>47.3125</v>
      </c>
      <c r="V21" s="63">
        <v>75.7</v>
      </c>
      <c r="W21" s="63"/>
      <c r="X21" s="63">
        <v>2</v>
      </c>
      <c r="Y21" s="63" t="s">
        <v>164</v>
      </c>
      <c r="Z21" s="63" t="s">
        <v>164</v>
      </c>
      <c r="AA21" s="63" t="s">
        <v>87</v>
      </c>
    </row>
    <row r="22" spans="1:27" ht="21.75" customHeight="1">
      <c r="A22" s="63">
        <v>19</v>
      </c>
      <c r="B22" s="68" t="s">
        <v>436</v>
      </c>
      <c r="C22" s="64"/>
      <c r="D22" s="63" t="s">
        <v>164</v>
      </c>
      <c r="E22" s="64"/>
      <c r="F22" s="63">
        <v>1930</v>
      </c>
      <c r="G22" s="228">
        <v>152296</v>
      </c>
      <c r="H22" s="98" t="s">
        <v>806</v>
      </c>
      <c r="I22" s="88"/>
      <c r="J22" s="97" t="s">
        <v>487</v>
      </c>
      <c r="K22" s="256" t="s">
        <v>96</v>
      </c>
      <c r="L22" s="65"/>
      <c r="M22" s="65"/>
      <c r="N22" s="64"/>
      <c r="O22" s="64"/>
      <c r="P22" s="64"/>
      <c r="Q22" s="64"/>
      <c r="R22" s="64"/>
      <c r="S22" s="64"/>
      <c r="T22" s="64"/>
      <c r="U22" s="63">
        <f t="shared" si="0"/>
        <v>131.60625</v>
      </c>
      <c r="V22" s="63">
        <v>210.57</v>
      </c>
      <c r="W22" s="63"/>
      <c r="X22" s="63">
        <v>2</v>
      </c>
      <c r="Y22" s="63" t="s">
        <v>164</v>
      </c>
      <c r="Z22" s="63" t="s">
        <v>164</v>
      </c>
      <c r="AA22" s="63" t="s">
        <v>87</v>
      </c>
    </row>
    <row r="23" spans="1:27" ht="21.75" customHeight="1">
      <c r="A23" s="63">
        <v>20</v>
      </c>
      <c r="B23" s="68" t="s">
        <v>436</v>
      </c>
      <c r="C23" s="64"/>
      <c r="D23" s="63" t="s">
        <v>164</v>
      </c>
      <c r="E23" s="64"/>
      <c r="F23" s="63">
        <v>1930</v>
      </c>
      <c r="G23" s="228">
        <v>91144</v>
      </c>
      <c r="H23" s="98" t="s">
        <v>806</v>
      </c>
      <c r="I23" s="88"/>
      <c r="J23" s="97" t="s">
        <v>488</v>
      </c>
      <c r="K23" s="256" t="s">
        <v>96</v>
      </c>
      <c r="L23" s="65"/>
      <c r="M23" s="65"/>
      <c r="N23" s="64"/>
      <c r="O23" s="64"/>
      <c r="P23" s="64"/>
      <c r="Q23" s="64"/>
      <c r="R23" s="64"/>
      <c r="S23" s="64"/>
      <c r="T23" s="64"/>
      <c r="U23" s="63">
        <f t="shared" si="0"/>
        <v>71.20625</v>
      </c>
      <c r="V23" s="63">
        <v>113.93</v>
      </c>
      <c r="W23" s="63"/>
      <c r="X23" s="63">
        <v>2</v>
      </c>
      <c r="Y23" s="63" t="s">
        <v>164</v>
      </c>
      <c r="Z23" s="63" t="s">
        <v>164</v>
      </c>
      <c r="AA23" s="63" t="s">
        <v>87</v>
      </c>
    </row>
    <row r="24" spans="1:27" ht="21.75" customHeight="1">
      <c r="A24" s="63">
        <v>21</v>
      </c>
      <c r="B24" s="68" t="s">
        <v>436</v>
      </c>
      <c r="C24" s="64"/>
      <c r="D24" s="63" t="s">
        <v>164</v>
      </c>
      <c r="E24" s="64"/>
      <c r="F24" s="63">
        <v>1930</v>
      </c>
      <c r="G24" s="228">
        <v>85152</v>
      </c>
      <c r="H24" s="98" t="s">
        <v>806</v>
      </c>
      <c r="I24" s="88"/>
      <c r="J24" s="97" t="s">
        <v>489</v>
      </c>
      <c r="K24" s="256" t="s">
        <v>96</v>
      </c>
      <c r="L24" s="65"/>
      <c r="M24" s="65"/>
      <c r="N24" s="64"/>
      <c r="O24" s="64"/>
      <c r="P24" s="64"/>
      <c r="Q24" s="64"/>
      <c r="R24" s="64"/>
      <c r="S24" s="64"/>
      <c r="T24" s="64"/>
      <c r="U24" s="63">
        <f t="shared" si="0"/>
        <v>133.04999999999998</v>
      </c>
      <c r="V24" s="63">
        <v>106.44</v>
      </c>
      <c r="W24" s="63"/>
      <c r="X24" s="63">
        <v>1</v>
      </c>
      <c r="Y24" s="63" t="s">
        <v>164</v>
      </c>
      <c r="Z24" s="63" t="s">
        <v>164</v>
      </c>
      <c r="AA24" s="63" t="s">
        <v>87</v>
      </c>
    </row>
    <row r="25" spans="1:27" ht="21.75" customHeight="1">
      <c r="A25" s="63">
        <v>22</v>
      </c>
      <c r="B25" s="68" t="s">
        <v>436</v>
      </c>
      <c r="C25" s="64"/>
      <c r="D25" s="63" t="s">
        <v>164</v>
      </c>
      <c r="E25" s="64"/>
      <c r="F25" s="63">
        <v>1930</v>
      </c>
      <c r="G25" s="228">
        <v>52088</v>
      </c>
      <c r="H25" s="98" t="s">
        <v>806</v>
      </c>
      <c r="I25" s="88"/>
      <c r="J25" s="97" t="s">
        <v>490</v>
      </c>
      <c r="K25" s="256" t="s">
        <v>96</v>
      </c>
      <c r="L25" s="65"/>
      <c r="M25" s="65"/>
      <c r="N25" s="64"/>
      <c r="O25" s="64"/>
      <c r="P25" s="64"/>
      <c r="Q25" s="64"/>
      <c r="R25" s="64"/>
      <c r="S25" s="64"/>
      <c r="T25" s="64"/>
      <c r="U25" s="63">
        <f t="shared" si="0"/>
        <v>130.46875</v>
      </c>
      <c r="V25" s="63">
        <v>208.75</v>
      </c>
      <c r="W25" s="63"/>
      <c r="X25" s="63">
        <v>2</v>
      </c>
      <c r="Y25" s="63" t="s">
        <v>164</v>
      </c>
      <c r="Z25" s="63" t="s">
        <v>164</v>
      </c>
      <c r="AA25" s="63" t="s">
        <v>87</v>
      </c>
    </row>
    <row r="26" spans="1:27" ht="21.75" customHeight="1">
      <c r="A26" s="63">
        <v>23</v>
      </c>
      <c r="B26" s="68" t="s">
        <v>436</v>
      </c>
      <c r="C26" s="64"/>
      <c r="D26" s="63" t="s">
        <v>164</v>
      </c>
      <c r="E26" s="64"/>
      <c r="F26" s="63">
        <v>1930</v>
      </c>
      <c r="G26" s="228">
        <v>109000</v>
      </c>
      <c r="H26" s="98" t="s">
        <v>806</v>
      </c>
      <c r="I26" s="88"/>
      <c r="J26" s="97" t="s">
        <v>491</v>
      </c>
      <c r="K26" s="256" t="s">
        <v>96</v>
      </c>
      <c r="L26" s="65"/>
      <c r="M26" s="65"/>
      <c r="N26" s="64"/>
      <c r="O26" s="64"/>
      <c r="P26" s="64"/>
      <c r="Q26" s="64"/>
      <c r="R26" s="64"/>
      <c r="S26" s="64"/>
      <c r="T26" s="64"/>
      <c r="U26" s="63">
        <f t="shared" si="0"/>
        <v>180.58749999999998</v>
      </c>
      <c r="V26" s="63">
        <v>144.47</v>
      </c>
      <c r="W26" s="63"/>
      <c r="X26" s="63">
        <v>1</v>
      </c>
      <c r="Y26" s="63" t="s">
        <v>164</v>
      </c>
      <c r="Z26" s="63" t="s">
        <v>164</v>
      </c>
      <c r="AA26" s="63" t="s">
        <v>87</v>
      </c>
    </row>
    <row r="27" spans="1:27" ht="21.75" customHeight="1">
      <c r="A27" s="63">
        <v>24</v>
      </c>
      <c r="B27" s="68" t="s">
        <v>436</v>
      </c>
      <c r="C27" s="64"/>
      <c r="D27" s="63" t="s">
        <v>164</v>
      </c>
      <c r="E27" s="64"/>
      <c r="F27" s="63">
        <v>1930</v>
      </c>
      <c r="G27" s="228">
        <v>128000</v>
      </c>
      <c r="H27" s="98" t="s">
        <v>806</v>
      </c>
      <c r="I27" s="88"/>
      <c r="J27" s="97" t="s">
        <v>492</v>
      </c>
      <c r="K27" s="256" t="s">
        <v>96</v>
      </c>
      <c r="L27" s="65"/>
      <c r="M27" s="65"/>
      <c r="N27" s="64"/>
      <c r="O27" s="64"/>
      <c r="P27" s="64"/>
      <c r="Q27" s="64"/>
      <c r="R27" s="64"/>
      <c r="S27" s="64"/>
      <c r="T27" s="64"/>
      <c r="U27" s="63">
        <f t="shared" si="0"/>
        <v>99.91875</v>
      </c>
      <c r="V27" s="63">
        <v>159.87</v>
      </c>
      <c r="W27" s="63"/>
      <c r="X27" s="63">
        <v>2</v>
      </c>
      <c r="Y27" s="63" t="s">
        <v>164</v>
      </c>
      <c r="Z27" s="63" t="s">
        <v>164</v>
      </c>
      <c r="AA27" s="63" t="s">
        <v>87</v>
      </c>
    </row>
    <row r="28" spans="1:27" ht="21.75" customHeight="1">
      <c r="A28" s="63">
        <v>25</v>
      </c>
      <c r="B28" s="68" t="s">
        <v>436</v>
      </c>
      <c r="C28" s="64"/>
      <c r="D28" s="63" t="s">
        <v>164</v>
      </c>
      <c r="E28" s="64"/>
      <c r="F28" s="63">
        <v>1930</v>
      </c>
      <c r="G28" s="228">
        <v>37256</v>
      </c>
      <c r="H28" s="98" t="s">
        <v>806</v>
      </c>
      <c r="I28" s="88"/>
      <c r="J28" s="97" t="s">
        <v>493</v>
      </c>
      <c r="K28" s="256" t="s">
        <v>96</v>
      </c>
      <c r="L28" s="65"/>
      <c r="M28" s="65"/>
      <c r="N28" s="64"/>
      <c r="O28" s="64"/>
      <c r="P28" s="64"/>
      <c r="Q28" s="64"/>
      <c r="R28" s="64"/>
      <c r="S28" s="64"/>
      <c r="T28" s="64"/>
      <c r="U28" s="63">
        <f t="shared" si="0"/>
        <v>58.2125</v>
      </c>
      <c r="V28" s="63">
        <v>46.57</v>
      </c>
      <c r="W28" s="63"/>
      <c r="X28" s="63">
        <v>1</v>
      </c>
      <c r="Y28" s="63" t="s">
        <v>164</v>
      </c>
      <c r="Z28" s="63" t="s">
        <v>164</v>
      </c>
      <c r="AA28" s="63" t="s">
        <v>87</v>
      </c>
    </row>
    <row r="29" spans="1:27" ht="21.75" customHeight="1">
      <c r="A29" s="63">
        <v>26</v>
      </c>
      <c r="B29" s="68" t="s">
        <v>436</v>
      </c>
      <c r="C29" s="64"/>
      <c r="D29" s="63" t="s">
        <v>164</v>
      </c>
      <c r="E29" s="64"/>
      <c r="F29" s="63" t="s">
        <v>459</v>
      </c>
      <c r="G29" s="228">
        <v>25408</v>
      </c>
      <c r="H29" s="96" t="s">
        <v>806</v>
      </c>
      <c r="I29" s="88"/>
      <c r="J29" s="97" t="s">
        <v>494</v>
      </c>
      <c r="K29" s="65"/>
      <c r="L29" s="65"/>
      <c r="M29" s="65"/>
      <c r="N29" s="64"/>
      <c r="O29" s="64"/>
      <c r="P29" s="64"/>
      <c r="Q29" s="64"/>
      <c r="R29" s="64"/>
      <c r="S29" s="64"/>
      <c r="T29" s="64"/>
      <c r="U29" s="63">
        <f t="shared" si="0"/>
        <v>131</v>
      </c>
      <c r="V29" s="63">
        <v>104.8</v>
      </c>
      <c r="W29" s="63"/>
      <c r="X29" s="63">
        <v>1</v>
      </c>
      <c r="Y29" s="63" t="s">
        <v>164</v>
      </c>
      <c r="Z29" s="63" t="s">
        <v>164</v>
      </c>
      <c r="AA29" s="63" t="s">
        <v>87</v>
      </c>
    </row>
    <row r="30" spans="1:27" ht="21.75" customHeight="1">
      <c r="A30" s="63">
        <v>27</v>
      </c>
      <c r="B30" s="68" t="s">
        <v>436</v>
      </c>
      <c r="C30" s="64"/>
      <c r="D30" s="63" t="s">
        <v>164</v>
      </c>
      <c r="E30" s="64"/>
      <c r="F30" s="63">
        <v>1930</v>
      </c>
      <c r="G30" s="228">
        <v>35000</v>
      </c>
      <c r="H30" s="96" t="s">
        <v>806</v>
      </c>
      <c r="I30" s="88"/>
      <c r="J30" s="97" t="s">
        <v>495</v>
      </c>
      <c r="K30" s="256" t="s">
        <v>96</v>
      </c>
      <c r="L30" s="65"/>
      <c r="M30" s="65"/>
      <c r="N30" s="64"/>
      <c r="O30" s="64"/>
      <c r="P30" s="64"/>
      <c r="Q30" s="64"/>
      <c r="R30" s="64"/>
      <c r="S30" s="64"/>
      <c r="T30" s="64"/>
      <c r="U30" s="63">
        <f t="shared" si="0"/>
        <v>27.706249999999997</v>
      </c>
      <c r="V30" s="63">
        <v>44.33</v>
      </c>
      <c r="W30" s="63"/>
      <c r="X30" s="63">
        <v>2</v>
      </c>
      <c r="Y30" s="63" t="s">
        <v>164</v>
      </c>
      <c r="Z30" s="63" t="s">
        <v>164</v>
      </c>
      <c r="AA30" s="63" t="s">
        <v>87</v>
      </c>
    </row>
    <row r="31" spans="1:27" ht="21.75" customHeight="1">
      <c r="A31" s="63">
        <v>28</v>
      </c>
      <c r="B31" s="68" t="s">
        <v>436</v>
      </c>
      <c r="C31" s="64"/>
      <c r="D31" s="63" t="s">
        <v>164</v>
      </c>
      <c r="E31" s="64"/>
      <c r="F31" s="63">
        <v>1930</v>
      </c>
      <c r="G31" s="228">
        <v>43400</v>
      </c>
      <c r="H31" s="96" t="s">
        <v>806</v>
      </c>
      <c r="I31" s="88"/>
      <c r="J31" s="97" t="s">
        <v>496</v>
      </c>
      <c r="K31" s="256" t="s">
        <v>96</v>
      </c>
      <c r="L31" s="65"/>
      <c r="M31" s="65"/>
      <c r="N31" s="64"/>
      <c r="O31" s="64"/>
      <c r="P31" s="64"/>
      <c r="Q31" s="64"/>
      <c r="R31" s="64"/>
      <c r="S31" s="64"/>
      <c r="T31" s="64"/>
      <c r="U31" s="63">
        <f t="shared" si="0"/>
        <v>67.8125</v>
      </c>
      <c r="V31" s="63">
        <v>54.25</v>
      </c>
      <c r="W31" s="63"/>
      <c r="X31" s="63">
        <v>1</v>
      </c>
      <c r="Y31" s="63" t="s">
        <v>164</v>
      </c>
      <c r="Z31" s="63" t="s">
        <v>164</v>
      </c>
      <c r="AA31" s="63" t="s">
        <v>87</v>
      </c>
    </row>
    <row r="32" spans="1:27" ht="21.75" customHeight="1">
      <c r="A32" s="63">
        <v>29</v>
      </c>
      <c r="B32" s="68" t="s">
        <v>436</v>
      </c>
      <c r="C32" s="64"/>
      <c r="D32" s="63" t="s">
        <v>164</v>
      </c>
      <c r="E32" s="64"/>
      <c r="F32" s="63" t="s">
        <v>459</v>
      </c>
      <c r="G32" s="228">
        <v>25000</v>
      </c>
      <c r="H32" s="96" t="s">
        <v>806</v>
      </c>
      <c r="I32" s="88"/>
      <c r="J32" s="97" t="s">
        <v>497</v>
      </c>
      <c r="K32" s="256" t="s">
        <v>96</v>
      </c>
      <c r="L32" s="65"/>
      <c r="M32" s="65"/>
      <c r="N32" s="64"/>
      <c r="O32" s="64"/>
      <c r="P32" s="64"/>
      <c r="Q32" s="64"/>
      <c r="R32" s="64"/>
      <c r="S32" s="64"/>
      <c r="T32" s="64"/>
      <c r="U32" s="63">
        <f t="shared" si="0"/>
        <v>38.925</v>
      </c>
      <c r="V32" s="63">
        <v>31.14</v>
      </c>
      <c r="W32" s="63"/>
      <c r="X32" s="63">
        <v>1</v>
      </c>
      <c r="Y32" s="63" t="s">
        <v>164</v>
      </c>
      <c r="Z32" s="63" t="s">
        <v>164</v>
      </c>
      <c r="AA32" s="63" t="s">
        <v>87</v>
      </c>
    </row>
    <row r="33" spans="1:27" ht="21.75" customHeight="1">
      <c r="A33" s="63">
        <v>30</v>
      </c>
      <c r="B33" s="68" t="s">
        <v>436</v>
      </c>
      <c r="C33" s="64"/>
      <c r="D33" s="63" t="s">
        <v>164</v>
      </c>
      <c r="E33" s="64"/>
      <c r="F33" s="63" t="s">
        <v>460</v>
      </c>
      <c r="G33" s="228">
        <v>75000</v>
      </c>
      <c r="H33" s="96" t="s">
        <v>806</v>
      </c>
      <c r="I33" s="88"/>
      <c r="J33" s="97" t="s">
        <v>498</v>
      </c>
      <c r="K33" s="256" t="s">
        <v>96</v>
      </c>
      <c r="L33" s="65"/>
      <c r="M33" s="65"/>
      <c r="N33" s="64"/>
      <c r="O33" s="64"/>
      <c r="P33" s="64"/>
      <c r="Q33" s="64"/>
      <c r="R33" s="64"/>
      <c r="S33" s="64"/>
      <c r="T33" s="64"/>
      <c r="U33" s="63">
        <f t="shared" si="0"/>
        <v>58.481249999999996</v>
      </c>
      <c r="V33" s="63">
        <v>93.57</v>
      </c>
      <c r="W33" s="63"/>
      <c r="X33" s="63">
        <v>2</v>
      </c>
      <c r="Y33" s="63" t="s">
        <v>164</v>
      </c>
      <c r="Z33" s="63" t="s">
        <v>164</v>
      </c>
      <c r="AA33" s="63" t="s">
        <v>87</v>
      </c>
    </row>
    <row r="34" spans="1:27" ht="21.75" customHeight="1">
      <c r="A34" s="63">
        <v>31</v>
      </c>
      <c r="B34" s="68" t="s">
        <v>436</v>
      </c>
      <c r="C34" s="64"/>
      <c r="D34" s="63" t="s">
        <v>164</v>
      </c>
      <c r="E34" s="64"/>
      <c r="F34" s="63" t="s">
        <v>458</v>
      </c>
      <c r="G34" s="228">
        <v>36000</v>
      </c>
      <c r="H34" s="96" t="s">
        <v>806</v>
      </c>
      <c r="I34" s="88"/>
      <c r="J34" s="97" t="s">
        <v>499</v>
      </c>
      <c r="K34" s="256" t="s">
        <v>96</v>
      </c>
      <c r="L34" s="65"/>
      <c r="M34" s="65"/>
      <c r="N34" s="64"/>
      <c r="O34" s="64"/>
      <c r="P34" s="64"/>
      <c r="Q34" s="64"/>
      <c r="R34" s="64"/>
      <c r="S34" s="64"/>
      <c r="T34" s="64"/>
      <c r="U34" s="63">
        <f t="shared" si="0"/>
        <v>65.81875</v>
      </c>
      <c r="V34" s="63">
        <v>105.31</v>
      </c>
      <c r="W34" s="63"/>
      <c r="X34" s="63">
        <v>2</v>
      </c>
      <c r="Y34" s="63" t="s">
        <v>164</v>
      </c>
      <c r="Z34" s="63" t="s">
        <v>164</v>
      </c>
      <c r="AA34" s="63" t="s">
        <v>87</v>
      </c>
    </row>
    <row r="35" spans="1:27" ht="21.75" customHeight="1">
      <c r="A35" s="63">
        <v>32</v>
      </c>
      <c r="B35" s="68" t="s">
        <v>436</v>
      </c>
      <c r="C35" s="64"/>
      <c r="D35" s="63" t="s">
        <v>164</v>
      </c>
      <c r="E35" s="64"/>
      <c r="F35" s="63">
        <v>1930</v>
      </c>
      <c r="G35" s="228">
        <v>40000</v>
      </c>
      <c r="H35" s="96" t="s">
        <v>806</v>
      </c>
      <c r="I35" s="88"/>
      <c r="J35" s="97" t="s">
        <v>500</v>
      </c>
      <c r="K35" s="256" t="s">
        <v>96</v>
      </c>
      <c r="L35" s="65"/>
      <c r="M35" s="65"/>
      <c r="N35" s="64"/>
      <c r="O35" s="64"/>
      <c r="P35" s="64"/>
      <c r="Q35" s="64"/>
      <c r="R35" s="64"/>
      <c r="S35" s="64"/>
      <c r="T35" s="64"/>
      <c r="U35" s="63">
        <f t="shared" si="0"/>
        <v>30.993750000000002</v>
      </c>
      <c r="V35" s="63">
        <v>49.59</v>
      </c>
      <c r="W35" s="63"/>
      <c r="X35" s="63">
        <v>2</v>
      </c>
      <c r="Y35" s="63" t="s">
        <v>164</v>
      </c>
      <c r="Z35" s="63" t="s">
        <v>164</v>
      </c>
      <c r="AA35" s="63" t="s">
        <v>87</v>
      </c>
    </row>
    <row r="36" spans="1:27" ht="21.75" customHeight="1">
      <c r="A36" s="63">
        <v>33</v>
      </c>
      <c r="B36" s="68" t="s">
        <v>436</v>
      </c>
      <c r="C36" s="64"/>
      <c r="D36" s="63" t="s">
        <v>164</v>
      </c>
      <c r="E36" s="64"/>
      <c r="F36" s="63" t="s">
        <v>461</v>
      </c>
      <c r="G36" s="228">
        <v>44000</v>
      </c>
      <c r="H36" s="96" t="s">
        <v>806</v>
      </c>
      <c r="I36" s="88"/>
      <c r="J36" s="97" t="s">
        <v>501</v>
      </c>
      <c r="K36" s="256" t="s">
        <v>96</v>
      </c>
      <c r="L36" s="65"/>
      <c r="M36" s="65"/>
      <c r="N36" s="64"/>
      <c r="O36" s="64"/>
      <c r="P36" s="64"/>
      <c r="Q36" s="64"/>
      <c r="R36" s="64"/>
      <c r="S36" s="64"/>
      <c r="T36" s="64"/>
      <c r="U36" s="63">
        <f t="shared" si="0"/>
        <v>80.8625</v>
      </c>
      <c r="V36" s="63">
        <v>129.38</v>
      </c>
      <c r="W36" s="63"/>
      <c r="X36" s="63">
        <v>2</v>
      </c>
      <c r="Y36" s="63" t="s">
        <v>164</v>
      </c>
      <c r="Z36" s="63" t="s">
        <v>164</v>
      </c>
      <c r="AA36" s="63" t="s">
        <v>87</v>
      </c>
    </row>
    <row r="37" spans="1:27" ht="21.75" customHeight="1">
      <c r="A37" s="63">
        <v>34</v>
      </c>
      <c r="B37" s="68" t="s">
        <v>436</v>
      </c>
      <c r="C37" s="64"/>
      <c r="D37" s="63" t="s">
        <v>164</v>
      </c>
      <c r="E37" s="64"/>
      <c r="F37" s="63">
        <v>1930</v>
      </c>
      <c r="G37" s="228">
        <v>18000</v>
      </c>
      <c r="H37" s="96" t="s">
        <v>806</v>
      </c>
      <c r="I37" s="88"/>
      <c r="J37" s="97" t="s">
        <v>502</v>
      </c>
      <c r="K37" s="256" t="s">
        <v>96</v>
      </c>
      <c r="L37" s="65"/>
      <c r="M37" s="65"/>
      <c r="N37" s="64"/>
      <c r="O37" s="64"/>
      <c r="P37" s="64"/>
      <c r="Q37" s="64"/>
      <c r="R37" s="64"/>
      <c r="S37" s="64"/>
      <c r="T37" s="64"/>
      <c r="U37" s="63">
        <f t="shared" si="0"/>
        <v>24.80625</v>
      </c>
      <c r="V37" s="63">
        <v>39.69</v>
      </c>
      <c r="W37" s="63"/>
      <c r="X37" s="63">
        <v>2</v>
      </c>
      <c r="Y37" s="63" t="s">
        <v>164</v>
      </c>
      <c r="Z37" s="63" t="s">
        <v>164</v>
      </c>
      <c r="AA37" s="63" t="s">
        <v>87</v>
      </c>
    </row>
    <row r="38" spans="1:27" ht="21.75" customHeight="1">
      <c r="A38" s="63">
        <v>35</v>
      </c>
      <c r="B38" s="68" t="s">
        <v>436</v>
      </c>
      <c r="C38" s="64"/>
      <c r="D38" s="63" t="s">
        <v>164</v>
      </c>
      <c r="E38" s="64"/>
      <c r="F38" s="63">
        <v>1930</v>
      </c>
      <c r="G38" s="228">
        <v>80000</v>
      </c>
      <c r="H38" s="96" t="s">
        <v>806</v>
      </c>
      <c r="I38" s="88"/>
      <c r="J38" s="97" t="s">
        <v>503</v>
      </c>
      <c r="K38" s="256" t="s">
        <v>96</v>
      </c>
      <c r="L38" s="65"/>
      <c r="M38" s="65"/>
      <c r="N38" s="64"/>
      <c r="O38" s="64"/>
      <c r="P38" s="64"/>
      <c r="Q38" s="64"/>
      <c r="R38" s="64"/>
      <c r="S38" s="64"/>
      <c r="T38" s="64"/>
      <c r="U38" s="63">
        <f t="shared" si="0"/>
        <v>62.449999999999996</v>
      </c>
      <c r="V38" s="63">
        <v>99.92</v>
      </c>
      <c r="W38" s="63"/>
      <c r="X38" s="63">
        <v>2</v>
      </c>
      <c r="Y38" s="63" t="s">
        <v>164</v>
      </c>
      <c r="Z38" s="63" t="s">
        <v>164</v>
      </c>
      <c r="AA38" s="63" t="s">
        <v>87</v>
      </c>
    </row>
    <row r="39" spans="1:27" ht="21.75" customHeight="1">
      <c r="A39" s="63">
        <v>36</v>
      </c>
      <c r="B39" s="68" t="s">
        <v>436</v>
      </c>
      <c r="C39" s="64"/>
      <c r="D39" s="63" t="s">
        <v>164</v>
      </c>
      <c r="E39" s="64"/>
      <c r="F39" s="63" t="s">
        <v>459</v>
      </c>
      <c r="G39" s="228">
        <v>38000</v>
      </c>
      <c r="H39" s="96" t="s">
        <v>806</v>
      </c>
      <c r="I39" s="88"/>
      <c r="J39" s="97" t="s">
        <v>504</v>
      </c>
      <c r="K39" s="256" t="s">
        <v>96</v>
      </c>
      <c r="L39" s="65"/>
      <c r="M39" s="65"/>
      <c r="N39" s="64"/>
      <c r="O39" s="64"/>
      <c r="P39" s="64"/>
      <c r="Q39" s="64"/>
      <c r="R39" s="64"/>
      <c r="S39" s="64"/>
      <c r="T39" s="64"/>
      <c r="U39" s="63">
        <f t="shared" si="0"/>
        <v>59.93125</v>
      </c>
      <c r="V39" s="63">
        <v>95.89</v>
      </c>
      <c r="W39" s="63"/>
      <c r="X39" s="63">
        <v>2</v>
      </c>
      <c r="Y39" s="63" t="s">
        <v>164</v>
      </c>
      <c r="Z39" s="63" t="s">
        <v>164</v>
      </c>
      <c r="AA39" s="63" t="s">
        <v>87</v>
      </c>
    </row>
    <row r="40" spans="1:27" ht="21.75" customHeight="1">
      <c r="A40" s="63">
        <v>37</v>
      </c>
      <c r="B40" s="68" t="s">
        <v>436</v>
      </c>
      <c r="C40" s="64"/>
      <c r="D40" s="63" t="s">
        <v>164</v>
      </c>
      <c r="E40" s="64"/>
      <c r="F40" s="63">
        <v>1930</v>
      </c>
      <c r="G40" s="228">
        <v>55000</v>
      </c>
      <c r="H40" s="96" t="s">
        <v>806</v>
      </c>
      <c r="I40" s="88"/>
      <c r="J40" s="97" t="s">
        <v>505</v>
      </c>
      <c r="K40" s="256" t="s">
        <v>96</v>
      </c>
      <c r="L40" s="65"/>
      <c r="M40" s="65"/>
      <c r="N40" s="64"/>
      <c r="O40" s="64"/>
      <c r="P40" s="64"/>
      <c r="Q40" s="64"/>
      <c r="R40" s="64"/>
      <c r="S40" s="64"/>
      <c r="T40" s="64"/>
      <c r="U40" s="63">
        <f t="shared" si="0"/>
        <v>43.106249999999996</v>
      </c>
      <c r="V40" s="63">
        <v>68.97</v>
      </c>
      <c r="W40" s="63"/>
      <c r="X40" s="63">
        <v>2</v>
      </c>
      <c r="Y40" s="63" t="s">
        <v>164</v>
      </c>
      <c r="Z40" s="63" t="s">
        <v>164</v>
      </c>
      <c r="AA40" s="63" t="s">
        <v>87</v>
      </c>
    </row>
    <row r="41" spans="1:27" ht="21.75" customHeight="1">
      <c r="A41" s="63">
        <v>38</v>
      </c>
      <c r="B41" s="68" t="s">
        <v>436</v>
      </c>
      <c r="C41" s="64"/>
      <c r="D41" s="63" t="s">
        <v>164</v>
      </c>
      <c r="E41" s="64"/>
      <c r="F41" s="63" t="s">
        <v>462</v>
      </c>
      <c r="G41" s="228">
        <v>59000</v>
      </c>
      <c r="H41" s="96" t="s">
        <v>806</v>
      </c>
      <c r="I41" s="88"/>
      <c r="J41" s="97" t="s">
        <v>506</v>
      </c>
      <c r="K41" s="256" t="s">
        <v>96</v>
      </c>
      <c r="L41" s="65"/>
      <c r="M41" s="65"/>
      <c r="N41" s="64"/>
      <c r="O41" s="64"/>
      <c r="P41" s="64"/>
      <c r="Q41" s="64"/>
      <c r="R41" s="64"/>
      <c r="S41" s="64"/>
      <c r="T41" s="64"/>
      <c r="U41" s="63">
        <f t="shared" si="0"/>
        <v>91.82499999999999</v>
      </c>
      <c r="V41" s="63">
        <v>73.46</v>
      </c>
      <c r="W41" s="63"/>
      <c r="X41" s="63">
        <v>1</v>
      </c>
      <c r="Y41" s="63" t="s">
        <v>164</v>
      </c>
      <c r="Z41" s="63" t="s">
        <v>164</v>
      </c>
      <c r="AA41" s="63" t="s">
        <v>87</v>
      </c>
    </row>
    <row r="42" spans="1:27" ht="21.75" customHeight="1">
      <c r="A42" s="63">
        <v>39</v>
      </c>
      <c r="B42" s="68" t="s">
        <v>436</v>
      </c>
      <c r="C42" s="64"/>
      <c r="D42" s="63" t="s">
        <v>164</v>
      </c>
      <c r="E42" s="64"/>
      <c r="F42" s="63">
        <v>1930</v>
      </c>
      <c r="G42" s="228">
        <v>29000</v>
      </c>
      <c r="H42" s="96" t="s">
        <v>806</v>
      </c>
      <c r="I42" s="88"/>
      <c r="J42" s="97" t="s">
        <v>507</v>
      </c>
      <c r="K42" s="256" t="s">
        <v>96</v>
      </c>
      <c r="L42" s="65"/>
      <c r="M42" s="65"/>
      <c r="N42" s="64"/>
      <c r="O42" s="64"/>
      <c r="P42" s="64"/>
      <c r="Q42" s="64"/>
      <c r="R42" s="64"/>
      <c r="S42" s="64"/>
      <c r="T42" s="64"/>
      <c r="U42" s="63">
        <f t="shared" si="0"/>
        <v>22.3625</v>
      </c>
      <c r="V42" s="63">
        <v>35.78</v>
      </c>
      <c r="W42" s="63"/>
      <c r="X42" s="63">
        <v>2</v>
      </c>
      <c r="Y42" s="63" t="s">
        <v>164</v>
      </c>
      <c r="Z42" s="63" t="s">
        <v>164</v>
      </c>
      <c r="AA42" s="63" t="s">
        <v>87</v>
      </c>
    </row>
    <row r="43" spans="1:27" ht="21.75" customHeight="1">
      <c r="A43" s="63">
        <v>40</v>
      </c>
      <c r="B43" s="68" t="s">
        <v>436</v>
      </c>
      <c r="C43" s="64"/>
      <c r="D43" s="63" t="s">
        <v>164</v>
      </c>
      <c r="E43" s="64"/>
      <c r="F43" s="63" t="s">
        <v>463</v>
      </c>
      <c r="G43" s="228">
        <v>98000</v>
      </c>
      <c r="H43" s="96" t="s">
        <v>806</v>
      </c>
      <c r="I43" s="88"/>
      <c r="J43" s="97" t="s">
        <v>508</v>
      </c>
      <c r="K43" s="256" t="s">
        <v>96</v>
      </c>
      <c r="L43" s="65"/>
      <c r="M43" s="65"/>
      <c r="N43" s="64"/>
      <c r="O43" s="64"/>
      <c r="P43" s="64"/>
      <c r="Q43" s="64"/>
      <c r="R43" s="64"/>
      <c r="S43" s="64"/>
      <c r="T43" s="64"/>
      <c r="U43" s="63">
        <f t="shared" si="0"/>
        <v>76.61874999999999</v>
      </c>
      <c r="V43" s="63">
        <v>122.59</v>
      </c>
      <c r="W43" s="63"/>
      <c r="X43" s="63">
        <v>2</v>
      </c>
      <c r="Y43" s="63" t="s">
        <v>164</v>
      </c>
      <c r="Z43" s="63" t="s">
        <v>164</v>
      </c>
      <c r="AA43" s="63" t="s">
        <v>87</v>
      </c>
    </row>
    <row r="44" spans="1:27" ht="21.75" customHeight="1">
      <c r="A44" s="63">
        <v>41</v>
      </c>
      <c r="B44" s="68" t="s">
        <v>436</v>
      </c>
      <c r="C44" s="64"/>
      <c r="D44" s="63" t="s">
        <v>164</v>
      </c>
      <c r="E44" s="64"/>
      <c r="F44" s="63" t="s">
        <v>462</v>
      </c>
      <c r="G44" s="228">
        <v>105000</v>
      </c>
      <c r="H44" s="96" t="s">
        <v>806</v>
      </c>
      <c r="I44" s="88"/>
      <c r="J44" s="97" t="s">
        <v>509</v>
      </c>
      <c r="K44" s="256" t="s">
        <v>96</v>
      </c>
      <c r="L44" s="65"/>
      <c r="M44" s="65"/>
      <c r="N44" s="64"/>
      <c r="O44" s="64"/>
      <c r="P44" s="64"/>
      <c r="Q44" s="64"/>
      <c r="R44" s="64"/>
      <c r="S44" s="64"/>
      <c r="T44" s="64"/>
      <c r="U44" s="63">
        <f t="shared" si="0"/>
        <v>118.9375</v>
      </c>
      <c r="V44" s="63">
        <v>190.3</v>
      </c>
      <c r="W44" s="63"/>
      <c r="X44" s="63">
        <v>2</v>
      </c>
      <c r="Y44" s="63" t="s">
        <v>164</v>
      </c>
      <c r="Z44" s="63" t="s">
        <v>164</v>
      </c>
      <c r="AA44" s="63" t="s">
        <v>87</v>
      </c>
    </row>
    <row r="45" spans="1:27" ht="21.75" customHeight="1">
      <c r="A45" s="63">
        <v>42</v>
      </c>
      <c r="B45" s="68" t="s">
        <v>436</v>
      </c>
      <c r="C45" s="64"/>
      <c r="D45" s="63" t="s">
        <v>164</v>
      </c>
      <c r="E45" s="64"/>
      <c r="F45" s="63">
        <v>1930</v>
      </c>
      <c r="G45" s="228">
        <v>65912</v>
      </c>
      <c r="H45" s="96" t="s">
        <v>806</v>
      </c>
      <c r="I45" s="88"/>
      <c r="J45" s="97" t="s">
        <v>510</v>
      </c>
      <c r="K45" s="65"/>
      <c r="L45" s="65"/>
      <c r="M45" s="65"/>
      <c r="N45" s="64"/>
      <c r="O45" s="64"/>
      <c r="P45" s="64"/>
      <c r="Q45" s="64"/>
      <c r="R45" s="64"/>
      <c r="S45" s="64"/>
      <c r="T45" s="64"/>
      <c r="U45" s="63">
        <f t="shared" si="0"/>
        <v>34.4375</v>
      </c>
      <c r="V45" s="63">
        <v>55.1</v>
      </c>
      <c r="W45" s="63"/>
      <c r="X45" s="63">
        <v>2</v>
      </c>
      <c r="Y45" s="63" t="s">
        <v>164</v>
      </c>
      <c r="Z45" s="63" t="s">
        <v>164</v>
      </c>
      <c r="AA45" s="63" t="s">
        <v>87</v>
      </c>
    </row>
    <row r="46" spans="1:27" ht="21.75" customHeight="1">
      <c r="A46" s="63">
        <v>43</v>
      </c>
      <c r="B46" s="68" t="s">
        <v>436</v>
      </c>
      <c r="C46" s="64"/>
      <c r="D46" s="63" t="s">
        <v>164</v>
      </c>
      <c r="E46" s="64"/>
      <c r="F46" s="63">
        <v>1930</v>
      </c>
      <c r="G46" s="228">
        <v>46000</v>
      </c>
      <c r="H46" s="96" t="s">
        <v>806</v>
      </c>
      <c r="I46" s="88"/>
      <c r="J46" s="97" t="s">
        <v>511</v>
      </c>
      <c r="K46" s="256" t="s">
        <v>96</v>
      </c>
      <c r="L46" s="65"/>
      <c r="M46" s="65"/>
      <c r="N46" s="64"/>
      <c r="O46" s="64"/>
      <c r="P46" s="64"/>
      <c r="Q46" s="64"/>
      <c r="R46" s="64"/>
      <c r="S46" s="64"/>
      <c r="T46" s="64"/>
      <c r="U46" s="63">
        <f t="shared" si="0"/>
        <v>35.9875</v>
      </c>
      <c r="V46" s="63">
        <v>57.58</v>
      </c>
      <c r="W46" s="63"/>
      <c r="X46" s="63">
        <v>2</v>
      </c>
      <c r="Y46" s="63" t="s">
        <v>164</v>
      </c>
      <c r="Z46" s="63" t="s">
        <v>164</v>
      </c>
      <c r="AA46" s="63" t="s">
        <v>87</v>
      </c>
    </row>
    <row r="47" spans="1:27" ht="21.75" customHeight="1">
      <c r="A47" s="63">
        <v>44</v>
      </c>
      <c r="B47" s="68" t="s">
        <v>436</v>
      </c>
      <c r="C47" s="64"/>
      <c r="D47" s="63" t="s">
        <v>164</v>
      </c>
      <c r="E47" s="64"/>
      <c r="F47" s="63">
        <v>1930</v>
      </c>
      <c r="G47" s="228">
        <v>43000</v>
      </c>
      <c r="H47" s="96" t="s">
        <v>806</v>
      </c>
      <c r="I47" s="88"/>
      <c r="J47" s="97" t="s">
        <v>512</v>
      </c>
      <c r="K47" s="256" t="s">
        <v>96</v>
      </c>
      <c r="L47" s="65"/>
      <c r="M47" s="65"/>
      <c r="N47" s="64"/>
      <c r="O47" s="64"/>
      <c r="P47" s="64"/>
      <c r="Q47" s="64"/>
      <c r="R47" s="64"/>
      <c r="S47" s="64"/>
      <c r="T47" s="64"/>
      <c r="U47" s="63">
        <f t="shared" si="0"/>
        <v>33.90625</v>
      </c>
      <c r="V47" s="63">
        <v>54.25</v>
      </c>
      <c r="W47" s="63"/>
      <c r="X47" s="63">
        <v>2</v>
      </c>
      <c r="Y47" s="63" t="s">
        <v>164</v>
      </c>
      <c r="Z47" s="63" t="s">
        <v>164</v>
      </c>
      <c r="AA47" s="63" t="s">
        <v>87</v>
      </c>
    </row>
    <row r="48" spans="1:27" ht="21.75" customHeight="1">
      <c r="A48" s="63">
        <v>45</v>
      </c>
      <c r="B48" s="68" t="s">
        <v>436</v>
      </c>
      <c r="C48" s="64"/>
      <c r="D48" s="63" t="s">
        <v>164</v>
      </c>
      <c r="E48" s="64"/>
      <c r="F48" s="63" t="s">
        <v>460</v>
      </c>
      <c r="G48" s="228">
        <v>34000</v>
      </c>
      <c r="H48" s="96" t="s">
        <v>806</v>
      </c>
      <c r="I48" s="88"/>
      <c r="J48" s="97" t="s">
        <v>513</v>
      </c>
      <c r="K48" s="256" t="s">
        <v>96</v>
      </c>
      <c r="L48" s="65"/>
      <c r="M48" s="65"/>
      <c r="N48" s="64"/>
      <c r="O48" s="64"/>
      <c r="P48" s="64"/>
      <c r="Q48" s="64"/>
      <c r="R48" s="64"/>
      <c r="S48" s="64"/>
      <c r="T48" s="64"/>
      <c r="U48" s="63">
        <f t="shared" si="0"/>
        <v>26.831249999999997</v>
      </c>
      <c r="V48" s="63">
        <v>42.93</v>
      </c>
      <c r="W48" s="63"/>
      <c r="X48" s="63">
        <v>2</v>
      </c>
      <c r="Y48" s="63" t="s">
        <v>164</v>
      </c>
      <c r="Z48" s="63" t="s">
        <v>164</v>
      </c>
      <c r="AA48" s="63" t="s">
        <v>87</v>
      </c>
    </row>
    <row r="49" spans="1:27" ht="21.75" customHeight="1">
      <c r="A49" s="63">
        <v>46</v>
      </c>
      <c r="B49" s="68" t="s">
        <v>436</v>
      </c>
      <c r="C49" s="64"/>
      <c r="D49" s="63" t="s">
        <v>164</v>
      </c>
      <c r="E49" s="64"/>
      <c r="F49" s="63">
        <v>1930</v>
      </c>
      <c r="G49" s="228">
        <v>42000</v>
      </c>
      <c r="H49" s="96" t="s">
        <v>806</v>
      </c>
      <c r="I49" s="88"/>
      <c r="J49" s="97" t="s">
        <v>514</v>
      </c>
      <c r="K49" s="256" t="s">
        <v>96</v>
      </c>
      <c r="L49" s="65"/>
      <c r="M49" s="65"/>
      <c r="N49" s="64"/>
      <c r="O49" s="64"/>
      <c r="P49" s="64"/>
      <c r="Q49" s="64"/>
      <c r="R49" s="64"/>
      <c r="S49" s="64"/>
      <c r="T49" s="64"/>
      <c r="U49" s="63">
        <f t="shared" si="0"/>
        <v>32.51875</v>
      </c>
      <c r="V49" s="63">
        <v>52.03</v>
      </c>
      <c r="W49" s="63"/>
      <c r="X49" s="63">
        <v>2</v>
      </c>
      <c r="Y49" s="63" t="s">
        <v>164</v>
      </c>
      <c r="Z49" s="63" t="s">
        <v>164</v>
      </c>
      <c r="AA49" s="63" t="s">
        <v>87</v>
      </c>
    </row>
    <row r="50" spans="1:27" ht="21.75" customHeight="1">
      <c r="A50" s="63">
        <v>47</v>
      </c>
      <c r="B50" s="68" t="s">
        <v>436</v>
      </c>
      <c r="C50" s="64"/>
      <c r="D50" s="63" t="s">
        <v>164</v>
      </c>
      <c r="E50" s="64"/>
      <c r="F50" s="63" t="s">
        <v>458</v>
      </c>
      <c r="G50" s="228">
        <v>23000</v>
      </c>
      <c r="H50" s="96" t="s">
        <v>806</v>
      </c>
      <c r="I50" s="88"/>
      <c r="J50" s="97" t="s">
        <v>515</v>
      </c>
      <c r="K50" s="256" t="s">
        <v>96</v>
      </c>
      <c r="L50" s="65"/>
      <c r="M50" s="65"/>
      <c r="N50" s="64"/>
      <c r="O50" s="64"/>
      <c r="P50" s="64"/>
      <c r="Q50" s="64"/>
      <c r="R50" s="64"/>
      <c r="S50" s="64"/>
      <c r="T50" s="64"/>
      <c r="U50" s="63">
        <f t="shared" si="0"/>
        <v>31.2875</v>
      </c>
      <c r="V50" s="63">
        <v>50.06</v>
      </c>
      <c r="W50" s="63"/>
      <c r="X50" s="63">
        <v>2</v>
      </c>
      <c r="Y50" s="63" t="s">
        <v>164</v>
      </c>
      <c r="Z50" s="63" t="s">
        <v>164</v>
      </c>
      <c r="AA50" s="63" t="s">
        <v>87</v>
      </c>
    </row>
    <row r="51" spans="1:27" ht="21.75" customHeight="1">
      <c r="A51" s="63">
        <v>48</v>
      </c>
      <c r="B51" s="68" t="s">
        <v>436</v>
      </c>
      <c r="C51" s="64"/>
      <c r="D51" s="63" t="s">
        <v>164</v>
      </c>
      <c r="E51" s="64"/>
      <c r="F51" s="63" t="s">
        <v>464</v>
      </c>
      <c r="G51" s="228">
        <v>141000</v>
      </c>
      <c r="H51" s="96" t="s">
        <v>806</v>
      </c>
      <c r="I51" s="88"/>
      <c r="J51" s="97" t="s">
        <v>516</v>
      </c>
      <c r="K51" s="256" t="s">
        <v>96</v>
      </c>
      <c r="L51" s="65"/>
      <c r="M51" s="65"/>
      <c r="N51" s="64"/>
      <c r="O51" s="64"/>
      <c r="P51" s="64"/>
      <c r="Q51" s="64"/>
      <c r="R51" s="64"/>
      <c r="S51" s="64"/>
      <c r="T51" s="64"/>
      <c r="U51" s="63">
        <f t="shared" si="0"/>
        <v>220.98749999999998</v>
      </c>
      <c r="V51" s="63">
        <v>176.79</v>
      </c>
      <c r="W51" s="63"/>
      <c r="X51" s="63">
        <v>1</v>
      </c>
      <c r="Y51" s="63" t="s">
        <v>164</v>
      </c>
      <c r="Z51" s="63" t="s">
        <v>164</v>
      </c>
      <c r="AA51" s="63" t="s">
        <v>87</v>
      </c>
    </row>
    <row r="52" spans="1:27" ht="21.75" customHeight="1">
      <c r="A52" s="63">
        <v>49</v>
      </c>
      <c r="B52" s="68" t="s">
        <v>436</v>
      </c>
      <c r="C52" s="64"/>
      <c r="D52" s="63" t="s">
        <v>164</v>
      </c>
      <c r="E52" s="64"/>
      <c r="F52" s="63" t="s">
        <v>462</v>
      </c>
      <c r="G52" s="228">
        <v>132000</v>
      </c>
      <c r="H52" s="96" t="s">
        <v>806</v>
      </c>
      <c r="I52" s="88"/>
      <c r="J52" s="97" t="s">
        <v>517</v>
      </c>
      <c r="K52" s="256" t="s">
        <v>96</v>
      </c>
      <c r="L52" s="65"/>
      <c r="M52" s="65"/>
      <c r="N52" s="64"/>
      <c r="O52" s="64"/>
      <c r="P52" s="64"/>
      <c r="Q52" s="64"/>
      <c r="R52" s="64"/>
      <c r="S52" s="64"/>
      <c r="T52" s="64"/>
      <c r="U52" s="63">
        <f t="shared" si="0"/>
        <v>103.1375</v>
      </c>
      <c r="V52" s="63">
        <v>165.02</v>
      </c>
      <c r="W52" s="63"/>
      <c r="X52" s="63">
        <v>2</v>
      </c>
      <c r="Y52" s="63" t="s">
        <v>164</v>
      </c>
      <c r="Z52" s="63" t="s">
        <v>164</v>
      </c>
      <c r="AA52" s="63" t="s">
        <v>87</v>
      </c>
    </row>
    <row r="53" spans="1:27" ht="21.75" customHeight="1">
      <c r="A53" s="63">
        <v>50</v>
      </c>
      <c r="B53" s="68" t="s">
        <v>436</v>
      </c>
      <c r="C53" s="64"/>
      <c r="D53" s="63" t="s">
        <v>164</v>
      </c>
      <c r="E53" s="64"/>
      <c r="F53" s="63">
        <v>1930</v>
      </c>
      <c r="G53" s="228">
        <v>56000</v>
      </c>
      <c r="H53" s="96" t="s">
        <v>806</v>
      </c>
      <c r="I53" s="88"/>
      <c r="J53" s="97" t="s">
        <v>518</v>
      </c>
      <c r="K53" s="256" t="s">
        <v>96</v>
      </c>
      <c r="L53" s="65"/>
      <c r="M53" s="65"/>
      <c r="N53" s="64"/>
      <c r="O53" s="64"/>
      <c r="P53" s="64"/>
      <c r="Q53" s="64"/>
      <c r="R53" s="64"/>
      <c r="S53" s="64"/>
      <c r="T53" s="64"/>
      <c r="U53" s="63">
        <f t="shared" si="0"/>
        <v>29.224999999999998</v>
      </c>
      <c r="V53" s="63">
        <v>70.14</v>
      </c>
      <c r="W53" s="63"/>
      <c r="X53" s="63">
        <v>3</v>
      </c>
      <c r="Y53" s="63" t="s">
        <v>164</v>
      </c>
      <c r="Z53" s="63" t="s">
        <v>164</v>
      </c>
      <c r="AA53" s="63" t="s">
        <v>87</v>
      </c>
    </row>
    <row r="54" spans="1:27" ht="21.75" customHeight="1">
      <c r="A54" s="63">
        <v>51</v>
      </c>
      <c r="B54" s="68" t="s">
        <v>436</v>
      </c>
      <c r="C54" s="64"/>
      <c r="D54" s="63" t="s">
        <v>164</v>
      </c>
      <c r="E54" s="64"/>
      <c r="F54" s="63">
        <v>1930</v>
      </c>
      <c r="G54" s="228">
        <v>32000</v>
      </c>
      <c r="H54" s="96" t="s">
        <v>806</v>
      </c>
      <c r="I54" s="88"/>
      <c r="J54" s="97" t="s">
        <v>519</v>
      </c>
      <c r="K54" s="256" t="s">
        <v>96</v>
      </c>
      <c r="L54" s="65"/>
      <c r="M54" s="65"/>
      <c r="N54" s="64"/>
      <c r="O54" s="64"/>
      <c r="P54" s="64"/>
      <c r="Q54" s="64"/>
      <c r="R54" s="64"/>
      <c r="S54" s="64"/>
      <c r="T54" s="64"/>
      <c r="U54" s="63">
        <f t="shared" si="0"/>
        <v>24.85625</v>
      </c>
      <c r="V54" s="63">
        <v>39.77</v>
      </c>
      <c r="W54" s="63"/>
      <c r="X54" s="63">
        <v>2</v>
      </c>
      <c r="Y54" s="63" t="s">
        <v>164</v>
      </c>
      <c r="Z54" s="63" t="s">
        <v>164</v>
      </c>
      <c r="AA54" s="63" t="s">
        <v>87</v>
      </c>
    </row>
    <row r="55" spans="1:27" ht="21.75" customHeight="1">
      <c r="A55" s="63">
        <v>52</v>
      </c>
      <c r="B55" s="68" t="s">
        <v>436</v>
      </c>
      <c r="C55" s="64"/>
      <c r="D55" s="63" t="s">
        <v>164</v>
      </c>
      <c r="E55" s="64"/>
      <c r="F55" s="63">
        <v>1930</v>
      </c>
      <c r="G55" s="228">
        <v>27000</v>
      </c>
      <c r="H55" s="96" t="s">
        <v>806</v>
      </c>
      <c r="I55" s="88"/>
      <c r="J55" s="97" t="s">
        <v>520</v>
      </c>
      <c r="K55" s="256" t="s">
        <v>96</v>
      </c>
      <c r="L55" s="65"/>
      <c r="M55" s="65"/>
      <c r="N55" s="64"/>
      <c r="O55" s="64"/>
      <c r="P55" s="64"/>
      <c r="Q55" s="64"/>
      <c r="R55" s="64"/>
      <c r="S55" s="64"/>
      <c r="T55" s="64"/>
      <c r="U55" s="63">
        <f t="shared" si="0"/>
        <v>21.275</v>
      </c>
      <c r="V55" s="63">
        <v>34.04</v>
      </c>
      <c r="W55" s="63"/>
      <c r="X55" s="63">
        <v>2</v>
      </c>
      <c r="Y55" s="63" t="s">
        <v>164</v>
      </c>
      <c r="Z55" s="63" t="s">
        <v>164</v>
      </c>
      <c r="AA55" s="63" t="s">
        <v>87</v>
      </c>
    </row>
    <row r="56" spans="1:27" ht="21.75" customHeight="1">
      <c r="A56" s="63">
        <v>53</v>
      </c>
      <c r="B56" s="68" t="s">
        <v>436</v>
      </c>
      <c r="C56" s="64"/>
      <c r="D56" s="63" t="s">
        <v>164</v>
      </c>
      <c r="E56" s="64"/>
      <c r="F56" s="63" t="s">
        <v>459</v>
      </c>
      <c r="G56" s="228">
        <v>115000</v>
      </c>
      <c r="H56" s="96" t="s">
        <v>806</v>
      </c>
      <c r="I56" s="88"/>
      <c r="J56" s="97" t="s">
        <v>521</v>
      </c>
      <c r="K56" s="256" t="s">
        <v>96</v>
      </c>
      <c r="L56" s="65"/>
      <c r="M56" s="65"/>
      <c r="N56" s="64"/>
      <c r="O56" s="64"/>
      <c r="P56" s="64"/>
      <c r="Q56" s="64"/>
      <c r="R56" s="64"/>
      <c r="S56" s="64"/>
      <c r="T56" s="64"/>
      <c r="U56" s="63">
        <f t="shared" si="0"/>
        <v>78.375</v>
      </c>
      <c r="V56" s="63">
        <v>125.4</v>
      </c>
      <c r="W56" s="63"/>
      <c r="X56" s="63">
        <v>2</v>
      </c>
      <c r="Y56" s="63" t="s">
        <v>164</v>
      </c>
      <c r="Z56" s="63" t="s">
        <v>164</v>
      </c>
      <c r="AA56" s="63" t="s">
        <v>87</v>
      </c>
    </row>
    <row r="57" spans="1:27" ht="21.75" customHeight="1">
      <c r="A57" s="63">
        <v>54</v>
      </c>
      <c r="B57" s="68" t="s">
        <v>436</v>
      </c>
      <c r="C57" s="64"/>
      <c r="D57" s="63" t="s">
        <v>164</v>
      </c>
      <c r="E57" s="64"/>
      <c r="F57" s="63" t="s">
        <v>462</v>
      </c>
      <c r="G57" s="228">
        <v>89000</v>
      </c>
      <c r="H57" s="96" t="s">
        <v>806</v>
      </c>
      <c r="I57" s="88"/>
      <c r="J57" s="97" t="s">
        <v>522</v>
      </c>
      <c r="K57" s="256" t="s">
        <v>96</v>
      </c>
      <c r="L57" s="65"/>
      <c r="M57" s="65"/>
      <c r="N57" s="64"/>
      <c r="O57" s="64"/>
      <c r="P57" s="64"/>
      <c r="Q57" s="64"/>
      <c r="R57" s="64"/>
      <c r="S57" s="64"/>
      <c r="T57" s="64"/>
      <c r="U57" s="63">
        <f t="shared" si="0"/>
        <v>99.7</v>
      </c>
      <c r="V57" s="63">
        <v>159.52</v>
      </c>
      <c r="W57" s="63"/>
      <c r="X57" s="63">
        <v>2</v>
      </c>
      <c r="Y57" s="63" t="s">
        <v>164</v>
      </c>
      <c r="Z57" s="63" t="s">
        <v>164</v>
      </c>
      <c r="AA57" s="63" t="s">
        <v>87</v>
      </c>
    </row>
    <row r="58" spans="1:27" ht="21.75" customHeight="1">
      <c r="A58" s="63">
        <v>55</v>
      </c>
      <c r="B58" s="68" t="s">
        <v>436</v>
      </c>
      <c r="C58" s="64"/>
      <c r="D58" s="63" t="s">
        <v>164</v>
      </c>
      <c r="E58" s="64"/>
      <c r="F58" s="63" t="s">
        <v>460</v>
      </c>
      <c r="G58" s="228">
        <v>77000</v>
      </c>
      <c r="H58" s="96" t="s">
        <v>806</v>
      </c>
      <c r="I58" s="88"/>
      <c r="J58" s="97" t="s">
        <v>523</v>
      </c>
      <c r="K58" s="256" t="s">
        <v>96</v>
      </c>
      <c r="L58" s="65"/>
      <c r="M58" s="65"/>
      <c r="N58" s="64"/>
      <c r="O58" s="64"/>
      <c r="P58" s="64"/>
      <c r="Q58" s="64"/>
      <c r="R58" s="64"/>
      <c r="S58" s="64"/>
      <c r="T58" s="64"/>
      <c r="U58" s="63">
        <f t="shared" si="0"/>
        <v>34.25</v>
      </c>
      <c r="V58" s="63">
        <v>82.2</v>
      </c>
      <c r="W58" s="63"/>
      <c r="X58" s="63">
        <v>3</v>
      </c>
      <c r="Y58" s="63" t="s">
        <v>164</v>
      </c>
      <c r="Z58" s="63" t="s">
        <v>164</v>
      </c>
      <c r="AA58" s="63" t="s">
        <v>87</v>
      </c>
    </row>
    <row r="59" spans="1:27" ht="21.75" customHeight="1">
      <c r="A59" s="63">
        <v>56</v>
      </c>
      <c r="B59" s="68" t="s">
        <v>436</v>
      </c>
      <c r="C59" s="64"/>
      <c r="D59" s="63" t="s">
        <v>164</v>
      </c>
      <c r="E59" s="64"/>
      <c r="F59" s="63">
        <v>1930</v>
      </c>
      <c r="G59" s="228">
        <v>167000</v>
      </c>
      <c r="H59" s="96" t="s">
        <v>806</v>
      </c>
      <c r="I59" s="88"/>
      <c r="J59" s="97" t="s">
        <v>524</v>
      </c>
      <c r="K59" s="256" t="s">
        <v>96</v>
      </c>
      <c r="L59" s="65"/>
      <c r="M59" s="65"/>
      <c r="N59" s="64"/>
      <c r="O59" s="64"/>
      <c r="P59" s="64"/>
      <c r="Q59" s="64"/>
      <c r="R59" s="64"/>
      <c r="S59" s="64"/>
      <c r="T59" s="64"/>
      <c r="U59" s="63">
        <f t="shared" si="0"/>
        <v>261.48749999999995</v>
      </c>
      <c r="V59" s="63">
        <v>209.19</v>
      </c>
      <c r="W59" s="63"/>
      <c r="X59" s="63">
        <v>1</v>
      </c>
      <c r="Y59" s="63" t="s">
        <v>164</v>
      </c>
      <c r="Z59" s="63" t="s">
        <v>164</v>
      </c>
      <c r="AA59" s="63" t="s">
        <v>87</v>
      </c>
    </row>
    <row r="60" spans="1:27" ht="21.75" customHeight="1">
      <c r="A60" s="63">
        <v>57</v>
      </c>
      <c r="B60" s="68" t="s">
        <v>436</v>
      </c>
      <c r="C60" s="64"/>
      <c r="D60" s="63" t="s">
        <v>164</v>
      </c>
      <c r="E60" s="64"/>
      <c r="F60" s="63">
        <v>1930</v>
      </c>
      <c r="G60" s="228">
        <v>49000</v>
      </c>
      <c r="H60" s="96" t="s">
        <v>806</v>
      </c>
      <c r="I60" s="88"/>
      <c r="J60" s="97" t="s">
        <v>525</v>
      </c>
      <c r="K60" s="256" t="s">
        <v>96</v>
      </c>
      <c r="L60" s="65"/>
      <c r="M60" s="65"/>
      <c r="N60" s="64"/>
      <c r="O60" s="64"/>
      <c r="P60" s="64"/>
      <c r="Q60" s="64"/>
      <c r="R60" s="64"/>
      <c r="S60" s="64"/>
      <c r="T60" s="64"/>
      <c r="U60" s="63">
        <f t="shared" si="0"/>
        <v>76.225</v>
      </c>
      <c r="V60" s="63">
        <v>60.98</v>
      </c>
      <c r="W60" s="63"/>
      <c r="X60" s="63">
        <v>1</v>
      </c>
      <c r="Y60" s="63" t="s">
        <v>164</v>
      </c>
      <c r="Z60" s="63" t="s">
        <v>164</v>
      </c>
      <c r="AA60" s="63" t="s">
        <v>87</v>
      </c>
    </row>
    <row r="61" spans="1:27" ht="21.75" customHeight="1">
      <c r="A61" s="63">
        <v>58</v>
      </c>
      <c r="B61" s="68" t="s">
        <v>436</v>
      </c>
      <c r="C61" s="64"/>
      <c r="D61" s="63" t="s">
        <v>164</v>
      </c>
      <c r="E61" s="64"/>
      <c r="F61" s="63" t="s">
        <v>463</v>
      </c>
      <c r="G61" s="228">
        <v>77000</v>
      </c>
      <c r="H61" s="96" t="s">
        <v>806</v>
      </c>
      <c r="I61" s="88"/>
      <c r="J61" s="97" t="s">
        <v>526</v>
      </c>
      <c r="K61" s="256" t="s">
        <v>96</v>
      </c>
      <c r="L61" s="65"/>
      <c r="M61" s="65"/>
      <c r="N61" s="64"/>
      <c r="O61" s="64"/>
      <c r="P61" s="64"/>
      <c r="Q61" s="64"/>
      <c r="R61" s="64"/>
      <c r="S61" s="64"/>
      <c r="T61" s="64"/>
      <c r="U61" s="63">
        <f t="shared" si="0"/>
        <v>60.075</v>
      </c>
      <c r="V61" s="63">
        <v>96.12</v>
      </c>
      <c r="W61" s="63"/>
      <c r="X61" s="63">
        <v>2</v>
      </c>
      <c r="Y61" s="63" t="s">
        <v>164</v>
      </c>
      <c r="Z61" s="63" t="s">
        <v>164</v>
      </c>
      <c r="AA61" s="63" t="s">
        <v>87</v>
      </c>
    </row>
    <row r="62" spans="1:27" ht="21.75" customHeight="1">
      <c r="A62" s="63">
        <v>59</v>
      </c>
      <c r="B62" s="68" t="s">
        <v>436</v>
      </c>
      <c r="C62" s="64"/>
      <c r="D62" s="63" t="s">
        <v>164</v>
      </c>
      <c r="E62" s="64"/>
      <c r="F62" s="63">
        <v>1930</v>
      </c>
      <c r="G62" s="228">
        <v>143000</v>
      </c>
      <c r="H62" s="96" t="s">
        <v>806</v>
      </c>
      <c r="I62" s="88"/>
      <c r="J62" s="97" t="s">
        <v>527</v>
      </c>
      <c r="K62" s="256" t="s">
        <v>96</v>
      </c>
      <c r="L62" s="65"/>
      <c r="M62" s="65"/>
      <c r="N62" s="64"/>
      <c r="O62" s="64"/>
      <c r="P62" s="64"/>
      <c r="Q62" s="64"/>
      <c r="R62" s="64"/>
      <c r="S62" s="64"/>
      <c r="T62" s="64"/>
      <c r="U62" s="63">
        <f t="shared" si="0"/>
        <v>111.99999999999999</v>
      </c>
      <c r="V62" s="63">
        <v>179.2</v>
      </c>
      <c r="W62" s="63"/>
      <c r="X62" s="63">
        <v>2</v>
      </c>
      <c r="Y62" s="63" t="s">
        <v>164</v>
      </c>
      <c r="Z62" s="63" t="s">
        <v>164</v>
      </c>
      <c r="AA62" s="63" t="s">
        <v>87</v>
      </c>
    </row>
    <row r="63" spans="1:27" ht="21.75" customHeight="1">
      <c r="A63" s="63">
        <v>60</v>
      </c>
      <c r="B63" s="68" t="s">
        <v>436</v>
      </c>
      <c r="C63" s="64"/>
      <c r="D63" s="63" t="s">
        <v>164</v>
      </c>
      <c r="E63" s="64"/>
      <c r="F63" s="63" t="s">
        <v>459</v>
      </c>
      <c r="G63" s="228">
        <v>79000</v>
      </c>
      <c r="H63" s="96" t="s">
        <v>806</v>
      </c>
      <c r="I63" s="88"/>
      <c r="J63" s="97" t="s">
        <v>528</v>
      </c>
      <c r="K63" s="256" t="s">
        <v>96</v>
      </c>
      <c r="L63" s="65"/>
      <c r="M63" s="65"/>
      <c r="N63" s="64"/>
      <c r="O63" s="64"/>
      <c r="P63" s="64"/>
      <c r="Q63" s="64"/>
      <c r="R63" s="64"/>
      <c r="S63" s="64"/>
      <c r="T63" s="64"/>
      <c r="U63" s="63">
        <f t="shared" si="0"/>
        <v>62.08125</v>
      </c>
      <c r="V63" s="63">
        <v>99.33</v>
      </c>
      <c r="W63" s="63"/>
      <c r="X63" s="63">
        <v>2</v>
      </c>
      <c r="Y63" s="63" t="s">
        <v>164</v>
      </c>
      <c r="Z63" s="63" t="s">
        <v>164</v>
      </c>
      <c r="AA63" s="63" t="s">
        <v>87</v>
      </c>
    </row>
    <row r="64" spans="1:27" ht="21.75" customHeight="1">
      <c r="A64" s="63">
        <v>61</v>
      </c>
      <c r="B64" s="68" t="s">
        <v>436</v>
      </c>
      <c r="C64" s="64"/>
      <c r="D64" s="63" t="s">
        <v>164</v>
      </c>
      <c r="E64" s="64"/>
      <c r="F64" s="63">
        <v>1930</v>
      </c>
      <c r="G64" s="228">
        <v>17000</v>
      </c>
      <c r="H64" s="96" t="s">
        <v>806</v>
      </c>
      <c r="I64" s="88"/>
      <c r="J64" s="97" t="s">
        <v>529</v>
      </c>
      <c r="K64" s="256" t="s">
        <v>96</v>
      </c>
      <c r="L64" s="65"/>
      <c r="M64" s="65"/>
      <c r="N64" s="64"/>
      <c r="O64" s="64"/>
      <c r="P64" s="64"/>
      <c r="Q64" s="64"/>
      <c r="R64" s="64"/>
      <c r="S64" s="64"/>
      <c r="T64" s="64"/>
      <c r="U64" s="63">
        <f t="shared" si="0"/>
        <v>26.525</v>
      </c>
      <c r="V64" s="63">
        <v>21.22</v>
      </c>
      <c r="W64" s="63"/>
      <c r="X64" s="63">
        <v>1</v>
      </c>
      <c r="Y64" s="63" t="s">
        <v>164</v>
      </c>
      <c r="Z64" s="63" t="s">
        <v>164</v>
      </c>
      <c r="AA64" s="63" t="s">
        <v>87</v>
      </c>
    </row>
    <row r="65" spans="1:27" ht="21.75" customHeight="1">
      <c r="A65" s="63">
        <v>62</v>
      </c>
      <c r="B65" s="68" t="s">
        <v>436</v>
      </c>
      <c r="C65" s="64"/>
      <c r="D65" s="63" t="s">
        <v>164</v>
      </c>
      <c r="E65" s="64"/>
      <c r="F65" s="63">
        <v>1930</v>
      </c>
      <c r="G65" s="228">
        <v>65000</v>
      </c>
      <c r="H65" s="96" t="s">
        <v>806</v>
      </c>
      <c r="I65" s="88"/>
      <c r="J65" s="97" t="s">
        <v>530</v>
      </c>
      <c r="K65" s="256" t="s">
        <v>96</v>
      </c>
      <c r="L65" s="65"/>
      <c r="M65" s="65"/>
      <c r="N65" s="64"/>
      <c r="O65" s="64"/>
      <c r="P65" s="64"/>
      <c r="Q65" s="64"/>
      <c r="R65" s="64"/>
      <c r="S65" s="64"/>
      <c r="T65" s="64"/>
      <c r="U65" s="63">
        <f t="shared" si="0"/>
        <v>102.2</v>
      </c>
      <c r="V65" s="63">
        <v>81.76</v>
      </c>
      <c r="W65" s="63"/>
      <c r="X65" s="63">
        <v>1</v>
      </c>
      <c r="Y65" s="63" t="s">
        <v>164</v>
      </c>
      <c r="Z65" s="63" t="s">
        <v>164</v>
      </c>
      <c r="AA65" s="63" t="s">
        <v>87</v>
      </c>
    </row>
    <row r="66" spans="1:27" ht="21.75" customHeight="1">
      <c r="A66" s="63">
        <v>63</v>
      </c>
      <c r="B66" s="68" t="s">
        <v>436</v>
      </c>
      <c r="C66" s="64"/>
      <c r="D66" s="63" t="s">
        <v>164</v>
      </c>
      <c r="E66" s="64"/>
      <c r="F66" s="63">
        <v>1930</v>
      </c>
      <c r="G66" s="228">
        <v>24000</v>
      </c>
      <c r="H66" s="96" t="s">
        <v>806</v>
      </c>
      <c r="I66" s="88"/>
      <c r="J66" s="97" t="s">
        <v>531</v>
      </c>
      <c r="K66" s="256" t="s">
        <v>96</v>
      </c>
      <c r="L66" s="65"/>
      <c r="M66" s="65"/>
      <c r="N66" s="64"/>
      <c r="O66" s="64"/>
      <c r="P66" s="64"/>
      <c r="Q66" s="64"/>
      <c r="R66" s="64"/>
      <c r="S66" s="64"/>
      <c r="T66" s="64"/>
      <c r="U66" s="63">
        <f t="shared" si="0"/>
        <v>18.74375</v>
      </c>
      <c r="V66" s="63">
        <v>29.99</v>
      </c>
      <c r="W66" s="63"/>
      <c r="X66" s="63">
        <v>2</v>
      </c>
      <c r="Y66" s="63" t="s">
        <v>164</v>
      </c>
      <c r="Z66" s="63" t="s">
        <v>164</v>
      </c>
      <c r="AA66" s="63" t="s">
        <v>87</v>
      </c>
    </row>
    <row r="67" spans="1:27" ht="21.75" customHeight="1">
      <c r="A67" s="63">
        <v>64</v>
      </c>
      <c r="B67" s="68" t="s">
        <v>436</v>
      </c>
      <c r="C67" s="64"/>
      <c r="D67" s="63" t="s">
        <v>164</v>
      </c>
      <c r="E67" s="64"/>
      <c r="F67" s="63">
        <v>1930</v>
      </c>
      <c r="G67" s="228">
        <v>89000</v>
      </c>
      <c r="H67" s="96" t="s">
        <v>806</v>
      </c>
      <c r="I67" s="88"/>
      <c r="J67" s="97" t="s">
        <v>532</v>
      </c>
      <c r="K67" s="256" t="s">
        <v>96</v>
      </c>
      <c r="L67" s="65"/>
      <c r="M67" s="65"/>
      <c r="N67" s="64"/>
      <c r="O67" s="64"/>
      <c r="P67" s="64"/>
      <c r="Q67" s="64"/>
      <c r="R67" s="64"/>
      <c r="S67" s="64"/>
      <c r="T67" s="64"/>
      <c r="U67" s="63">
        <f t="shared" si="0"/>
        <v>62.71874999999999</v>
      </c>
      <c r="V67" s="63">
        <v>100.35</v>
      </c>
      <c r="W67" s="63"/>
      <c r="X67" s="63">
        <v>2</v>
      </c>
      <c r="Y67" s="63" t="s">
        <v>164</v>
      </c>
      <c r="Z67" s="63" t="s">
        <v>164</v>
      </c>
      <c r="AA67" s="63" t="s">
        <v>87</v>
      </c>
    </row>
    <row r="68" spans="1:27" ht="21.75" customHeight="1">
      <c r="A68" s="63">
        <v>65</v>
      </c>
      <c r="B68" s="68" t="s">
        <v>436</v>
      </c>
      <c r="C68" s="64"/>
      <c r="D68" s="63" t="s">
        <v>164</v>
      </c>
      <c r="E68" s="64"/>
      <c r="F68" s="63">
        <v>1930</v>
      </c>
      <c r="G68" s="228">
        <v>35000</v>
      </c>
      <c r="H68" s="96" t="s">
        <v>806</v>
      </c>
      <c r="I68" s="88"/>
      <c r="J68" s="97" t="s">
        <v>533</v>
      </c>
      <c r="K68" s="256" t="s">
        <v>96</v>
      </c>
      <c r="L68" s="65"/>
      <c r="M68" s="65"/>
      <c r="N68" s="64"/>
      <c r="O68" s="64"/>
      <c r="P68" s="64"/>
      <c r="Q68" s="64"/>
      <c r="R68" s="64"/>
      <c r="S68" s="64"/>
      <c r="T68" s="64"/>
      <c r="U68" s="63">
        <f t="shared" si="0"/>
        <v>27.412499999999998</v>
      </c>
      <c r="V68" s="63">
        <v>43.86</v>
      </c>
      <c r="W68" s="63"/>
      <c r="X68" s="63">
        <v>2</v>
      </c>
      <c r="Y68" s="63" t="s">
        <v>164</v>
      </c>
      <c r="Z68" s="63" t="s">
        <v>164</v>
      </c>
      <c r="AA68" s="63" t="s">
        <v>87</v>
      </c>
    </row>
    <row r="69" spans="1:27" ht="21.75" customHeight="1">
      <c r="A69" s="63">
        <v>67</v>
      </c>
      <c r="B69" s="68" t="s">
        <v>436</v>
      </c>
      <c r="C69" s="64"/>
      <c r="D69" s="63" t="s">
        <v>164</v>
      </c>
      <c r="E69" s="64"/>
      <c r="F69" s="63" t="s">
        <v>465</v>
      </c>
      <c r="G69" s="228">
        <v>83000</v>
      </c>
      <c r="H69" s="96" t="s">
        <v>806</v>
      </c>
      <c r="I69" s="88"/>
      <c r="J69" s="97" t="s">
        <v>534</v>
      </c>
      <c r="K69" s="256" t="s">
        <v>96</v>
      </c>
      <c r="L69" s="65"/>
      <c r="M69" s="65"/>
      <c r="N69" s="64"/>
      <c r="O69" s="64"/>
      <c r="P69" s="64"/>
      <c r="Q69" s="64"/>
      <c r="R69" s="64"/>
      <c r="S69" s="64"/>
      <c r="T69" s="64"/>
      <c r="U69" s="63">
        <f>V69/0.8/X69</f>
        <v>146.52499999999998</v>
      </c>
      <c r="V69" s="63">
        <v>117.22</v>
      </c>
      <c r="W69" s="63"/>
      <c r="X69" s="63">
        <v>1</v>
      </c>
      <c r="Y69" s="63" t="s">
        <v>164</v>
      </c>
      <c r="Z69" s="63" t="s">
        <v>164</v>
      </c>
      <c r="AA69" s="63" t="s">
        <v>87</v>
      </c>
    </row>
    <row r="70" spans="1:27" ht="21.75" customHeight="1">
      <c r="A70" s="63">
        <v>68</v>
      </c>
      <c r="B70" s="68" t="s">
        <v>436</v>
      </c>
      <c r="C70" s="64"/>
      <c r="D70" s="63" t="s">
        <v>164</v>
      </c>
      <c r="E70" s="64"/>
      <c r="F70" s="63" t="s">
        <v>461</v>
      </c>
      <c r="G70" s="228">
        <v>21000</v>
      </c>
      <c r="H70" s="96" t="s">
        <v>806</v>
      </c>
      <c r="I70" s="88"/>
      <c r="J70" s="97" t="s">
        <v>535</v>
      </c>
      <c r="K70" s="256" t="s">
        <v>96</v>
      </c>
      <c r="L70" s="65"/>
      <c r="M70" s="65"/>
      <c r="N70" s="64"/>
      <c r="O70" s="64"/>
      <c r="P70" s="64"/>
      <c r="Q70" s="64"/>
      <c r="R70" s="64"/>
      <c r="S70" s="64"/>
      <c r="T70" s="64"/>
      <c r="U70" s="63">
        <f>V70/0.8/X70</f>
        <v>33.31249999999999</v>
      </c>
      <c r="V70" s="63">
        <v>26.65</v>
      </c>
      <c r="W70" s="63"/>
      <c r="X70" s="63">
        <v>1</v>
      </c>
      <c r="Y70" s="63" t="s">
        <v>164</v>
      </c>
      <c r="Z70" s="63" t="s">
        <v>164</v>
      </c>
      <c r="AA70" s="63" t="s">
        <v>87</v>
      </c>
    </row>
    <row r="71" spans="1:27" ht="21.75" customHeight="1">
      <c r="A71" s="63">
        <v>69</v>
      </c>
      <c r="B71" s="68" t="s">
        <v>436</v>
      </c>
      <c r="C71" s="64"/>
      <c r="D71" s="63" t="s">
        <v>164</v>
      </c>
      <c r="E71" s="64"/>
      <c r="F71" s="63">
        <v>1930</v>
      </c>
      <c r="G71" s="229">
        <v>41120</v>
      </c>
      <c r="H71" s="96" t="s">
        <v>806</v>
      </c>
      <c r="I71" s="97"/>
      <c r="J71" s="97" t="s">
        <v>536</v>
      </c>
      <c r="K71" s="65"/>
      <c r="L71" s="65"/>
      <c r="M71" s="65"/>
      <c r="N71" s="64"/>
      <c r="O71" s="64"/>
      <c r="P71" s="64"/>
      <c r="Q71" s="64"/>
      <c r="R71" s="64"/>
      <c r="S71" s="64"/>
      <c r="T71" s="64"/>
      <c r="U71" s="63">
        <f>V71/0.8/X71</f>
        <v>64.25</v>
      </c>
      <c r="V71" s="63">
        <v>51.4</v>
      </c>
      <c r="W71" s="63"/>
      <c r="X71" s="63">
        <v>1</v>
      </c>
      <c r="Y71" s="63" t="s">
        <v>164</v>
      </c>
      <c r="Z71" s="63" t="s">
        <v>164</v>
      </c>
      <c r="AA71" s="63" t="s">
        <v>87</v>
      </c>
    </row>
    <row r="72" spans="1:27" ht="21.75" customHeight="1">
      <c r="A72" s="63">
        <v>70</v>
      </c>
      <c r="B72" s="68" t="s">
        <v>437</v>
      </c>
      <c r="C72" s="64"/>
      <c r="D72" s="63" t="s">
        <v>164</v>
      </c>
      <c r="E72" s="64"/>
      <c r="F72" s="63">
        <v>2006</v>
      </c>
      <c r="G72" s="126">
        <v>30000</v>
      </c>
      <c r="H72" s="99" t="s">
        <v>468</v>
      </c>
      <c r="I72" s="97"/>
      <c r="J72" s="97" t="s">
        <v>537</v>
      </c>
      <c r="K72" s="65"/>
      <c r="L72" s="65"/>
      <c r="M72" s="65"/>
      <c r="N72" s="64"/>
      <c r="O72" s="64"/>
      <c r="P72" s="64"/>
      <c r="Q72" s="64"/>
      <c r="R72" s="64"/>
      <c r="S72" s="64"/>
      <c r="T72" s="64"/>
      <c r="U72" s="63"/>
      <c r="V72" s="63">
        <v>404.46</v>
      </c>
      <c r="W72" s="63"/>
      <c r="X72" s="63"/>
      <c r="Y72" s="63"/>
      <c r="Z72" s="63"/>
      <c r="AA72" s="63"/>
    </row>
    <row r="73" spans="1:27" ht="21.75" customHeight="1">
      <c r="A73" s="63">
        <v>71</v>
      </c>
      <c r="B73" s="68" t="s">
        <v>438</v>
      </c>
      <c r="C73" s="64"/>
      <c r="D73" s="63" t="s">
        <v>164</v>
      </c>
      <c r="E73" s="64"/>
      <c r="F73" s="63">
        <v>2006</v>
      </c>
      <c r="G73" s="126">
        <v>6420</v>
      </c>
      <c r="H73" s="99" t="s">
        <v>469</v>
      </c>
      <c r="I73" s="97" t="s">
        <v>538</v>
      </c>
      <c r="J73" s="97"/>
      <c r="K73" s="65"/>
      <c r="L73" s="65"/>
      <c r="M73" s="65"/>
      <c r="N73" s="64"/>
      <c r="O73" s="64"/>
      <c r="P73" s="64"/>
      <c r="Q73" s="64"/>
      <c r="R73" s="64"/>
      <c r="S73" s="64"/>
      <c r="T73" s="64"/>
      <c r="U73" s="63"/>
      <c r="V73" s="63"/>
      <c r="W73" s="63"/>
      <c r="X73" s="63"/>
      <c r="Y73" s="63"/>
      <c r="Z73" s="63"/>
      <c r="AA73" s="63"/>
    </row>
    <row r="74" spans="1:27" ht="21.75" customHeight="1">
      <c r="A74" s="63">
        <v>72</v>
      </c>
      <c r="B74" s="68" t="s">
        <v>438</v>
      </c>
      <c r="C74" s="64"/>
      <c r="D74" s="63" t="s">
        <v>164</v>
      </c>
      <c r="E74" s="64"/>
      <c r="F74" s="63">
        <v>2006</v>
      </c>
      <c r="G74" s="126">
        <v>24649.9</v>
      </c>
      <c r="H74" s="99" t="s">
        <v>469</v>
      </c>
      <c r="I74" s="97" t="s">
        <v>539</v>
      </c>
      <c r="J74" s="97"/>
      <c r="K74" s="65"/>
      <c r="L74" s="65"/>
      <c r="M74" s="65"/>
      <c r="N74" s="64"/>
      <c r="O74" s="64"/>
      <c r="P74" s="64"/>
      <c r="Q74" s="64"/>
      <c r="R74" s="64"/>
      <c r="S74" s="64"/>
      <c r="T74" s="64"/>
      <c r="U74" s="63"/>
      <c r="V74" s="63"/>
      <c r="W74" s="63"/>
      <c r="X74" s="63"/>
      <c r="Y74" s="63"/>
      <c r="Z74" s="63"/>
      <c r="AA74" s="63"/>
    </row>
    <row r="75" spans="1:27" ht="21.75" customHeight="1">
      <c r="A75" s="63">
        <v>73</v>
      </c>
      <c r="B75" s="68" t="s">
        <v>439</v>
      </c>
      <c r="C75" s="64"/>
      <c r="D75" s="63" t="s">
        <v>164</v>
      </c>
      <c r="E75" s="64"/>
      <c r="F75" s="63">
        <v>2006</v>
      </c>
      <c r="G75" s="126">
        <v>3477</v>
      </c>
      <c r="H75" s="99" t="s">
        <v>469</v>
      </c>
      <c r="I75" s="97" t="s">
        <v>540</v>
      </c>
      <c r="J75" s="97"/>
      <c r="K75" s="65"/>
      <c r="L75" s="65"/>
      <c r="M75" s="65"/>
      <c r="N75" s="64"/>
      <c r="O75" s="64"/>
      <c r="P75" s="64"/>
      <c r="Q75" s="64"/>
      <c r="R75" s="64"/>
      <c r="S75" s="64"/>
      <c r="T75" s="64"/>
      <c r="U75" s="63"/>
      <c r="V75" s="63"/>
      <c r="W75" s="63"/>
      <c r="X75" s="63"/>
      <c r="Y75" s="63"/>
      <c r="Z75" s="63"/>
      <c r="AA75" s="63"/>
    </row>
    <row r="76" spans="1:27" ht="21.75" customHeight="1">
      <c r="A76" s="63">
        <v>74</v>
      </c>
      <c r="B76" s="68" t="s">
        <v>440</v>
      </c>
      <c r="C76" s="64"/>
      <c r="D76" s="63" t="s">
        <v>164</v>
      </c>
      <c r="E76" s="64"/>
      <c r="F76" s="63">
        <v>1975</v>
      </c>
      <c r="G76" s="126">
        <v>2385.64</v>
      </c>
      <c r="H76" s="99" t="s">
        <v>469</v>
      </c>
      <c r="I76" s="97"/>
      <c r="J76" s="100" t="s">
        <v>541</v>
      </c>
      <c r="K76" s="65"/>
      <c r="L76" s="65"/>
      <c r="M76" s="65"/>
      <c r="N76" s="64"/>
      <c r="O76" s="64"/>
      <c r="P76" s="64"/>
      <c r="Q76" s="64"/>
      <c r="R76" s="64"/>
      <c r="S76" s="64"/>
      <c r="T76" s="64"/>
      <c r="U76" s="63"/>
      <c r="V76" s="63"/>
      <c r="W76" s="63"/>
      <c r="X76" s="63"/>
      <c r="Y76" s="63"/>
      <c r="Z76" s="63"/>
      <c r="AA76" s="63"/>
    </row>
    <row r="77" spans="1:27" ht="21.75" customHeight="1">
      <c r="A77" s="63">
        <v>75</v>
      </c>
      <c r="B77" s="68" t="s">
        <v>440</v>
      </c>
      <c r="C77" s="64"/>
      <c r="D77" s="63" t="s">
        <v>164</v>
      </c>
      <c r="E77" s="64"/>
      <c r="F77" s="63">
        <v>1975</v>
      </c>
      <c r="G77" s="126">
        <v>2385.64</v>
      </c>
      <c r="H77" s="99" t="s">
        <v>469</v>
      </c>
      <c r="I77" s="97"/>
      <c r="J77" s="100" t="s">
        <v>542</v>
      </c>
      <c r="K77" s="65"/>
      <c r="L77" s="65"/>
      <c r="M77" s="65"/>
      <c r="N77" s="64"/>
      <c r="O77" s="64"/>
      <c r="P77" s="64"/>
      <c r="Q77" s="64"/>
      <c r="R77" s="64"/>
      <c r="S77" s="64"/>
      <c r="T77" s="64"/>
      <c r="U77" s="63"/>
      <c r="V77" s="63"/>
      <c r="W77" s="63"/>
      <c r="X77" s="63"/>
      <c r="Y77" s="63"/>
      <c r="Z77" s="63"/>
      <c r="AA77" s="63"/>
    </row>
    <row r="78" spans="1:27" ht="21.75" customHeight="1">
      <c r="A78" s="63">
        <v>76</v>
      </c>
      <c r="B78" s="68" t="s">
        <v>440</v>
      </c>
      <c r="C78" s="64"/>
      <c r="D78" s="63" t="s">
        <v>164</v>
      </c>
      <c r="E78" s="64"/>
      <c r="F78" s="63">
        <v>1975</v>
      </c>
      <c r="G78" s="126">
        <v>2385.64</v>
      </c>
      <c r="H78" s="99" t="s">
        <v>469</v>
      </c>
      <c r="I78" s="97"/>
      <c r="J78" s="100" t="s">
        <v>543</v>
      </c>
      <c r="K78" s="65"/>
      <c r="L78" s="65"/>
      <c r="M78" s="65"/>
      <c r="N78" s="64"/>
      <c r="O78" s="64"/>
      <c r="P78" s="64"/>
      <c r="Q78" s="64"/>
      <c r="R78" s="64"/>
      <c r="S78" s="64"/>
      <c r="T78" s="64"/>
      <c r="U78" s="63"/>
      <c r="V78" s="63"/>
      <c r="W78" s="63"/>
      <c r="X78" s="63"/>
      <c r="Y78" s="63"/>
      <c r="Z78" s="63"/>
      <c r="AA78" s="63"/>
    </row>
    <row r="79" spans="1:27" ht="21.75" customHeight="1">
      <c r="A79" s="63">
        <v>77</v>
      </c>
      <c r="B79" s="68" t="s">
        <v>440</v>
      </c>
      <c r="C79" s="64"/>
      <c r="D79" s="63" t="s">
        <v>164</v>
      </c>
      <c r="E79" s="64"/>
      <c r="F79" s="63">
        <v>1975</v>
      </c>
      <c r="G79" s="126">
        <v>2385.64</v>
      </c>
      <c r="H79" s="99" t="s">
        <v>469</v>
      </c>
      <c r="I79" s="97"/>
      <c r="J79" s="100" t="s">
        <v>544</v>
      </c>
      <c r="K79" s="65"/>
      <c r="L79" s="65"/>
      <c r="M79" s="65"/>
      <c r="N79" s="64"/>
      <c r="O79" s="64"/>
      <c r="P79" s="64"/>
      <c r="Q79" s="64"/>
      <c r="R79" s="64"/>
      <c r="S79" s="64"/>
      <c r="T79" s="64"/>
      <c r="U79" s="63"/>
      <c r="V79" s="63"/>
      <c r="W79" s="63"/>
      <c r="X79" s="63"/>
      <c r="Y79" s="63"/>
      <c r="Z79" s="63"/>
      <c r="AA79" s="63"/>
    </row>
    <row r="80" spans="1:27" ht="21.75" customHeight="1">
      <c r="A80" s="63">
        <v>78</v>
      </c>
      <c r="B80" s="68" t="s">
        <v>440</v>
      </c>
      <c r="C80" s="64"/>
      <c r="D80" s="63" t="s">
        <v>164</v>
      </c>
      <c r="E80" s="64"/>
      <c r="F80" s="63">
        <v>1975</v>
      </c>
      <c r="G80" s="126">
        <v>2385.88</v>
      </c>
      <c r="H80" s="99" t="s">
        <v>469</v>
      </c>
      <c r="I80" s="97"/>
      <c r="J80" s="100" t="s">
        <v>545</v>
      </c>
      <c r="K80" s="65"/>
      <c r="L80" s="65"/>
      <c r="M80" s="65"/>
      <c r="N80" s="64"/>
      <c r="O80" s="64"/>
      <c r="P80" s="64"/>
      <c r="Q80" s="64"/>
      <c r="R80" s="64"/>
      <c r="S80" s="64"/>
      <c r="T80" s="64"/>
      <c r="U80" s="63"/>
      <c r="V80" s="63"/>
      <c r="W80" s="63"/>
      <c r="X80" s="63"/>
      <c r="Y80" s="63"/>
      <c r="Z80" s="63"/>
      <c r="AA80" s="63"/>
    </row>
    <row r="81" spans="1:27" ht="21.75" customHeight="1">
      <c r="A81" s="63">
        <v>79</v>
      </c>
      <c r="B81" s="68" t="s">
        <v>440</v>
      </c>
      <c r="C81" s="64"/>
      <c r="D81" s="63" t="s">
        <v>164</v>
      </c>
      <c r="E81" s="64"/>
      <c r="F81" s="63">
        <v>1997</v>
      </c>
      <c r="G81" s="126">
        <v>3424</v>
      </c>
      <c r="H81" s="99" t="s">
        <v>469</v>
      </c>
      <c r="I81" s="97"/>
      <c r="J81" s="100" t="s">
        <v>476</v>
      </c>
      <c r="K81" s="65"/>
      <c r="L81" s="65"/>
      <c r="M81" s="65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</row>
    <row r="82" spans="1:27" ht="21.75" customHeight="1">
      <c r="A82" s="63">
        <v>80</v>
      </c>
      <c r="B82" s="68" t="s">
        <v>440</v>
      </c>
      <c r="C82" s="64"/>
      <c r="D82" s="63" t="s">
        <v>164</v>
      </c>
      <c r="E82" s="64"/>
      <c r="F82" s="63">
        <v>1997</v>
      </c>
      <c r="G82" s="126">
        <v>3424</v>
      </c>
      <c r="H82" s="99" t="s">
        <v>469</v>
      </c>
      <c r="I82" s="97"/>
      <c r="J82" s="100" t="s">
        <v>476</v>
      </c>
      <c r="K82" s="65"/>
      <c r="L82" s="65"/>
      <c r="M82" s="65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</row>
    <row r="83" spans="1:27" ht="21.75" customHeight="1">
      <c r="A83" s="63">
        <v>81</v>
      </c>
      <c r="B83" s="68" t="s">
        <v>440</v>
      </c>
      <c r="C83" s="64"/>
      <c r="D83" s="63" t="s">
        <v>164</v>
      </c>
      <c r="E83" s="64"/>
      <c r="F83" s="63">
        <v>2000</v>
      </c>
      <c r="G83" s="126">
        <v>2707.1</v>
      </c>
      <c r="H83" s="99" t="s">
        <v>469</v>
      </c>
      <c r="I83" s="97"/>
      <c r="J83" s="100" t="s">
        <v>546</v>
      </c>
      <c r="K83" s="65"/>
      <c r="L83" s="65"/>
      <c r="M83" s="65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</row>
    <row r="84" spans="1:27" ht="21.75" customHeight="1">
      <c r="A84" s="63">
        <v>82</v>
      </c>
      <c r="B84" s="68" t="s">
        <v>440</v>
      </c>
      <c r="C84" s="64"/>
      <c r="D84" s="63" t="s">
        <v>164</v>
      </c>
      <c r="E84" s="64"/>
      <c r="F84" s="63">
        <v>2002</v>
      </c>
      <c r="G84" s="126">
        <v>2531.99</v>
      </c>
      <c r="H84" s="99" t="s">
        <v>469</v>
      </c>
      <c r="I84" s="97"/>
      <c r="J84" s="100" t="s">
        <v>547</v>
      </c>
      <c r="K84" s="65"/>
      <c r="L84" s="65"/>
      <c r="M84" s="65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</row>
    <row r="85" spans="1:27" ht="21.75" customHeight="1">
      <c r="A85" s="63">
        <v>83</v>
      </c>
      <c r="B85" s="68" t="s">
        <v>456</v>
      </c>
      <c r="C85" s="64"/>
      <c r="D85" s="63" t="s">
        <v>164</v>
      </c>
      <c r="E85" s="64"/>
      <c r="F85" s="63">
        <v>1982</v>
      </c>
      <c r="G85" s="126">
        <v>2914.05</v>
      </c>
      <c r="H85" s="99" t="s">
        <v>469</v>
      </c>
      <c r="I85" s="101"/>
      <c r="J85" s="102" t="s">
        <v>548</v>
      </c>
      <c r="K85" s="65"/>
      <c r="L85" s="65"/>
      <c r="M85" s="65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</row>
    <row r="86" spans="1:27" ht="21.75" customHeight="1">
      <c r="A86" s="63">
        <v>84</v>
      </c>
      <c r="B86" s="68" t="s">
        <v>441</v>
      </c>
      <c r="C86" s="64"/>
      <c r="D86" s="63" t="s">
        <v>164</v>
      </c>
      <c r="E86" s="64"/>
      <c r="F86" s="63">
        <v>1968</v>
      </c>
      <c r="G86" s="126">
        <v>47665.03</v>
      </c>
      <c r="H86" s="99" t="s">
        <v>469</v>
      </c>
      <c r="I86" s="101"/>
      <c r="J86" s="102" t="s">
        <v>548</v>
      </c>
      <c r="K86" s="65"/>
      <c r="L86" s="65"/>
      <c r="M86" s="65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</row>
    <row r="87" spans="1:27" ht="21.75" customHeight="1">
      <c r="A87" s="63">
        <v>85</v>
      </c>
      <c r="B87" s="68" t="s">
        <v>442</v>
      </c>
      <c r="C87" s="64"/>
      <c r="D87" s="63" t="s">
        <v>164</v>
      </c>
      <c r="E87" s="64"/>
      <c r="F87" s="63">
        <v>1968</v>
      </c>
      <c r="G87" s="126">
        <v>17611.39</v>
      </c>
      <c r="H87" s="99" t="s">
        <v>469</v>
      </c>
      <c r="I87" s="101"/>
      <c r="J87" s="102" t="s">
        <v>548</v>
      </c>
      <c r="K87" s="65"/>
      <c r="L87" s="65"/>
      <c r="M87" s="65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</row>
    <row r="88" spans="1:27" ht="21.75" customHeight="1">
      <c r="A88" s="63">
        <v>86</v>
      </c>
      <c r="B88" s="68" t="s">
        <v>443</v>
      </c>
      <c r="C88" s="64"/>
      <c r="D88" s="63" t="s">
        <v>164</v>
      </c>
      <c r="E88" s="64"/>
      <c r="F88" s="63">
        <v>1968</v>
      </c>
      <c r="G88" s="126">
        <v>22714.32</v>
      </c>
      <c r="H88" s="99" t="s">
        <v>469</v>
      </c>
      <c r="I88" s="101"/>
      <c r="J88" s="102" t="s">
        <v>549</v>
      </c>
      <c r="K88" s="65"/>
      <c r="L88" s="65"/>
      <c r="M88" s="6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</row>
    <row r="89" spans="1:27" ht="21.75" customHeight="1">
      <c r="A89" s="63">
        <v>87</v>
      </c>
      <c r="B89" s="68" t="s">
        <v>444</v>
      </c>
      <c r="C89" s="64"/>
      <c r="D89" s="63" t="s">
        <v>164</v>
      </c>
      <c r="E89" s="64"/>
      <c r="F89" s="63">
        <v>1986</v>
      </c>
      <c r="G89" s="126">
        <v>9845.65</v>
      </c>
      <c r="H89" s="99" t="s">
        <v>469</v>
      </c>
      <c r="I89" s="101"/>
      <c r="J89" s="102" t="s">
        <v>548</v>
      </c>
      <c r="K89" s="65"/>
      <c r="L89" s="65"/>
      <c r="M89" s="65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</row>
    <row r="90" spans="1:27" ht="21.75" customHeight="1">
      <c r="A90" s="63">
        <v>88</v>
      </c>
      <c r="B90" s="68" t="s">
        <v>445</v>
      </c>
      <c r="C90" s="64"/>
      <c r="D90" s="63" t="s">
        <v>164</v>
      </c>
      <c r="E90" s="64"/>
      <c r="F90" s="63">
        <v>1986</v>
      </c>
      <c r="G90" s="126">
        <v>28317.1</v>
      </c>
      <c r="H90" s="99" t="s">
        <v>469</v>
      </c>
      <c r="I90" s="101"/>
      <c r="J90" s="102" t="s">
        <v>549</v>
      </c>
      <c r="K90" s="65"/>
      <c r="L90" s="65"/>
      <c r="M90" s="65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</row>
    <row r="91" spans="1:27" ht="21.75" customHeight="1">
      <c r="A91" s="63">
        <v>89</v>
      </c>
      <c r="B91" s="68" t="s">
        <v>446</v>
      </c>
      <c r="C91" s="64"/>
      <c r="D91" s="63" t="s">
        <v>164</v>
      </c>
      <c r="E91" s="64"/>
      <c r="F91" s="63">
        <v>2009</v>
      </c>
      <c r="G91" s="126">
        <v>4394735.84</v>
      </c>
      <c r="H91" s="99" t="s">
        <v>469</v>
      </c>
      <c r="I91" s="101"/>
      <c r="J91" s="102" t="s">
        <v>550</v>
      </c>
      <c r="K91" s="65"/>
      <c r="L91" s="65"/>
      <c r="M91" s="65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</row>
    <row r="92" spans="1:27" ht="21.75" customHeight="1">
      <c r="A92" s="63">
        <v>90</v>
      </c>
      <c r="B92" s="68" t="s">
        <v>447</v>
      </c>
      <c r="C92" s="64"/>
      <c r="D92" s="63" t="s">
        <v>164</v>
      </c>
      <c r="E92" s="64"/>
      <c r="F92" s="63">
        <v>2010</v>
      </c>
      <c r="G92" s="126">
        <v>1234057.66</v>
      </c>
      <c r="H92" s="99" t="s">
        <v>469</v>
      </c>
      <c r="I92" s="101"/>
      <c r="J92" s="102" t="s">
        <v>550</v>
      </c>
      <c r="K92" s="65"/>
      <c r="L92" s="65"/>
      <c r="M92" s="65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</row>
    <row r="93" spans="1:27" ht="21.75" customHeight="1">
      <c r="A93" s="63">
        <v>91</v>
      </c>
      <c r="B93" s="68" t="s">
        <v>448</v>
      </c>
      <c r="C93" s="64"/>
      <c r="D93" s="63" t="s">
        <v>164</v>
      </c>
      <c r="E93" s="64"/>
      <c r="F93" s="63">
        <v>1936</v>
      </c>
      <c r="G93" s="105">
        <v>40000</v>
      </c>
      <c r="H93" s="103" t="s">
        <v>469</v>
      </c>
      <c r="I93" s="227" t="s">
        <v>551</v>
      </c>
      <c r="J93" s="102" t="s">
        <v>552</v>
      </c>
      <c r="K93" s="65"/>
      <c r="L93" s="65"/>
      <c r="M93" s="65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</row>
    <row r="94" spans="1:27" ht="21.75" customHeight="1">
      <c r="A94" s="63">
        <v>93</v>
      </c>
      <c r="B94" s="68" t="s">
        <v>449</v>
      </c>
      <c r="C94" s="64"/>
      <c r="D94" s="63" t="s">
        <v>164</v>
      </c>
      <c r="E94" s="64"/>
      <c r="F94" s="63" t="s">
        <v>466</v>
      </c>
      <c r="G94" s="252">
        <v>478231.68</v>
      </c>
      <c r="H94" s="253" t="s">
        <v>469</v>
      </c>
      <c r="I94" s="227"/>
      <c r="J94" s="102" t="s">
        <v>553</v>
      </c>
      <c r="K94" s="65"/>
      <c r="L94" s="65"/>
      <c r="M94" s="65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</row>
    <row r="95" spans="1:27" ht="21.75" customHeight="1">
      <c r="A95" s="63">
        <v>94</v>
      </c>
      <c r="B95" s="68" t="s">
        <v>450</v>
      </c>
      <c r="C95" s="64"/>
      <c r="D95" s="63" t="s">
        <v>164</v>
      </c>
      <c r="E95" s="64"/>
      <c r="F95" s="63">
        <v>1970</v>
      </c>
      <c r="G95" s="252">
        <v>104704.21</v>
      </c>
      <c r="H95" s="254" t="s">
        <v>469</v>
      </c>
      <c r="I95" s="227"/>
      <c r="J95" s="102" t="s">
        <v>554</v>
      </c>
      <c r="K95" s="65"/>
      <c r="L95" s="65"/>
      <c r="M95" s="65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</row>
    <row r="96" spans="1:27" ht="21.75" customHeight="1">
      <c r="A96" s="63">
        <v>95</v>
      </c>
      <c r="B96" s="68" t="s">
        <v>451</v>
      </c>
      <c r="C96" s="64"/>
      <c r="D96" s="63" t="s">
        <v>164</v>
      </c>
      <c r="E96" s="64"/>
      <c r="F96" s="63">
        <v>1997</v>
      </c>
      <c r="G96" s="105">
        <v>70409.23</v>
      </c>
      <c r="H96" s="254" t="s">
        <v>469</v>
      </c>
      <c r="I96" s="227"/>
      <c r="J96" s="102" t="s">
        <v>476</v>
      </c>
      <c r="K96" s="65"/>
      <c r="L96" s="65"/>
      <c r="M96" s="65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</row>
    <row r="97" spans="1:27" ht="21.75" customHeight="1">
      <c r="A97" s="63">
        <v>96</v>
      </c>
      <c r="B97" s="68" t="s">
        <v>452</v>
      </c>
      <c r="C97" s="64"/>
      <c r="D97" s="63" t="s">
        <v>164</v>
      </c>
      <c r="E97" s="64"/>
      <c r="F97" s="63" t="s">
        <v>756</v>
      </c>
      <c r="G97" s="252">
        <f>45500+359382.45</f>
        <v>404882.45</v>
      </c>
      <c r="H97" s="253" t="s">
        <v>469</v>
      </c>
      <c r="I97" s="227"/>
      <c r="J97" s="102" t="s">
        <v>555</v>
      </c>
      <c r="K97" s="65"/>
      <c r="L97" s="65"/>
      <c r="M97" s="65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</row>
    <row r="98" spans="1:27" ht="21.75" customHeight="1">
      <c r="A98" s="63">
        <v>97</v>
      </c>
      <c r="B98" s="68" t="s">
        <v>453</v>
      </c>
      <c r="C98" s="64"/>
      <c r="D98" s="63" t="s">
        <v>164</v>
      </c>
      <c r="E98" s="64"/>
      <c r="F98" s="63" t="s">
        <v>467</v>
      </c>
      <c r="G98" s="252">
        <v>40268.11</v>
      </c>
      <c r="H98" s="253" t="s">
        <v>469</v>
      </c>
      <c r="I98" s="227"/>
      <c r="J98" s="102" t="s">
        <v>556</v>
      </c>
      <c r="K98" s="65"/>
      <c r="L98" s="65"/>
      <c r="M98" s="65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</row>
    <row r="99" spans="1:27" ht="21.75" customHeight="1">
      <c r="A99" s="63">
        <v>99</v>
      </c>
      <c r="B99" s="68" t="s">
        <v>454</v>
      </c>
      <c r="C99" s="64"/>
      <c r="D99" s="63" t="s">
        <v>164</v>
      </c>
      <c r="E99" s="64"/>
      <c r="F99" s="64"/>
      <c r="G99" s="105">
        <v>7616</v>
      </c>
      <c r="H99" s="254" t="s">
        <v>469</v>
      </c>
      <c r="I99" s="227"/>
      <c r="J99" s="102" t="s">
        <v>547</v>
      </c>
      <c r="K99" s="65"/>
      <c r="L99" s="65"/>
      <c r="M99" s="65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</row>
    <row r="100" spans="1:27" ht="21.75" customHeight="1">
      <c r="A100" s="63">
        <v>100</v>
      </c>
      <c r="B100" s="68" t="s">
        <v>455</v>
      </c>
      <c r="C100" s="64"/>
      <c r="D100" s="63" t="s">
        <v>164</v>
      </c>
      <c r="E100" s="64"/>
      <c r="F100" s="64"/>
      <c r="G100" s="105">
        <v>3607</v>
      </c>
      <c r="H100" s="99" t="s">
        <v>469</v>
      </c>
      <c r="I100" s="227"/>
      <c r="J100" s="102" t="s">
        <v>546</v>
      </c>
      <c r="K100" s="65"/>
      <c r="L100" s="65"/>
      <c r="M100" s="65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</row>
    <row r="101" spans="1:27" ht="21.75" customHeight="1">
      <c r="A101" s="63">
        <v>101</v>
      </c>
      <c r="B101" s="68" t="s">
        <v>454</v>
      </c>
      <c r="C101" s="64"/>
      <c r="D101" s="63" t="s">
        <v>164</v>
      </c>
      <c r="E101" s="64"/>
      <c r="F101" s="64"/>
      <c r="G101" s="105">
        <v>5920</v>
      </c>
      <c r="H101" s="99" t="s">
        <v>469</v>
      </c>
      <c r="I101" s="227"/>
      <c r="J101" s="102" t="s">
        <v>557</v>
      </c>
      <c r="K101" s="65"/>
      <c r="L101" s="65"/>
      <c r="M101" s="65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</row>
    <row r="102" spans="1:27" ht="21.75" customHeight="1">
      <c r="A102" s="63">
        <v>102</v>
      </c>
      <c r="B102" s="68" t="s">
        <v>436</v>
      </c>
      <c r="C102" s="64"/>
      <c r="D102" s="63" t="s">
        <v>164</v>
      </c>
      <c r="E102" s="64"/>
      <c r="F102" s="63">
        <v>1930</v>
      </c>
      <c r="G102" s="104">
        <v>57200</v>
      </c>
      <c r="H102" s="99" t="s">
        <v>468</v>
      </c>
      <c r="I102" s="227"/>
      <c r="J102" s="102" t="s">
        <v>755</v>
      </c>
      <c r="K102" s="65"/>
      <c r="L102" s="65"/>
      <c r="M102" s="65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</row>
    <row r="103" spans="1:27" ht="21.75" customHeight="1">
      <c r="A103" s="63">
        <v>103</v>
      </c>
      <c r="B103" s="68" t="s">
        <v>436</v>
      </c>
      <c r="C103" s="64"/>
      <c r="D103" s="63" t="s">
        <v>164</v>
      </c>
      <c r="E103" s="64"/>
      <c r="F103" s="63">
        <v>1930</v>
      </c>
      <c r="G103" s="104">
        <v>68000</v>
      </c>
      <c r="H103" s="99" t="s">
        <v>806</v>
      </c>
      <c r="I103" s="227"/>
      <c r="J103" s="102" t="s">
        <v>754</v>
      </c>
      <c r="K103" s="256" t="s">
        <v>96</v>
      </c>
      <c r="L103" s="65"/>
      <c r="M103" s="65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</row>
    <row r="104" spans="1:27" ht="21.75" customHeight="1">
      <c r="A104" s="63">
        <v>104</v>
      </c>
      <c r="B104" s="68" t="s">
        <v>436</v>
      </c>
      <c r="C104" s="64"/>
      <c r="D104" s="63" t="s">
        <v>164</v>
      </c>
      <c r="E104" s="64"/>
      <c r="F104" s="63">
        <v>1985</v>
      </c>
      <c r="G104" s="104">
        <v>122000</v>
      </c>
      <c r="H104" s="99" t="s">
        <v>806</v>
      </c>
      <c r="I104" s="227"/>
      <c r="J104" s="102" t="s">
        <v>753</v>
      </c>
      <c r="K104" s="256" t="s">
        <v>96</v>
      </c>
      <c r="L104" s="65"/>
      <c r="M104" s="65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</row>
    <row r="105" spans="1:27" ht="21.75" customHeight="1">
      <c r="A105" s="63">
        <v>105</v>
      </c>
      <c r="B105" s="68" t="s">
        <v>436</v>
      </c>
      <c r="C105" s="64"/>
      <c r="D105" s="63" t="s">
        <v>164</v>
      </c>
      <c r="E105" s="64"/>
      <c r="F105" s="63">
        <v>1930</v>
      </c>
      <c r="G105" s="104">
        <v>58000</v>
      </c>
      <c r="H105" s="99" t="s">
        <v>806</v>
      </c>
      <c r="I105" s="227"/>
      <c r="J105" s="102" t="s">
        <v>752</v>
      </c>
      <c r="K105" s="256" t="s">
        <v>96</v>
      </c>
      <c r="L105" s="65"/>
      <c r="M105" s="65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</row>
    <row r="106" spans="1:27" ht="21.75" customHeight="1">
      <c r="A106" s="63">
        <v>106</v>
      </c>
      <c r="B106" s="68" t="s">
        <v>436</v>
      </c>
      <c r="C106" s="64"/>
      <c r="D106" s="63" t="s">
        <v>164</v>
      </c>
      <c r="E106" s="64"/>
      <c r="F106" s="63">
        <v>1930</v>
      </c>
      <c r="G106" s="104">
        <v>46000</v>
      </c>
      <c r="H106" s="99" t="s">
        <v>806</v>
      </c>
      <c r="I106" s="227"/>
      <c r="J106" s="102" t="s">
        <v>751</v>
      </c>
      <c r="K106" s="256" t="s">
        <v>96</v>
      </c>
      <c r="L106" s="65"/>
      <c r="M106" s="65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</row>
    <row r="107" spans="1:27" ht="21.75" customHeight="1">
      <c r="A107" s="63">
        <v>107</v>
      </c>
      <c r="B107" s="68" t="s">
        <v>436</v>
      </c>
      <c r="C107" s="64"/>
      <c r="D107" s="63" t="s">
        <v>164</v>
      </c>
      <c r="E107" s="64"/>
      <c r="F107" s="63">
        <v>1930</v>
      </c>
      <c r="G107" s="104">
        <v>53400</v>
      </c>
      <c r="H107" s="99" t="s">
        <v>806</v>
      </c>
      <c r="I107" s="227"/>
      <c r="J107" s="102" t="s">
        <v>750</v>
      </c>
      <c r="K107" s="256"/>
      <c r="L107" s="65"/>
      <c r="M107" s="65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</row>
    <row r="108" spans="1:27" ht="21.75" customHeight="1">
      <c r="A108" s="63">
        <v>108</v>
      </c>
      <c r="B108" s="68" t="s">
        <v>436</v>
      </c>
      <c r="C108" s="64"/>
      <c r="D108" s="63" t="s">
        <v>164</v>
      </c>
      <c r="E108" s="64"/>
      <c r="F108" s="63">
        <v>1930</v>
      </c>
      <c r="G108" s="104">
        <v>30000</v>
      </c>
      <c r="H108" s="99" t="s">
        <v>806</v>
      </c>
      <c r="I108" s="227"/>
      <c r="J108" s="102" t="s">
        <v>749</v>
      </c>
      <c r="K108" s="256" t="s">
        <v>96</v>
      </c>
      <c r="L108" s="65"/>
      <c r="M108" s="65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</row>
    <row r="109" spans="1:27" ht="21.75" customHeight="1">
      <c r="A109" s="63">
        <v>109</v>
      </c>
      <c r="B109" s="68" t="s">
        <v>436</v>
      </c>
      <c r="C109" s="64"/>
      <c r="D109" s="63" t="s">
        <v>164</v>
      </c>
      <c r="E109" s="64"/>
      <c r="F109" s="63">
        <v>1930</v>
      </c>
      <c r="G109" s="104">
        <v>15000</v>
      </c>
      <c r="H109" s="99" t="s">
        <v>806</v>
      </c>
      <c r="I109" s="227"/>
      <c r="J109" s="102" t="s">
        <v>748</v>
      </c>
      <c r="K109" s="256" t="s">
        <v>96</v>
      </c>
      <c r="L109" s="65"/>
      <c r="M109" s="65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</row>
    <row r="110" spans="1:27" ht="26.25" customHeight="1">
      <c r="A110" s="63">
        <v>110</v>
      </c>
      <c r="B110" s="68" t="s">
        <v>193</v>
      </c>
      <c r="C110" s="63"/>
      <c r="D110" s="63" t="s">
        <v>164</v>
      </c>
      <c r="E110" s="63"/>
      <c r="F110" s="63">
        <v>1968</v>
      </c>
      <c r="G110" s="122">
        <v>400248</v>
      </c>
      <c r="H110" s="137" t="s">
        <v>468</v>
      </c>
      <c r="I110" s="85" t="s">
        <v>194</v>
      </c>
      <c r="J110" s="74" t="s">
        <v>195</v>
      </c>
      <c r="K110" s="74" t="s">
        <v>196</v>
      </c>
      <c r="L110" s="74" t="s">
        <v>197</v>
      </c>
      <c r="M110" s="74" t="s">
        <v>198</v>
      </c>
      <c r="N110" s="74" t="s">
        <v>87</v>
      </c>
      <c r="O110" s="74" t="s">
        <v>170</v>
      </c>
      <c r="P110" s="74" t="s">
        <v>170</v>
      </c>
      <c r="Q110" s="74" t="s">
        <v>170</v>
      </c>
      <c r="R110" s="74" t="s">
        <v>170</v>
      </c>
      <c r="S110" s="74" t="s">
        <v>170</v>
      </c>
      <c r="T110" s="74" t="s">
        <v>199</v>
      </c>
      <c r="U110" s="146"/>
      <c r="V110" s="146">
        <v>222.36</v>
      </c>
      <c r="W110" s="146"/>
      <c r="X110" s="146"/>
      <c r="Y110" s="146" t="s">
        <v>164</v>
      </c>
      <c r="Z110" s="146" t="s">
        <v>164</v>
      </c>
      <c r="AA110" s="146" t="s">
        <v>87</v>
      </c>
    </row>
    <row r="111" spans="1:27" ht="54" customHeight="1">
      <c r="A111" s="63">
        <v>111</v>
      </c>
      <c r="B111" s="68" t="s">
        <v>573</v>
      </c>
      <c r="C111" s="63" t="s">
        <v>400</v>
      </c>
      <c r="D111" s="63" t="s">
        <v>91</v>
      </c>
      <c r="E111" s="63"/>
      <c r="F111" s="63">
        <v>1945</v>
      </c>
      <c r="G111" s="122">
        <v>600000</v>
      </c>
      <c r="H111" s="63" t="s">
        <v>469</v>
      </c>
      <c r="I111" s="227" t="s">
        <v>575</v>
      </c>
      <c r="J111" s="74" t="s">
        <v>576</v>
      </c>
      <c r="K111" s="74" t="s">
        <v>578</v>
      </c>
      <c r="L111" s="74" t="s">
        <v>579</v>
      </c>
      <c r="M111" s="74" t="s">
        <v>580</v>
      </c>
      <c r="N111" s="74" t="s">
        <v>99</v>
      </c>
      <c r="O111" s="74" t="s">
        <v>199</v>
      </c>
      <c r="P111" s="74" t="s">
        <v>199</v>
      </c>
      <c r="Q111" s="74" t="s">
        <v>199</v>
      </c>
      <c r="R111" s="74" t="s">
        <v>199</v>
      </c>
      <c r="S111" s="74" t="s">
        <v>88</v>
      </c>
      <c r="T111" s="74" t="s">
        <v>199</v>
      </c>
      <c r="U111" s="76">
        <v>298.79</v>
      </c>
      <c r="V111" s="76">
        <v>621.21</v>
      </c>
      <c r="W111" s="76">
        <v>2480.77</v>
      </c>
      <c r="X111" s="76">
        <v>3</v>
      </c>
      <c r="Y111" s="76" t="s">
        <v>91</v>
      </c>
      <c r="Z111" s="76" t="s">
        <v>91</v>
      </c>
      <c r="AA111" s="76" t="s">
        <v>99</v>
      </c>
    </row>
    <row r="112" spans="1:27" ht="26.25" customHeight="1">
      <c r="A112" s="63">
        <v>112</v>
      </c>
      <c r="B112" s="68" t="s">
        <v>574</v>
      </c>
      <c r="C112" s="63" t="s">
        <v>400</v>
      </c>
      <c r="D112" s="63" t="s">
        <v>91</v>
      </c>
      <c r="E112" s="63"/>
      <c r="F112" s="63">
        <v>1964</v>
      </c>
      <c r="G112" s="75">
        <v>615000</v>
      </c>
      <c r="H112" s="63" t="s">
        <v>469</v>
      </c>
      <c r="I112" s="74" t="s">
        <v>577</v>
      </c>
      <c r="J112" s="74" t="s">
        <v>767</v>
      </c>
      <c r="K112" s="74" t="s">
        <v>581</v>
      </c>
      <c r="L112" s="74"/>
      <c r="M112" s="74" t="s">
        <v>582</v>
      </c>
      <c r="N112" s="74" t="s">
        <v>99</v>
      </c>
      <c r="O112" s="74" t="s">
        <v>170</v>
      </c>
      <c r="P112" s="74" t="s">
        <v>199</v>
      </c>
      <c r="Q112" s="74" t="s">
        <v>199</v>
      </c>
      <c r="R112" s="74" t="s">
        <v>583</v>
      </c>
      <c r="S112" s="74" t="s">
        <v>88</v>
      </c>
      <c r="T112" s="74" t="s">
        <v>199</v>
      </c>
      <c r="U112" s="76">
        <v>304</v>
      </c>
      <c r="V112" s="76">
        <f>U112*0.8*X112</f>
        <v>243.20000000000002</v>
      </c>
      <c r="W112" s="76">
        <v>1278</v>
      </c>
      <c r="X112" s="76">
        <v>1</v>
      </c>
      <c r="Y112" s="76" t="s">
        <v>91</v>
      </c>
      <c r="Z112" s="76" t="s">
        <v>91</v>
      </c>
      <c r="AA112" s="76" t="s">
        <v>99</v>
      </c>
    </row>
    <row r="113" spans="1:27" ht="21.75" customHeight="1">
      <c r="A113" s="63"/>
      <c r="B113" s="108"/>
      <c r="C113" s="64"/>
      <c r="D113" s="64"/>
      <c r="E113" s="64"/>
      <c r="F113" s="64"/>
      <c r="G113" s="69">
        <f>SUM(G7:G112)</f>
        <v>16623250.029999997</v>
      </c>
      <c r="H113" s="64"/>
      <c r="I113" s="64"/>
      <c r="J113" s="64"/>
      <c r="K113" s="65"/>
      <c r="L113" s="65"/>
      <c r="M113" s="65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</row>
    <row r="114" spans="1:27" ht="21.75" customHeight="1">
      <c r="A114" s="275" t="s">
        <v>562</v>
      </c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</row>
    <row r="115" spans="1:27" ht="107.25" customHeight="1">
      <c r="A115" s="63">
        <v>1</v>
      </c>
      <c r="B115" s="68" t="s">
        <v>563</v>
      </c>
      <c r="C115" s="63" t="s">
        <v>90</v>
      </c>
      <c r="D115" s="63" t="s">
        <v>164</v>
      </c>
      <c r="E115" s="63" t="s">
        <v>87</v>
      </c>
      <c r="F115" s="63" t="s">
        <v>804</v>
      </c>
      <c r="G115" s="122">
        <v>2313588.49</v>
      </c>
      <c r="H115" s="63" t="s">
        <v>469</v>
      </c>
      <c r="I115" s="168" t="s">
        <v>165</v>
      </c>
      <c r="J115" s="74" t="s">
        <v>166</v>
      </c>
      <c r="K115" s="74" t="s">
        <v>167</v>
      </c>
      <c r="L115" s="74" t="s">
        <v>168</v>
      </c>
      <c r="M115" s="74" t="s">
        <v>169</v>
      </c>
      <c r="N115" s="74" t="s">
        <v>88</v>
      </c>
      <c r="O115" s="74" t="s">
        <v>170</v>
      </c>
      <c r="P115" s="74" t="s">
        <v>170</v>
      </c>
      <c r="Q115" s="74" t="s">
        <v>170</v>
      </c>
      <c r="R115" s="74" t="s">
        <v>170</v>
      </c>
      <c r="S115" s="74" t="s">
        <v>170</v>
      </c>
      <c r="T115" s="74" t="s">
        <v>170</v>
      </c>
      <c r="U115" s="76">
        <v>1209.12</v>
      </c>
      <c r="V115" s="76">
        <v>2523.56</v>
      </c>
      <c r="W115" s="76">
        <v>9422.35</v>
      </c>
      <c r="X115" s="76">
        <v>2</v>
      </c>
      <c r="Y115" s="76" t="s">
        <v>164</v>
      </c>
      <c r="Z115" s="76" t="s">
        <v>164</v>
      </c>
      <c r="AA115" s="76" t="s">
        <v>87</v>
      </c>
    </row>
    <row r="116" spans="1:27" ht="15" customHeight="1">
      <c r="A116" s="63"/>
      <c r="B116" s="68"/>
      <c r="C116" s="63"/>
      <c r="D116" s="63"/>
      <c r="E116" s="63"/>
      <c r="F116" s="63"/>
      <c r="G116" s="69">
        <f>SUM(G115)</f>
        <v>2313588.49</v>
      </c>
      <c r="H116" s="64"/>
      <c r="I116" s="168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6"/>
      <c r="V116" s="76"/>
      <c r="W116" s="76"/>
      <c r="X116" s="76"/>
      <c r="Y116" s="76"/>
      <c r="Z116" s="76"/>
      <c r="AA116" s="76"/>
    </row>
    <row r="117" spans="1:27" s="6" customFormat="1" ht="12.75">
      <c r="A117" s="278" t="s">
        <v>773</v>
      </c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80"/>
    </row>
    <row r="118" spans="1:27" s="95" customFormat="1" ht="51">
      <c r="A118" s="119">
        <v>1</v>
      </c>
      <c r="B118" s="162" t="s">
        <v>634</v>
      </c>
      <c r="C118" s="70" t="s">
        <v>90</v>
      </c>
      <c r="D118" s="112" t="s">
        <v>164</v>
      </c>
      <c r="E118" s="112"/>
      <c r="F118" s="63">
        <v>1980</v>
      </c>
      <c r="G118" s="167">
        <v>1500000</v>
      </c>
      <c r="H118" s="146" t="s">
        <v>468</v>
      </c>
      <c r="I118" s="163" t="s">
        <v>636</v>
      </c>
      <c r="J118" s="76" t="s">
        <v>637</v>
      </c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</row>
    <row r="119" spans="1:27" s="95" customFormat="1" ht="12.75">
      <c r="A119" s="119">
        <v>2</v>
      </c>
      <c r="B119" s="162" t="s">
        <v>768</v>
      </c>
      <c r="C119" s="70" t="s">
        <v>90</v>
      </c>
      <c r="D119" s="112" t="s">
        <v>164</v>
      </c>
      <c r="E119" s="112"/>
      <c r="F119" s="63">
        <v>1945</v>
      </c>
      <c r="G119" s="167">
        <v>150000</v>
      </c>
      <c r="H119" s="146" t="s">
        <v>468</v>
      </c>
      <c r="I119" s="163" t="s">
        <v>769</v>
      </c>
      <c r="J119" s="76" t="s">
        <v>770</v>
      </c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</row>
    <row r="120" spans="1:27" s="95" customFormat="1" ht="12.75">
      <c r="A120" s="77"/>
      <c r="B120" s="77"/>
      <c r="C120" s="77"/>
      <c r="D120" s="115"/>
      <c r="E120" s="78"/>
      <c r="F120" s="119"/>
      <c r="G120" s="226">
        <f>SUM(G118:G119)</f>
        <v>1650000</v>
      </c>
      <c r="H120" s="117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</row>
    <row r="121" spans="1:27" s="6" customFormat="1" ht="12.75" customHeight="1">
      <c r="A121" s="275" t="s">
        <v>572</v>
      </c>
      <c r="B121" s="275"/>
      <c r="C121" s="275"/>
      <c r="D121" s="275"/>
      <c r="E121" s="275"/>
      <c r="F121" s="275"/>
      <c r="G121" s="275"/>
      <c r="H121" s="133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</row>
    <row r="122" spans="1:27" s="12" customFormat="1" ht="25.5">
      <c r="A122" s="63">
        <v>1</v>
      </c>
      <c r="B122" s="109" t="s">
        <v>399</v>
      </c>
      <c r="C122" s="112" t="s">
        <v>400</v>
      </c>
      <c r="D122" s="112" t="s">
        <v>91</v>
      </c>
      <c r="E122" s="112" t="s">
        <v>91</v>
      </c>
      <c r="F122" s="112">
        <v>1906</v>
      </c>
      <c r="G122" s="71">
        <v>1102000</v>
      </c>
      <c r="H122" s="134" t="s">
        <v>468</v>
      </c>
      <c r="I122" s="72" t="s">
        <v>772</v>
      </c>
      <c r="J122" s="70" t="s">
        <v>403</v>
      </c>
      <c r="K122" s="70" t="s">
        <v>96</v>
      </c>
      <c r="L122" s="70" t="s">
        <v>97</v>
      </c>
      <c r="M122" s="70" t="s">
        <v>405</v>
      </c>
      <c r="N122" s="70" t="s">
        <v>87</v>
      </c>
      <c r="O122" s="70" t="s">
        <v>410</v>
      </c>
      <c r="P122" s="70" t="s">
        <v>102</v>
      </c>
      <c r="Q122" s="70" t="s">
        <v>102</v>
      </c>
      <c r="R122" s="70" t="s">
        <v>102</v>
      </c>
      <c r="S122" s="70" t="s">
        <v>102</v>
      </c>
      <c r="T122" s="70" t="s">
        <v>102</v>
      </c>
      <c r="U122" s="73">
        <f>V122/0.8/X122</f>
        <v>322.5875</v>
      </c>
      <c r="V122" s="81">
        <v>516.14</v>
      </c>
      <c r="W122" s="81">
        <v>3388</v>
      </c>
      <c r="X122" s="82">
        <v>2</v>
      </c>
      <c r="Y122" s="82" t="s">
        <v>164</v>
      </c>
      <c r="Z122" s="82" t="s">
        <v>164</v>
      </c>
      <c r="AA122" s="82" t="s">
        <v>87</v>
      </c>
    </row>
    <row r="123" spans="1:27" s="12" customFormat="1" ht="25.5">
      <c r="A123" s="63">
        <v>2</v>
      </c>
      <c r="B123" s="68" t="s">
        <v>399</v>
      </c>
      <c r="C123" s="63" t="s">
        <v>400</v>
      </c>
      <c r="D123" s="63" t="s">
        <v>91</v>
      </c>
      <c r="E123" s="63" t="s">
        <v>99</v>
      </c>
      <c r="F123" s="63">
        <v>1964</v>
      </c>
      <c r="G123" s="122">
        <v>1000000</v>
      </c>
      <c r="H123" s="61" t="s">
        <v>468</v>
      </c>
      <c r="I123" s="83" t="s">
        <v>771</v>
      </c>
      <c r="J123" s="74" t="s">
        <v>404</v>
      </c>
      <c r="K123" s="74" t="s">
        <v>96</v>
      </c>
      <c r="L123" s="74" t="s">
        <v>406</v>
      </c>
      <c r="M123" s="74" t="s">
        <v>407</v>
      </c>
      <c r="N123" s="74" t="s">
        <v>87</v>
      </c>
      <c r="O123" s="74" t="s">
        <v>102</v>
      </c>
      <c r="P123" s="74" t="s">
        <v>102</v>
      </c>
      <c r="Q123" s="74" t="s">
        <v>102</v>
      </c>
      <c r="R123" s="74" t="s">
        <v>102</v>
      </c>
      <c r="S123" s="74" t="s">
        <v>102</v>
      </c>
      <c r="T123" s="74" t="s">
        <v>102</v>
      </c>
      <c r="U123" s="73">
        <f>V123/0.8/X123</f>
        <v>663.725</v>
      </c>
      <c r="V123" s="84">
        <v>1061.96</v>
      </c>
      <c r="W123" s="84">
        <v>11374.76</v>
      </c>
      <c r="X123" s="76">
        <v>2</v>
      </c>
      <c r="Y123" s="76" t="s">
        <v>87</v>
      </c>
      <c r="Z123" s="76" t="s">
        <v>164</v>
      </c>
      <c r="AA123" s="76" t="s">
        <v>87</v>
      </c>
    </row>
    <row r="124" spans="1:27" s="12" customFormat="1" ht="51">
      <c r="A124" s="63">
        <v>3</v>
      </c>
      <c r="B124" s="68" t="s">
        <v>399</v>
      </c>
      <c r="C124" s="63" t="s">
        <v>401</v>
      </c>
      <c r="D124" s="63" t="s">
        <v>91</v>
      </c>
      <c r="E124" s="63" t="s">
        <v>99</v>
      </c>
      <c r="F124" s="63">
        <v>1988</v>
      </c>
      <c r="G124" s="75">
        <v>50000</v>
      </c>
      <c r="H124" s="135" t="s">
        <v>468</v>
      </c>
      <c r="I124" s="83"/>
      <c r="J124" s="74" t="s">
        <v>403</v>
      </c>
      <c r="K124" s="74" t="s">
        <v>408</v>
      </c>
      <c r="L124" s="74" t="s">
        <v>406</v>
      </c>
      <c r="M124" s="74" t="s">
        <v>409</v>
      </c>
      <c r="N124" s="74" t="s">
        <v>87</v>
      </c>
      <c r="O124" s="74" t="s">
        <v>102</v>
      </c>
      <c r="P124" s="74" t="s">
        <v>102</v>
      </c>
      <c r="Q124" s="74" t="s">
        <v>411</v>
      </c>
      <c r="R124" s="74" t="s">
        <v>101</v>
      </c>
      <c r="S124" s="74" t="s">
        <v>411</v>
      </c>
      <c r="T124" s="74" t="s">
        <v>102</v>
      </c>
      <c r="U124" s="73">
        <f>V124/0.8/X124</f>
        <v>50.912499999999994</v>
      </c>
      <c r="V124" s="84">
        <v>40.73</v>
      </c>
      <c r="W124" s="84">
        <v>221.41</v>
      </c>
      <c r="X124" s="76">
        <v>1</v>
      </c>
      <c r="Y124" s="76" t="s">
        <v>87</v>
      </c>
      <c r="Z124" s="76" t="s">
        <v>87</v>
      </c>
      <c r="AA124" s="76" t="s">
        <v>87</v>
      </c>
    </row>
    <row r="125" spans="1:27" s="12" customFormat="1" ht="25.5">
      <c r="A125" s="63">
        <v>4</v>
      </c>
      <c r="B125" s="68" t="s">
        <v>399</v>
      </c>
      <c r="C125" s="63" t="s">
        <v>402</v>
      </c>
      <c r="D125" s="63" t="s">
        <v>91</v>
      </c>
      <c r="E125" s="63" t="s">
        <v>99</v>
      </c>
      <c r="F125" s="63">
        <v>1964</v>
      </c>
      <c r="G125" s="75">
        <v>27000</v>
      </c>
      <c r="H125" s="135" t="s">
        <v>468</v>
      </c>
      <c r="I125" s="83"/>
      <c r="J125" s="74" t="s">
        <v>404</v>
      </c>
      <c r="K125" s="74" t="s">
        <v>96</v>
      </c>
      <c r="L125" s="74" t="s">
        <v>406</v>
      </c>
      <c r="M125" s="74" t="s">
        <v>407</v>
      </c>
      <c r="N125" s="74" t="s">
        <v>87</v>
      </c>
      <c r="O125" s="74" t="s">
        <v>410</v>
      </c>
      <c r="P125" s="74" t="s">
        <v>102</v>
      </c>
      <c r="Q125" s="74" t="s">
        <v>102</v>
      </c>
      <c r="R125" s="74" t="s">
        <v>102</v>
      </c>
      <c r="S125" s="74" t="s">
        <v>102</v>
      </c>
      <c r="T125" s="74" t="s">
        <v>102</v>
      </c>
      <c r="U125" s="73">
        <f>V125/0.8/X125</f>
        <v>54.375</v>
      </c>
      <c r="V125" s="76">
        <v>43.5</v>
      </c>
      <c r="W125" s="76">
        <v>260.3</v>
      </c>
      <c r="X125" s="76">
        <v>1</v>
      </c>
      <c r="Y125" s="76" t="s">
        <v>87</v>
      </c>
      <c r="Z125" s="76" t="s">
        <v>164</v>
      </c>
      <c r="AA125" s="76" t="s">
        <v>87</v>
      </c>
    </row>
    <row r="126" spans="1:27" s="12" customFormat="1" ht="12.75">
      <c r="A126" s="74"/>
      <c r="B126" s="273" t="s">
        <v>0</v>
      </c>
      <c r="C126" s="273"/>
      <c r="D126" s="116"/>
      <c r="E126" s="86"/>
      <c r="F126" s="63"/>
      <c r="G126" s="130">
        <f>SUM(G122:G125)</f>
        <v>2179000</v>
      </c>
      <c r="H126" s="117"/>
      <c r="I126" s="76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</row>
    <row r="127" spans="1:27" s="12" customFormat="1" ht="12.75">
      <c r="A127" s="275" t="s">
        <v>568</v>
      </c>
      <c r="B127" s="275"/>
      <c r="C127" s="275"/>
      <c r="D127" s="275"/>
      <c r="E127" s="275"/>
      <c r="F127" s="120"/>
      <c r="G127" s="129"/>
      <c r="H127" s="120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7"/>
    </row>
    <row r="128" spans="1:27" s="12" customFormat="1" ht="76.5">
      <c r="A128" s="112">
        <v>1</v>
      </c>
      <c r="B128" s="109" t="s">
        <v>89</v>
      </c>
      <c r="C128" s="112" t="s">
        <v>90</v>
      </c>
      <c r="D128" s="112" t="s">
        <v>91</v>
      </c>
      <c r="E128" s="112" t="s">
        <v>92</v>
      </c>
      <c r="F128" s="112" t="s">
        <v>93</v>
      </c>
      <c r="G128" s="255">
        <v>2500000</v>
      </c>
      <c r="H128" s="136" t="s">
        <v>468</v>
      </c>
      <c r="I128" s="72" t="s">
        <v>94</v>
      </c>
      <c r="J128" s="70" t="s">
        <v>95</v>
      </c>
      <c r="K128" s="70" t="s">
        <v>96</v>
      </c>
      <c r="L128" s="70" t="s">
        <v>97</v>
      </c>
      <c r="M128" s="70" t="s">
        <v>98</v>
      </c>
      <c r="N128" s="70" t="s">
        <v>91</v>
      </c>
      <c r="O128" s="70" t="s">
        <v>100</v>
      </c>
      <c r="P128" s="70" t="s">
        <v>101</v>
      </c>
      <c r="Q128" s="70" t="s">
        <v>102</v>
      </c>
      <c r="R128" s="70" t="s">
        <v>103</v>
      </c>
      <c r="S128" s="70" t="s">
        <v>102</v>
      </c>
      <c r="T128" s="70" t="s">
        <v>104</v>
      </c>
      <c r="U128" s="73">
        <v>747.96</v>
      </c>
      <c r="V128" s="73">
        <v>1808.97</v>
      </c>
      <c r="W128" s="73">
        <v>7663.18</v>
      </c>
      <c r="X128" s="73">
        <v>3</v>
      </c>
      <c r="Y128" s="73" t="s">
        <v>105</v>
      </c>
      <c r="Z128" s="73" t="s">
        <v>91</v>
      </c>
      <c r="AA128" s="73" t="s">
        <v>99</v>
      </c>
    </row>
    <row r="129" spans="1:27" s="12" customFormat="1" ht="38.25">
      <c r="A129" s="63">
        <v>2</v>
      </c>
      <c r="B129" s="68" t="s">
        <v>106</v>
      </c>
      <c r="C129" s="63" t="s">
        <v>107</v>
      </c>
      <c r="D129" s="63" t="s">
        <v>91</v>
      </c>
      <c r="E129" s="63" t="s">
        <v>99</v>
      </c>
      <c r="F129" s="63" t="s">
        <v>108</v>
      </c>
      <c r="G129" s="79">
        <v>337000</v>
      </c>
      <c r="H129" s="136" t="s">
        <v>468</v>
      </c>
      <c r="I129" s="83" t="s">
        <v>109</v>
      </c>
      <c r="J129" s="74" t="s">
        <v>110</v>
      </c>
      <c r="K129" s="74" t="s">
        <v>96</v>
      </c>
      <c r="L129" s="74" t="s">
        <v>111</v>
      </c>
      <c r="M129" s="74" t="s">
        <v>112</v>
      </c>
      <c r="N129" s="74" t="s">
        <v>113</v>
      </c>
      <c r="O129" s="74" t="s">
        <v>114</v>
      </c>
      <c r="P129" s="74" t="s">
        <v>101</v>
      </c>
      <c r="Q129" s="74" t="s">
        <v>101</v>
      </c>
      <c r="R129" s="74" t="s">
        <v>115</v>
      </c>
      <c r="S129" s="74" t="s">
        <v>116</v>
      </c>
      <c r="T129" s="74" t="s">
        <v>102</v>
      </c>
      <c r="U129" s="76">
        <v>318.95</v>
      </c>
      <c r="V129" s="76">
        <v>288.95</v>
      </c>
      <c r="W129" s="76">
        <v>1044.67</v>
      </c>
      <c r="X129" s="76">
        <v>1</v>
      </c>
      <c r="Y129" s="76"/>
      <c r="Z129" s="76" t="s">
        <v>91</v>
      </c>
      <c r="AA129" s="76" t="s">
        <v>99</v>
      </c>
    </row>
    <row r="130" spans="1:27" s="12" customFormat="1" ht="38.25">
      <c r="A130" s="63">
        <v>3</v>
      </c>
      <c r="B130" s="68" t="s">
        <v>117</v>
      </c>
      <c r="C130" s="63" t="s">
        <v>118</v>
      </c>
      <c r="D130" s="63" t="s">
        <v>91</v>
      </c>
      <c r="E130" s="63" t="s">
        <v>91</v>
      </c>
      <c r="F130" s="63" t="s">
        <v>108</v>
      </c>
      <c r="G130" s="128">
        <v>100000</v>
      </c>
      <c r="H130" s="136" t="s">
        <v>468</v>
      </c>
      <c r="I130" s="83" t="s">
        <v>119</v>
      </c>
      <c r="J130" s="74" t="s">
        <v>120</v>
      </c>
      <c r="K130" s="74" t="s">
        <v>96</v>
      </c>
      <c r="L130" s="74" t="s">
        <v>121</v>
      </c>
      <c r="M130" s="74" t="s">
        <v>122</v>
      </c>
      <c r="N130" s="74" t="s">
        <v>113</v>
      </c>
      <c r="O130" s="74" t="s">
        <v>123</v>
      </c>
      <c r="P130" s="74" t="s">
        <v>583</v>
      </c>
      <c r="Q130" s="74" t="s">
        <v>124</v>
      </c>
      <c r="R130" s="74" t="s">
        <v>115</v>
      </c>
      <c r="S130" s="74" t="s">
        <v>88</v>
      </c>
      <c r="T130" s="74" t="s">
        <v>104</v>
      </c>
      <c r="U130" s="76">
        <v>199.83</v>
      </c>
      <c r="V130" s="76">
        <v>179.23</v>
      </c>
      <c r="W130" s="76">
        <v>896.15</v>
      </c>
      <c r="X130" s="76">
        <v>1</v>
      </c>
      <c r="Y130" s="76" t="s">
        <v>87</v>
      </c>
      <c r="Z130" s="76" t="s">
        <v>91</v>
      </c>
      <c r="AA130" s="76" t="s">
        <v>99</v>
      </c>
    </row>
    <row r="131" spans="1:27" s="6" customFormat="1" ht="12.75">
      <c r="A131" s="74"/>
      <c r="B131" s="273" t="s">
        <v>0</v>
      </c>
      <c r="C131" s="273"/>
      <c r="D131" s="117"/>
      <c r="E131" s="117"/>
      <c r="F131" s="117"/>
      <c r="G131" s="130">
        <f>SUM(G128:G130)</f>
        <v>2937000</v>
      </c>
      <c r="H131" s="117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</row>
    <row r="132" spans="1:27" s="6" customFormat="1" ht="18" customHeight="1">
      <c r="A132" s="269" t="s">
        <v>712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1"/>
    </row>
    <row r="133" spans="1:27" s="6" customFormat="1" ht="25.5">
      <c r="A133" s="63">
        <v>1</v>
      </c>
      <c r="B133" s="70" t="s">
        <v>647</v>
      </c>
      <c r="C133" s="70" t="s">
        <v>648</v>
      </c>
      <c r="D133" s="112" t="s">
        <v>164</v>
      </c>
      <c r="E133" s="112" t="s">
        <v>87</v>
      </c>
      <c r="F133" s="112" t="s">
        <v>649</v>
      </c>
      <c r="G133" s="127">
        <v>37102.5</v>
      </c>
      <c r="H133" s="117" t="s">
        <v>469</v>
      </c>
      <c r="I133" s="76"/>
      <c r="J133" s="76" t="s">
        <v>674</v>
      </c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>
        <v>91.16</v>
      </c>
      <c r="W133" s="76"/>
      <c r="X133" s="76"/>
      <c r="Y133" s="76"/>
      <c r="Z133" s="76"/>
      <c r="AA133" s="76"/>
    </row>
    <row r="134" spans="1:27" s="6" customFormat="1" ht="25.5">
      <c r="A134" s="63">
        <v>2</v>
      </c>
      <c r="B134" s="74" t="s">
        <v>650</v>
      </c>
      <c r="C134" s="74" t="s">
        <v>651</v>
      </c>
      <c r="D134" s="63" t="s">
        <v>164</v>
      </c>
      <c r="E134" s="63" t="s">
        <v>87</v>
      </c>
      <c r="F134" s="63" t="s">
        <v>649</v>
      </c>
      <c r="G134" s="122">
        <v>152956.44</v>
      </c>
      <c r="H134" s="117" t="s">
        <v>469</v>
      </c>
      <c r="I134" s="76"/>
      <c r="J134" s="76" t="s">
        <v>675</v>
      </c>
      <c r="K134" s="76" t="s">
        <v>685</v>
      </c>
      <c r="L134" s="76" t="s">
        <v>199</v>
      </c>
      <c r="M134" s="76"/>
      <c r="N134" s="76"/>
      <c r="O134" s="76"/>
      <c r="P134" s="76"/>
      <c r="Q134" s="76"/>
      <c r="R134" s="76"/>
      <c r="S134" s="76"/>
      <c r="T134" s="76"/>
      <c r="U134" s="76"/>
      <c r="V134" s="76">
        <v>238.23</v>
      </c>
      <c r="W134" s="76"/>
      <c r="X134" s="76"/>
      <c r="Y134" s="76"/>
      <c r="Z134" s="76"/>
      <c r="AA134" s="76"/>
    </row>
    <row r="135" spans="1:27" s="6" customFormat="1" ht="25.5">
      <c r="A135" s="63">
        <v>3</v>
      </c>
      <c r="B135" s="74" t="s">
        <v>652</v>
      </c>
      <c r="C135" s="74" t="s">
        <v>653</v>
      </c>
      <c r="D135" s="63" t="s">
        <v>164</v>
      </c>
      <c r="E135" s="63" t="s">
        <v>87</v>
      </c>
      <c r="F135" s="63" t="s">
        <v>649</v>
      </c>
      <c r="G135" s="122" t="s">
        <v>654</v>
      </c>
      <c r="H135" s="117" t="s">
        <v>469</v>
      </c>
      <c r="I135" s="76"/>
      <c r="J135" s="76" t="s">
        <v>676</v>
      </c>
      <c r="K135" s="76" t="s">
        <v>685</v>
      </c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>
        <v>181.25</v>
      </c>
      <c r="W135" s="76"/>
      <c r="X135" s="76"/>
      <c r="Y135" s="76"/>
      <c r="Z135" s="76"/>
      <c r="AA135" s="76"/>
    </row>
    <row r="136" spans="1:27" s="6" customFormat="1" ht="12.75">
      <c r="A136" s="63">
        <v>4</v>
      </c>
      <c r="B136" s="74" t="s">
        <v>655</v>
      </c>
      <c r="C136" s="74" t="s">
        <v>656</v>
      </c>
      <c r="D136" s="63" t="s">
        <v>164</v>
      </c>
      <c r="E136" s="63" t="s">
        <v>87</v>
      </c>
      <c r="F136" s="63" t="s">
        <v>657</v>
      </c>
      <c r="G136" s="122">
        <v>110761</v>
      </c>
      <c r="H136" s="117" t="s">
        <v>469</v>
      </c>
      <c r="I136" s="76" t="s">
        <v>210</v>
      </c>
      <c r="J136" s="76" t="s">
        <v>677</v>
      </c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>
        <v>214.33</v>
      </c>
      <c r="W136" s="76"/>
      <c r="X136" s="76"/>
      <c r="Y136" s="76"/>
      <c r="Z136" s="76"/>
      <c r="AA136" s="76"/>
    </row>
    <row r="137" spans="1:27" s="6" customFormat="1" ht="25.5">
      <c r="A137" s="63">
        <v>5</v>
      </c>
      <c r="B137" s="74" t="s">
        <v>658</v>
      </c>
      <c r="C137" s="74" t="s">
        <v>653</v>
      </c>
      <c r="D137" s="63" t="s">
        <v>164</v>
      </c>
      <c r="E137" s="63" t="s">
        <v>87</v>
      </c>
      <c r="F137" s="63" t="s">
        <v>649</v>
      </c>
      <c r="G137" s="122">
        <v>20352.9</v>
      </c>
      <c r="H137" s="117" t="s">
        <v>469</v>
      </c>
      <c r="I137" s="76"/>
      <c r="J137" s="76" t="s">
        <v>678</v>
      </c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>
        <v>94.9</v>
      </c>
      <c r="W137" s="76"/>
      <c r="X137" s="76"/>
      <c r="Y137" s="76"/>
      <c r="Z137" s="76"/>
      <c r="AA137" s="76"/>
    </row>
    <row r="138" spans="1:27" s="6" customFormat="1" ht="25.5">
      <c r="A138" s="63">
        <v>6</v>
      </c>
      <c r="B138" s="74" t="s">
        <v>659</v>
      </c>
      <c r="C138" s="74" t="s">
        <v>653</v>
      </c>
      <c r="D138" s="63" t="s">
        <v>164</v>
      </c>
      <c r="E138" s="63" t="s">
        <v>87</v>
      </c>
      <c r="F138" s="63" t="s">
        <v>649</v>
      </c>
      <c r="G138" s="122">
        <v>11373.9</v>
      </c>
      <c r="H138" s="117" t="s">
        <v>469</v>
      </c>
      <c r="I138" s="76"/>
      <c r="J138" s="76" t="s">
        <v>679</v>
      </c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>
        <v>215.06</v>
      </c>
      <c r="W138" s="76"/>
      <c r="X138" s="76"/>
      <c r="Y138" s="76"/>
      <c r="Z138" s="76"/>
      <c r="AA138" s="76"/>
    </row>
    <row r="139" spans="1:27" s="6" customFormat="1" ht="25.5">
      <c r="A139" s="63">
        <v>7</v>
      </c>
      <c r="B139" s="74" t="s">
        <v>660</v>
      </c>
      <c r="C139" s="74" t="s">
        <v>653</v>
      </c>
      <c r="D139" s="63" t="s">
        <v>164</v>
      </c>
      <c r="E139" s="63" t="s">
        <v>87</v>
      </c>
      <c r="F139" s="63" t="s">
        <v>661</v>
      </c>
      <c r="G139" s="122">
        <v>21669.96</v>
      </c>
      <c r="H139" s="117" t="s">
        <v>469</v>
      </c>
      <c r="I139" s="76"/>
      <c r="J139" s="76" t="s">
        <v>680</v>
      </c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>
        <v>153.69</v>
      </c>
      <c r="W139" s="76"/>
      <c r="X139" s="76"/>
      <c r="Y139" s="76"/>
      <c r="Z139" s="76"/>
      <c r="AA139" s="76"/>
    </row>
    <row r="140" spans="1:27" s="6" customFormat="1" ht="25.5">
      <c r="A140" s="63">
        <v>8</v>
      </c>
      <c r="B140" s="74" t="s">
        <v>662</v>
      </c>
      <c r="C140" s="74" t="s">
        <v>663</v>
      </c>
      <c r="D140" s="63" t="s">
        <v>664</v>
      </c>
      <c r="E140" s="63" t="s">
        <v>87</v>
      </c>
      <c r="F140" s="63" t="s">
        <v>649</v>
      </c>
      <c r="G140" s="122">
        <v>293728.71</v>
      </c>
      <c r="H140" s="117" t="s">
        <v>469</v>
      </c>
      <c r="I140" s="76"/>
      <c r="J140" s="76" t="s">
        <v>681</v>
      </c>
      <c r="K140" s="76" t="s">
        <v>686</v>
      </c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>
        <v>226.231</v>
      </c>
      <c r="W140" s="76"/>
      <c r="X140" s="76"/>
      <c r="Y140" s="76"/>
      <c r="Z140" s="76"/>
      <c r="AA140" s="76"/>
    </row>
    <row r="141" spans="1:27" s="6" customFormat="1" ht="38.25">
      <c r="A141" s="63">
        <v>9</v>
      </c>
      <c r="B141" s="74" t="s">
        <v>665</v>
      </c>
      <c r="C141" s="74" t="s">
        <v>666</v>
      </c>
      <c r="D141" s="63" t="s">
        <v>164</v>
      </c>
      <c r="E141" s="63" t="s">
        <v>87</v>
      </c>
      <c r="F141" s="63" t="s">
        <v>649</v>
      </c>
      <c r="G141" s="122">
        <v>78223.23</v>
      </c>
      <c r="H141" s="117" t="s">
        <v>469</v>
      </c>
      <c r="I141" s="76" t="s">
        <v>210</v>
      </c>
      <c r="J141" s="76" t="s">
        <v>682</v>
      </c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>
        <v>404.62</v>
      </c>
      <c r="W141" s="76"/>
      <c r="X141" s="76"/>
      <c r="Y141" s="76"/>
      <c r="Z141" s="76"/>
      <c r="AA141" s="76"/>
    </row>
    <row r="142" spans="1:27" s="6" customFormat="1" ht="12.75">
      <c r="A142" s="63">
        <v>10</v>
      </c>
      <c r="B142" s="74" t="s">
        <v>667</v>
      </c>
      <c r="C142" s="74" t="s">
        <v>668</v>
      </c>
      <c r="D142" s="63" t="s">
        <v>164</v>
      </c>
      <c r="E142" s="63" t="s">
        <v>87</v>
      </c>
      <c r="F142" s="63" t="s">
        <v>649</v>
      </c>
      <c r="G142" s="122">
        <v>1379.51</v>
      </c>
      <c r="H142" s="117" t="s">
        <v>469</v>
      </c>
      <c r="I142" s="76"/>
      <c r="J142" s="76" t="s">
        <v>682</v>
      </c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>
        <v>18.06</v>
      </c>
      <c r="W142" s="76"/>
      <c r="X142" s="76"/>
      <c r="Y142" s="76"/>
      <c r="Z142" s="76"/>
      <c r="AA142" s="76"/>
    </row>
    <row r="143" spans="1:27" s="6" customFormat="1" ht="12.75">
      <c r="A143" s="63">
        <v>11</v>
      </c>
      <c r="B143" s="74" t="s">
        <v>669</v>
      </c>
      <c r="C143" s="74" t="s">
        <v>670</v>
      </c>
      <c r="D143" s="63" t="s">
        <v>671</v>
      </c>
      <c r="E143" s="63" t="s">
        <v>559</v>
      </c>
      <c r="F143" s="63" t="s">
        <v>649</v>
      </c>
      <c r="G143" s="122">
        <v>32085.34</v>
      </c>
      <c r="H143" s="117" t="s">
        <v>469</v>
      </c>
      <c r="I143" s="76"/>
      <c r="J143" s="76" t="s">
        <v>683</v>
      </c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>
        <v>16.04</v>
      </c>
      <c r="W143" s="76"/>
      <c r="X143" s="76"/>
      <c r="Y143" s="76"/>
      <c r="Z143" s="76"/>
      <c r="AA143" s="76"/>
    </row>
    <row r="144" spans="1:27" s="6" customFormat="1" ht="25.5">
      <c r="A144" s="63">
        <v>12</v>
      </c>
      <c r="B144" s="74" t="s">
        <v>672</v>
      </c>
      <c r="C144" s="74" t="s">
        <v>653</v>
      </c>
      <c r="D144" s="63" t="s">
        <v>164</v>
      </c>
      <c r="E144" s="63" t="s">
        <v>87</v>
      </c>
      <c r="F144" s="63" t="s">
        <v>649</v>
      </c>
      <c r="G144" s="122">
        <v>52511.09</v>
      </c>
      <c r="H144" s="117" t="s">
        <v>469</v>
      </c>
      <c r="I144" s="76"/>
      <c r="J144" s="76" t="s">
        <v>683</v>
      </c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>
        <v>325.62</v>
      </c>
      <c r="W144" s="76"/>
      <c r="X144" s="76"/>
      <c r="Y144" s="76"/>
      <c r="Z144" s="76"/>
      <c r="AA144" s="76"/>
    </row>
    <row r="145" spans="1:27" s="6" customFormat="1" ht="12.75">
      <c r="A145" s="63">
        <v>13</v>
      </c>
      <c r="B145" s="74" t="s">
        <v>673</v>
      </c>
      <c r="C145" s="74"/>
      <c r="D145" s="63" t="s">
        <v>164</v>
      </c>
      <c r="E145" s="63" t="s">
        <v>87</v>
      </c>
      <c r="F145" s="63" t="s">
        <v>657</v>
      </c>
      <c r="G145" s="122">
        <v>905892.61</v>
      </c>
      <c r="H145" s="117" t="s">
        <v>469</v>
      </c>
      <c r="I145" s="76" t="s">
        <v>192</v>
      </c>
      <c r="J145" s="76" t="s">
        <v>684</v>
      </c>
      <c r="K145" s="76" t="s">
        <v>687</v>
      </c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>
        <v>631.67</v>
      </c>
      <c r="W145" s="76"/>
      <c r="X145" s="76"/>
      <c r="Y145" s="76"/>
      <c r="Z145" s="76"/>
      <c r="AA145" s="76"/>
    </row>
    <row r="146" spans="1:27" s="6" customFormat="1" ht="12.75">
      <c r="A146" s="74"/>
      <c r="B146" s="64"/>
      <c r="C146" s="64"/>
      <c r="D146" s="117"/>
      <c r="E146" s="117"/>
      <c r="F146" s="117"/>
      <c r="G146" s="130">
        <f>SUM(G133:G145)</f>
        <v>1718037.19</v>
      </c>
      <c r="H146" s="117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</row>
    <row r="147" spans="1:27" s="6" customFormat="1" ht="12.75" customHeight="1">
      <c r="A147" s="272" t="s">
        <v>256</v>
      </c>
      <c r="B147" s="272"/>
      <c r="C147" s="272"/>
      <c r="D147" s="272"/>
      <c r="E147" s="272"/>
      <c r="F147" s="272"/>
      <c r="G147" s="272"/>
      <c r="H147" s="133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</row>
    <row r="148" spans="1:27" s="12" customFormat="1" ht="12.75">
      <c r="A148" s="63">
        <v>1</v>
      </c>
      <c r="B148" s="110" t="s">
        <v>261</v>
      </c>
      <c r="C148" s="106" t="s">
        <v>262</v>
      </c>
      <c r="D148" s="106" t="s">
        <v>91</v>
      </c>
      <c r="E148" s="106"/>
      <c r="F148" s="106">
        <v>1986</v>
      </c>
      <c r="G148" s="225">
        <v>28317.1</v>
      </c>
      <c r="H148" s="136" t="s">
        <v>469</v>
      </c>
      <c r="I148" s="90"/>
      <c r="J148" s="89" t="s">
        <v>292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</row>
    <row r="149" spans="1:27" s="12" customFormat="1" ht="12.75">
      <c r="A149" s="63">
        <v>2</v>
      </c>
      <c r="B149" s="111" t="s">
        <v>261</v>
      </c>
      <c r="C149" s="93" t="s">
        <v>262</v>
      </c>
      <c r="D149" s="93" t="s">
        <v>91</v>
      </c>
      <c r="E149" s="93"/>
      <c r="F149" s="157">
        <v>1996</v>
      </c>
      <c r="G149" s="122">
        <v>86123.37</v>
      </c>
      <c r="H149" s="136" t="s">
        <v>469</v>
      </c>
      <c r="I149" s="92"/>
      <c r="J149" s="91" t="s">
        <v>293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</row>
    <row r="150" spans="1:27" s="12" customFormat="1" ht="12.75">
      <c r="A150" s="63">
        <v>3</v>
      </c>
      <c r="B150" s="111" t="s">
        <v>263</v>
      </c>
      <c r="C150" s="93" t="s">
        <v>264</v>
      </c>
      <c r="D150" s="93" t="s">
        <v>91</v>
      </c>
      <c r="E150" s="93"/>
      <c r="F150" s="93"/>
      <c r="G150" s="131">
        <v>9268.6</v>
      </c>
      <c r="H150" s="136" t="s">
        <v>469</v>
      </c>
      <c r="I150" s="92"/>
      <c r="J150" s="91" t="s">
        <v>292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</row>
    <row r="151" spans="1:27" s="12" customFormat="1" ht="12.75">
      <c r="A151" s="63">
        <v>4</v>
      </c>
      <c r="B151" s="111" t="s">
        <v>265</v>
      </c>
      <c r="C151" s="93"/>
      <c r="D151" s="93" t="s">
        <v>91</v>
      </c>
      <c r="E151" s="93"/>
      <c r="F151" s="93">
        <v>1984</v>
      </c>
      <c r="G151" s="132">
        <v>32869.92</v>
      </c>
      <c r="H151" s="136" t="s">
        <v>469</v>
      </c>
      <c r="I151" s="92"/>
      <c r="J151" s="91" t="s">
        <v>601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</row>
    <row r="152" spans="1:27" s="12" customFormat="1" ht="25.5">
      <c r="A152" s="63">
        <v>5</v>
      </c>
      <c r="B152" s="111" t="s">
        <v>266</v>
      </c>
      <c r="C152" s="93" t="s">
        <v>267</v>
      </c>
      <c r="D152" s="93" t="s">
        <v>91</v>
      </c>
      <c r="E152" s="93"/>
      <c r="F152" s="93">
        <v>1987</v>
      </c>
      <c r="G152" s="132">
        <v>5825.13</v>
      </c>
      <c r="H152" s="136" t="s">
        <v>469</v>
      </c>
      <c r="I152" s="92"/>
      <c r="J152" s="91" t="s">
        <v>294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</row>
    <row r="153" spans="1:27" s="12" customFormat="1" ht="25.5">
      <c r="A153" s="63">
        <v>6</v>
      </c>
      <c r="B153" s="111" t="s">
        <v>602</v>
      </c>
      <c r="C153" s="93" t="s">
        <v>268</v>
      </c>
      <c r="D153" s="93" t="s">
        <v>91</v>
      </c>
      <c r="E153" s="93"/>
      <c r="F153" s="93">
        <v>1988</v>
      </c>
      <c r="G153" s="132">
        <v>5528.97</v>
      </c>
      <c r="H153" s="136" t="s">
        <v>469</v>
      </c>
      <c r="I153" s="92"/>
      <c r="J153" s="91" t="s">
        <v>603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</row>
    <row r="154" spans="1:27" s="12" customFormat="1" ht="25.5">
      <c r="A154" s="63">
        <v>7</v>
      </c>
      <c r="B154" s="111" t="s">
        <v>269</v>
      </c>
      <c r="C154" s="93" t="s">
        <v>268</v>
      </c>
      <c r="D154" s="93" t="s">
        <v>91</v>
      </c>
      <c r="E154" s="93"/>
      <c r="F154" s="93">
        <v>1988</v>
      </c>
      <c r="G154" s="132">
        <v>1238.87</v>
      </c>
      <c r="H154" s="136" t="s">
        <v>469</v>
      </c>
      <c r="I154" s="92"/>
      <c r="J154" s="91" t="s">
        <v>292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</row>
    <row r="155" spans="1:27" s="12" customFormat="1" ht="25.5">
      <c r="A155" s="63">
        <v>8</v>
      </c>
      <c r="B155" s="111" t="s">
        <v>270</v>
      </c>
      <c r="C155" s="93" t="s">
        <v>271</v>
      </c>
      <c r="D155" s="93" t="s">
        <v>91</v>
      </c>
      <c r="E155" s="93"/>
      <c r="F155" s="93">
        <v>1994</v>
      </c>
      <c r="G155" s="132">
        <v>3657.3</v>
      </c>
      <c r="H155" s="136" t="s">
        <v>469</v>
      </c>
      <c r="I155" s="92"/>
      <c r="J155" s="91" t="s">
        <v>295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</row>
    <row r="156" spans="1:27" s="12" customFormat="1" ht="25.5">
      <c r="A156" s="63">
        <v>9</v>
      </c>
      <c r="B156" s="111" t="s">
        <v>270</v>
      </c>
      <c r="C156" s="93" t="s">
        <v>270</v>
      </c>
      <c r="D156" s="93" t="s">
        <v>91</v>
      </c>
      <c r="E156" s="93"/>
      <c r="F156" s="93">
        <v>1995</v>
      </c>
      <c r="G156" s="132">
        <v>9689.05</v>
      </c>
      <c r="H156" s="136" t="s">
        <v>469</v>
      </c>
      <c r="I156" s="92"/>
      <c r="J156" s="91" t="s">
        <v>604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</row>
    <row r="157" spans="1:27" s="12" customFormat="1" ht="38.25">
      <c r="A157" s="63">
        <v>10</v>
      </c>
      <c r="B157" s="111" t="s">
        <v>270</v>
      </c>
      <c r="C157" s="93" t="s">
        <v>272</v>
      </c>
      <c r="D157" s="93" t="s">
        <v>91</v>
      </c>
      <c r="E157" s="93"/>
      <c r="F157" s="93">
        <v>1995</v>
      </c>
      <c r="G157" s="132">
        <v>12732.93</v>
      </c>
      <c r="H157" s="136" t="s">
        <v>469</v>
      </c>
      <c r="I157" s="92"/>
      <c r="J157" s="91" t="s">
        <v>296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</row>
    <row r="158" spans="1:27" s="12" customFormat="1" ht="25.5">
      <c r="A158" s="63">
        <v>11</v>
      </c>
      <c r="B158" s="111" t="s">
        <v>270</v>
      </c>
      <c r="C158" s="93" t="s">
        <v>270</v>
      </c>
      <c r="D158" s="93" t="s">
        <v>91</v>
      </c>
      <c r="E158" s="93"/>
      <c r="F158" s="93" t="s">
        <v>610</v>
      </c>
      <c r="G158" s="132">
        <v>6674.07</v>
      </c>
      <c r="H158" s="136" t="s">
        <v>469</v>
      </c>
      <c r="I158" s="92"/>
      <c r="J158" s="91" t="s">
        <v>292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</row>
    <row r="159" spans="1:27" s="12" customFormat="1" ht="12.75">
      <c r="A159" s="63">
        <v>12</v>
      </c>
      <c r="B159" s="111" t="s">
        <v>273</v>
      </c>
      <c r="C159" s="93" t="s">
        <v>274</v>
      </c>
      <c r="D159" s="93" t="s">
        <v>91</v>
      </c>
      <c r="E159" s="93"/>
      <c r="F159" s="93" t="s">
        <v>275</v>
      </c>
      <c r="G159" s="132">
        <v>36277.18</v>
      </c>
      <c r="H159" s="136" t="s">
        <v>469</v>
      </c>
      <c r="I159" s="92"/>
      <c r="J159" s="91" t="s">
        <v>297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</row>
    <row r="160" spans="1:27" s="12" customFormat="1" ht="12.75">
      <c r="A160" s="63">
        <v>13</v>
      </c>
      <c r="B160" s="111" t="s">
        <v>633</v>
      </c>
      <c r="C160" s="93"/>
      <c r="D160" s="93" t="s">
        <v>91</v>
      </c>
      <c r="E160" s="93"/>
      <c r="F160" s="93"/>
      <c r="G160" s="132">
        <v>427793.11</v>
      </c>
      <c r="H160" s="136" t="s">
        <v>469</v>
      </c>
      <c r="I160" s="92"/>
      <c r="J160" s="91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</row>
    <row r="161" spans="1:27" s="12" customFormat="1" ht="12.75">
      <c r="A161" s="63">
        <v>14</v>
      </c>
      <c r="B161" s="111" t="s">
        <v>276</v>
      </c>
      <c r="C161" s="93"/>
      <c r="D161" s="93" t="s">
        <v>91</v>
      </c>
      <c r="E161" s="93"/>
      <c r="F161" s="93"/>
      <c r="G161" s="132">
        <v>25836.91</v>
      </c>
      <c r="H161" s="136" t="s">
        <v>469</v>
      </c>
      <c r="I161" s="92"/>
      <c r="J161" s="91" t="s">
        <v>293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</row>
    <row r="162" spans="1:27" s="12" customFormat="1" ht="12.75">
      <c r="A162" s="63">
        <v>15</v>
      </c>
      <c r="B162" s="111" t="s">
        <v>277</v>
      </c>
      <c r="C162" s="93" t="s">
        <v>278</v>
      </c>
      <c r="D162" s="93" t="s">
        <v>91</v>
      </c>
      <c r="E162" s="93"/>
      <c r="F162" s="93"/>
      <c r="G162" s="132">
        <v>3650401.55</v>
      </c>
      <c r="H162" s="136" t="s">
        <v>469</v>
      </c>
      <c r="I162" s="92"/>
      <c r="J162" s="91" t="s">
        <v>297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</row>
    <row r="163" spans="1:27" s="12" customFormat="1" ht="12.75">
      <c r="A163" s="63">
        <v>16</v>
      </c>
      <c r="B163" s="111" t="s">
        <v>279</v>
      </c>
      <c r="C163" s="93" t="s">
        <v>280</v>
      </c>
      <c r="D163" s="93" t="s">
        <v>91</v>
      </c>
      <c r="E163" s="93"/>
      <c r="F163" s="93"/>
      <c r="G163" s="132">
        <v>696005.81</v>
      </c>
      <c r="H163" s="136" t="s">
        <v>469</v>
      </c>
      <c r="I163" s="92"/>
      <c r="J163" s="91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</row>
    <row r="164" spans="1:27" s="12" customFormat="1" ht="25.5">
      <c r="A164" s="63">
        <v>17</v>
      </c>
      <c r="B164" s="111" t="s">
        <v>281</v>
      </c>
      <c r="C164" s="93" t="s">
        <v>282</v>
      </c>
      <c r="D164" s="93" t="s">
        <v>91</v>
      </c>
      <c r="E164" s="93"/>
      <c r="F164" s="93"/>
      <c r="G164" s="132">
        <v>858693.73</v>
      </c>
      <c r="H164" s="136" t="s">
        <v>469</v>
      </c>
      <c r="I164" s="92"/>
      <c r="J164" s="91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</row>
    <row r="165" spans="1:27" s="12" customFormat="1" ht="25.5">
      <c r="A165" s="63">
        <v>18</v>
      </c>
      <c r="B165" s="111" t="s">
        <v>283</v>
      </c>
      <c r="C165" s="93" t="s">
        <v>282</v>
      </c>
      <c r="D165" s="93" t="s">
        <v>91</v>
      </c>
      <c r="E165" s="93"/>
      <c r="F165" s="93"/>
      <c r="G165" s="132">
        <v>22903.65</v>
      </c>
      <c r="H165" s="136" t="s">
        <v>469</v>
      </c>
      <c r="I165" s="92"/>
      <c r="J165" s="91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</row>
    <row r="166" spans="1:27" s="12" customFormat="1" ht="12.75">
      <c r="A166" s="63">
        <v>19</v>
      </c>
      <c r="B166" s="111" t="s">
        <v>284</v>
      </c>
      <c r="C166" s="93"/>
      <c r="D166" s="93" t="s">
        <v>91</v>
      </c>
      <c r="E166" s="93"/>
      <c r="F166" s="93"/>
      <c r="G166" s="132">
        <v>1057933</v>
      </c>
      <c r="H166" s="136" t="s">
        <v>469</v>
      </c>
      <c r="I166" s="92"/>
      <c r="J166" s="91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</row>
    <row r="167" spans="1:27" s="12" customFormat="1" ht="12.75">
      <c r="A167" s="63">
        <v>21</v>
      </c>
      <c r="B167" s="111" t="s">
        <v>285</v>
      </c>
      <c r="C167" s="93"/>
      <c r="D167" s="93" t="s">
        <v>91</v>
      </c>
      <c r="E167" s="93"/>
      <c r="F167" s="93"/>
      <c r="G167" s="132">
        <v>26210.12</v>
      </c>
      <c r="H167" s="136" t="s">
        <v>469</v>
      </c>
      <c r="I167" s="92"/>
      <c r="J167" s="91" t="s">
        <v>298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</row>
    <row r="168" spans="1:27" s="12" customFormat="1" ht="12.75">
      <c r="A168" s="63">
        <v>22</v>
      </c>
      <c r="B168" s="111" t="s">
        <v>286</v>
      </c>
      <c r="C168" s="93"/>
      <c r="D168" s="93" t="s">
        <v>91</v>
      </c>
      <c r="E168" s="93"/>
      <c r="F168" s="93">
        <v>2007</v>
      </c>
      <c r="G168" s="132">
        <v>33593.11</v>
      </c>
      <c r="H168" s="136" t="s">
        <v>469</v>
      </c>
      <c r="I168" s="92"/>
      <c r="J168" s="91" t="s">
        <v>299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</row>
    <row r="169" spans="1:27" s="12" customFormat="1" ht="12.75">
      <c r="A169" s="63">
        <v>23</v>
      </c>
      <c r="B169" s="111" t="s">
        <v>287</v>
      </c>
      <c r="C169" s="93"/>
      <c r="D169" s="93" t="s">
        <v>91</v>
      </c>
      <c r="E169" s="93"/>
      <c r="F169" s="93">
        <v>2006</v>
      </c>
      <c r="G169" s="132">
        <v>1149297.11</v>
      </c>
      <c r="H169" s="136" t="s">
        <v>469</v>
      </c>
      <c r="I169" s="92"/>
      <c r="J169" s="91" t="s">
        <v>300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</row>
    <row r="170" spans="1:27" s="12" customFormat="1" ht="12.75">
      <c r="A170" s="63">
        <v>24</v>
      </c>
      <c r="B170" s="111" t="s">
        <v>288</v>
      </c>
      <c r="C170" s="93"/>
      <c r="D170" s="93" t="s">
        <v>91</v>
      </c>
      <c r="E170" s="93"/>
      <c r="F170" s="93"/>
      <c r="G170" s="132">
        <v>92000</v>
      </c>
      <c r="H170" s="136" t="s">
        <v>469</v>
      </c>
      <c r="I170" s="92"/>
      <c r="J170" s="91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</row>
    <row r="171" spans="1:27" s="12" customFormat="1" ht="12.75">
      <c r="A171" s="63">
        <v>25</v>
      </c>
      <c r="B171" s="111" t="s">
        <v>289</v>
      </c>
      <c r="C171" s="93"/>
      <c r="D171" s="93" t="s">
        <v>91</v>
      </c>
      <c r="E171" s="93"/>
      <c r="F171" s="93"/>
      <c r="G171" s="132">
        <v>11976.3</v>
      </c>
      <c r="H171" s="136" t="s">
        <v>469</v>
      </c>
      <c r="I171" s="92"/>
      <c r="J171" s="91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</row>
    <row r="172" spans="1:27" s="12" customFormat="1" ht="12.75">
      <c r="A172" s="63">
        <v>26</v>
      </c>
      <c r="B172" s="111" t="s">
        <v>290</v>
      </c>
      <c r="C172" s="93"/>
      <c r="D172" s="93" t="s">
        <v>91</v>
      </c>
      <c r="E172" s="93"/>
      <c r="F172" s="93"/>
      <c r="G172" s="132">
        <v>129347.64</v>
      </c>
      <c r="H172" s="136" t="s">
        <v>469</v>
      </c>
      <c r="I172" s="92"/>
      <c r="J172" s="91" t="s">
        <v>607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</row>
    <row r="173" spans="1:27" s="12" customFormat="1" ht="12.75">
      <c r="A173" s="63">
        <v>27</v>
      </c>
      <c r="B173" s="111" t="s">
        <v>291</v>
      </c>
      <c r="C173" s="93"/>
      <c r="D173" s="93" t="s">
        <v>91</v>
      </c>
      <c r="E173" s="93"/>
      <c r="F173" s="93"/>
      <c r="G173" s="132">
        <v>73741.18</v>
      </c>
      <c r="H173" s="136" t="s">
        <v>469</v>
      </c>
      <c r="I173" s="92"/>
      <c r="J173" s="91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</row>
    <row r="174" spans="1:27" s="12" customFormat="1" ht="12.75">
      <c r="A174" s="63">
        <v>28</v>
      </c>
      <c r="B174" s="111" t="s">
        <v>605</v>
      </c>
      <c r="C174" s="93"/>
      <c r="D174" s="93" t="s">
        <v>91</v>
      </c>
      <c r="E174" s="93"/>
      <c r="F174" s="93"/>
      <c r="G174" s="132">
        <v>1681.55</v>
      </c>
      <c r="H174" s="136" t="s">
        <v>469</v>
      </c>
      <c r="I174" s="92"/>
      <c r="J174" s="91" t="s">
        <v>606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</row>
    <row r="175" spans="1:27" s="6" customFormat="1" ht="19.5" customHeight="1" thickBot="1">
      <c r="A175" s="74"/>
      <c r="B175" s="267" t="s">
        <v>0</v>
      </c>
      <c r="C175" s="268"/>
      <c r="D175" s="116"/>
      <c r="E175" s="86"/>
      <c r="F175" s="63"/>
      <c r="G175" s="138">
        <f>SUM(G148:G174)</f>
        <v>8495617.260000002</v>
      </c>
      <c r="H175" s="136" t="s">
        <v>469</v>
      </c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</row>
    <row r="176" spans="1:27" s="2" customFormat="1" ht="18" customHeight="1" thickBot="1">
      <c r="A176" s="60"/>
      <c r="B176" s="107"/>
      <c r="C176" s="113"/>
      <c r="D176" s="113"/>
      <c r="E176" s="265" t="s">
        <v>76</v>
      </c>
      <c r="F176" s="266"/>
      <c r="G176" s="230">
        <f>SUM(G175,G146,G131,G126,G120,G116,G113)</f>
        <v>35916492.97</v>
      </c>
      <c r="H176" s="61"/>
      <c r="I176" s="60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</row>
    <row r="177" spans="1:27" s="2" customFormat="1" ht="12.75">
      <c r="A177" s="60"/>
      <c r="B177" s="107"/>
      <c r="C177" s="61"/>
      <c r="D177" s="114"/>
      <c r="E177" s="62"/>
      <c r="F177" s="61"/>
      <c r="G177" s="121"/>
      <c r="H177" s="61"/>
      <c r="I177" s="60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</row>
    <row r="178" spans="1:27" s="2" customFormat="1" ht="12.75">
      <c r="A178" s="60"/>
      <c r="B178" s="107"/>
      <c r="C178" s="61"/>
      <c r="D178" s="114"/>
      <c r="E178" s="62"/>
      <c r="F178" s="61"/>
      <c r="G178" s="121"/>
      <c r="H178" s="61"/>
      <c r="I178" s="60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</row>
    <row r="179" spans="1:27" s="2" customFormat="1" ht="12.75">
      <c r="A179" s="60"/>
      <c r="B179" s="107"/>
      <c r="C179" s="61"/>
      <c r="D179" s="114"/>
      <c r="E179" s="62"/>
      <c r="F179" s="61"/>
      <c r="G179" s="121"/>
      <c r="H179" s="61"/>
      <c r="I179" s="60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</row>
    <row r="180" ht="12.75" customHeight="1"/>
    <row r="181" spans="1:27" s="2" customFormat="1" ht="12.75">
      <c r="A181" s="60"/>
      <c r="B181" s="107"/>
      <c r="C181" s="61"/>
      <c r="D181" s="114"/>
      <c r="E181" s="62"/>
      <c r="F181" s="61"/>
      <c r="G181" s="121"/>
      <c r="H181" s="61"/>
      <c r="I181" s="60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</row>
    <row r="182" spans="1:27" s="2" customFormat="1" ht="12.75">
      <c r="A182" s="60"/>
      <c r="B182" s="107"/>
      <c r="C182" s="61"/>
      <c r="D182" s="114"/>
      <c r="E182" s="62"/>
      <c r="F182" s="61"/>
      <c r="G182" s="121"/>
      <c r="H182" s="61"/>
      <c r="I182" s="60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</row>
    <row r="184" ht="21.75" customHeight="1"/>
  </sheetData>
  <sheetProtection/>
  <mergeCells count="31">
    <mergeCell ref="A127:E127"/>
    <mergeCell ref="A4:A5"/>
    <mergeCell ref="A117:AA117"/>
    <mergeCell ref="A6:AA6"/>
    <mergeCell ref="F4:F5"/>
    <mergeCell ref="Y4:Y5"/>
    <mergeCell ref="B126:C126"/>
    <mergeCell ref="A121:G121"/>
    <mergeCell ref="G4:G5"/>
    <mergeCell ref="W4:W5"/>
    <mergeCell ref="I4:I5"/>
    <mergeCell ref="J4:J5"/>
    <mergeCell ref="K4:M4"/>
    <mergeCell ref="V4:V5"/>
    <mergeCell ref="N4:N5"/>
    <mergeCell ref="O4:T4"/>
    <mergeCell ref="U4:U5"/>
    <mergeCell ref="B131:C131"/>
    <mergeCell ref="Z4:Z5"/>
    <mergeCell ref="AA4:AA5"/>
    <mergeCell ref="H4:H5"/>
    <mergeCell ref="X4:X5"/>
    <mergeCell ref="A114:AA114"/>
    <mergeCell ref="B4:B5"/>
    <mergeCell ref="C4:C5"/>
    <mergeCell ref="D4:D5"/>
    <mergeCell ref="E4:E5"/>
    <mergeCell ref="E176:F176"/>
    <mergeCell ref="B175:C175"/>
    <mergeCell ref="A132:AA132"/>
    <mergeCell ref="A147:G1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51" r:id="rId1"/>
  <headerFooter alignWithMargins="0">
    <oddFooter>&amp;CStrona &amp;P z &amp;N</oddFooter>
  </headerFooter>
  <rowBreaks count="4" manualBreakCount="4">
    <brk id="33" max="27" man="1"/>
    <brk id="74" max="26" man="1"/>
    <brk id="113" max="26" man="1"/>
    <brk id="146" max="26" man="1"/>
  </rowBreaks>
  <colBreaks count="1" manualBreakCount="1">
    <brk id="10" max="1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78"/>
  <sheetViews>
    <sheetView view="pageBreakPreview" zoomScale="75" zoomScaleNormal="110" zoomScaleSheetLayoutView="75" zoomScalePageLayoutView="0" workbookViewId="0" topLeftCell="A217">
      <selection activeCell="D188" sqref="D188"/>
    </sheetView>
  </sheetViews>
  <sheetFormatPr defaultColWidth="9.140625" defaultRowHeight="12.75"/>
  <cols>
    <col min="1" max="1" width="5.57421875" style="61" customWidth="1"/>
    <col min="2" max="2" width="47.57421875" style="190" customWidth="1"/>
    <col min="3" max="3" width="15.421875" style="61" customWidth="1"/>
    <col min="4" max="4" width="18.421875" style="121" customWidth="1"/>
  </cols>
  <sheetData>
    <row r="1" spans="1:4" ht="12.75">
      <c r="A1" s="264" t="s">
        <v>799</v>
      </c>
      <c r="B1" s="264"/>
      <c r="C1" s="264"/>
      <c r="D1" s="264"/>
    </row>
    <row r="3" spans="1:4" ht="12.75">
      <c r="A3" s="258" t="s">
        <v>700</v>
      </c>
      <c r="B3" s="258"/>
      <c r="C3" s="258"/>
      <c r="D3" s="258"/>
    </row>
    <row r="4" spans="1:4" ht="25.5">
      <c r="A4" s="64" t="s">
        <v>25</v>
      </c>
      <c r="B4" s="64" t="s">
        <v>33</v>
      </c>
      <c r="C4" s="64" t="s">
        <v>34</v>
      </c>
      <c r="D4" s="169" t="s">
        <v>35</v>
      </c>
    </row>
    <row r="5" spans="1:4" ht="12.75" customHeight="1">
      <c r="A5" s="269" t="s">
        <v>431</v>
      </c>
      <c r="B5" s="270"/>
      <c r="C5" s="270"/>
      <c r="D5" s="271"/>
    </row>
    <row r="6" spans="1:4" s="6" customFormat="1" ht="12.75">
      <c r="A6" s="117">
        <v>1</v>
      </c>
      <c r="B6" s="193" t="s">
        <v>214</v>
      </c>
      <c r="C6" s="165">
        <v>2007</v>
      </c>
      <c r="D6" s="315">
        <v>14152</v>
      </c>
    </row>
    <row r="7" spans="1:4" s="6" customFormat="1" ht="12.75">
      <c r="A7" s="117">
        <v>2</v>
      </c>
      <c r="B7" s="193" t="s">
        <v>215</v>
      </c>
      <c r="C7" s="165">
        <v>2007</v>
      </c>
      <c r="D7" s="315">
        <v>2500</v>
      </c>
    </row>
    <row r="8" spans="1:4" s="6" customFormat="1" ht="12.75">
      <c r="A8" s="117">
        <v>3</v>
      </c>
      <c r="B8" s="193" t="s">
        <v>216</v>
      </c>
      <c r="C8" s="165">
        <v>2007</v>
      </c>
      <c r="D8" s="315">
        <v>950</v>
      </c>
    </row>
    <row r="9" spans="1:4" s="6" customFormat="1" ht="12.75">
      <c r="A9" s="117">
        <v>4</v>
      </c>
      <c r="B9" s="193" t="s">
        <v>215</v>
      </c>
      <c r="C9" s="165">
        <v>2007</v>
      </c>
      <c r="D9" s="315">
        <v>4880</v>
      </c>
    </row>
    <row r="10" spans="1:4" s="6" customFormat="1" ht="12.75">
      <c r="A10" s="117">
        <v>5</v>
      </c>
      <c r="B10" s="194" t="s">
        <v>217</v>
      </c>
      <c r="C10" s="165">
        <v>2007</v>
      </c>
      <c r="D10" s="315">
        <v>14152</v>
      </c>
    </row>
    <row r="11" spans="1:4" s="6" customFormat="1" ht="12.75">
      <c r="A11" s="117">
        <v>6</v>
      </c>
      <c r="B11" s="193" t="s">
        <v>218</v>
      </c>
      <c r="C11" s="165">
        <v>2008</v>
      </c>
      <c r="D11" s="315">
        <f>7*1515.2</f>
        <v>10606.4</v>
      </c>
    </row>
    <row r="12" spans="1:4" s="6" customFormat="1" ht="12.75">
      <c r="A12" s="117">
        <v>7</v>
      </c>
      <c r="B12" s="193" t="s">
        <v>219</v>
      </c>
      <c r="C12" s="165">
        <v>2008</v>
      </c>
      <c r="D12" s="315">
        <f>6*318.97</f>
        <v>1913.8200000000002</v>
      </c>
    </row>
    <row r="13" spans="1:4" s="6" customFormat="1" ht="12.75">
      <c r="A13" s="117">
        <v>8</v>
      </c>
      <c r="B13" s="193" t="s">
        <v>220</v>
      </c>
      <c r="C13" s="165">
        <v>2008</v>
      </c>
      <c r="D13" s="315">
        <v>740</v>
      </c>
    </row>
    <row r="14" spans="1:4" s="6" customFormat="1" ht="12.75">
      <c r="A14" s="117">
        <v>9</v>
      </c>
      <c r="B14" s="97" t="s">
        <v>156</v>
      </c>
      <c r="C14" s="166">
        <v>2010</v>
      </c>
      <c r="D14" s="316">
        <v>3430</v>
      </c>
    </row>
    <row r="15" spans="1:4" s="6" customFormat="1" ht="12.75">
      <c r="A15" s="117">
        <v>10</v>
      </c>
      <c r="B15" s="97" t="s">
        <v>221</v>
      </c>
      <c r="C15" s="166">
        <v>2010</v>
      </c>
      <c r="D15" s="316">
        <v>1462.78</v>
      </c>
    </row>
    <row r="16" spans="1:4" s="6" customFormat="1" ht="12.75">
      <c r="A16" s="117">
        <v>11</v>
      </c>
      <c r="B16" s="97" t="s">
        <v>222</v>
      </c>
      <c r="C16" s="166">
        <v>2010</v>
      </c>
      <c r="D16" s="317">
        <v>1249.28</v>
      </c>
    </row>
    <row r="17" spans="1:4" s="6" customFormat="1" ht="12.75">
      <c r="A17" s="117">
        <v>12</v>
      </c>
      <c r="B17" s="97" t="s">
        <v>223</v>
      </c>
      <c r="C17" s="166">
        <v>2010</v>
      </c>
      <c r="D17" s="318"/>
    </row>
    <row r="18" spans="1:4" s="6" customFormat="1" ht="12.75">
      <c r="A18" s="117">
        <v>13</v>
      </c>
      <c r="B18" s="97" t="s">
        <v>224</v>
      </c>
      <c r="C18" s="166">
        <v>2010</v>
      </c>
      <c r="D18" s="316">
        <v>562.42</v>
      </c>
    </row>
    <row r="19" spans="1:4" s="6" customFormat="1" ht="12.75">
      <c r="A19" s="117">
        <v>14</v>
      </c>
      <c r="B19" s="74" t="s">
        <v>688</v>
      </c>
      <c r="C19" s="63">
        <v>2010</v>
      </c>
      <c r="D19" s="75">
        <v>2480</v>
      </c>
    </row>
    <row r="20" spans="1:4" s="6" customFormat="1" ht="12.75">
      <c r="A20" s="63"/>
      <c r="B20" s="273" t="s">
        <v>0</v>
      </c>
      <c r="C20" s="273"/>
      <c r="D20" s="69">
        <f>SUM(D6:D19)</f>
        <v>59078.7</v>
      </c>
    </row>
    <row r="21" spans="1:4" ht="13.5" customHeight="1">
      <c r="A21" s="275" t="s">
        <v>597</v>
      </c>
      <c r="B21" s="275"/>
      <c r="C21" s="275"/>
      <c r="D21" s="275"/>
    </row>
    <row r="22" spans="1:4" s="7" customFormat="1" ht="12.75">
      <c r="A22" s="63">
        <v>1</v>
      </c>
      <c r="B22" s="70" t="s">
        <v>374</v>
      </c>
      <c r="C22" s="112">
        <v>2007</v>
      </c>
      <c r="D22" s="71">
        <v>1339</v>
      </c>
    </row>
    <row r="23" spans="1:4" s="7" customFormat="1" ht="12.75">
      <c r="A23" s="63">
        <v>2</v>
      </c>
      <c r="B23" s="70" t="s">
        <v>375</v>
      </c>
      <c r="C23" s="112">
        <v>2008</v>
      </c>
      <c r="D23" s="71">
        <v>666.73</v>
      </c>
    </row>
    <row r="24" spans="1:4" s="7" customFormat="1" ht="12.75">
      <c r="A24" s="63">
        <v>3</v>
      </c>
      <c r="B24" s="74" t="s">
        <v>376</v>
      </c>
      <c r="C24" s="63">
        <v>2008</v>
      </c>
      <c r="D24" s="75">
        <v>1561.6</v>
      </c>
    </row>
    <row r="25" spans="1:4" s="7" customFormat="1" ht="12.75">
      <c r="A25" s="63">
        <v>4</v>
      </c>
      <c r="B25" s="74" t="s">
        <v>377</v>
      </c>
      <c r="C25" s="63">
        <v>2009</v>
      </c>
      <c r="D25" s="75">
        <v>2313</v>
      </c>
    </row>
    <row r="26" spans="1:4" s="7" customFormat="1" ht="12.75">
      <c r="A26" s="63">
        <v>5</v>
      </c>
      <c r="B26" s="74" t="s">
        <v>378</v>
      </c>
      <c r="C26" s="63">
        <v>2009</v>
      </c>
      <c r="D26" s="75">
        <v>2450.96</v>
      </c>
    </row>
    <row r="27" spans="1:4" s="7" customFormat="1" ht="12.75">
      <c r="A27" s="63">
        <v>6</v>
      </c>
      <c r="B27" s="74" t="s">
        <v>379</v>
      </c>
      <c r="C27" s="63">
        <v>2009</v>
      </c>
      <c r="D27" s="75">
        <v>1235</v>
      </c>
    </row>
    <row r="28" spans="1:4" s="7" customFormat="1" ht="12.75">
      <c r="A28" s="63">
        <v>7</v>
      </c>
      <c r="B28" s="74" t="s">
        <v>380</v>
      </c>
      <c r="C28" s="63">
        <v>2009</v>
      </c>
      <c r="D28" s="75">
        <v>1342</v>
      </c>
    </row>
    <row r="29" spans="1:4" s="7" customFormat="1" ht="12.75">
      <c r="A29" s="63">
        <v>8</v>
      </c>
      <c r="B29" s="74" t="s">
        <v>381</v>
      </c>
      <c r="C29" s="63">
        <v>2010</v>
      </c>
      <c r="D29" s="75">
        <v>597.8</v>
      </c>
    </row>
    <row r="30" spans="1:4" s="7" customFormat="1" ht="12.75">
      <c r="A30" s="63">
        <v>9</v>
      </c>
      <c r="B30" s="74" t="s">
        <v>382</v>
      </c>
      <c r="C30" s="63">
        <v>2010</v>
      </c>
      <c r="D30" s="75">
        <v>2194.78</v>
      </c>
    </row>
    <row r="31" spans="1:4" s="7" customFormat="1" ht="12.75">
      <c r="A31" s="63">
        <v>10</v>
      </c>
      <c r="B31" s="74" t="s">
        <v>383</v>
      </c>
      <c r="C31" s="63">
        <v>2011</v>
      </c>
      <c r="D31" s="75">
        <v>2212.77</v>
      </c>
    </row>
    <row r="32" spans="1:4" s="7" customFormat="1" ht="12.75">
      <c r="A32" s="63">
        <v>11</v>
      </c>
      <c r="B32" s="74" t="s">
        <v>384</v>
      </c>
      <c r="C32" s="63">
        <v>2011</v>
      </c>
      <c r="D32" s="75">
        <v>2460</v>
      </c>
    </row>
    <row r="33" spans="1:4" s="7" customFormat="1" ht="12.75">
      <c r="A33" s="113"/>
      <c r="B33" s="273" t="s">
        <v>0</v>
      </c>
      <c r="C33" s="273" t="s">
        <v>6</v>
      </c>
      <c r="D33" s="215">
        <f>SUM(D22:D32)</f>
        <v>18373.64</v>
      </c>
    </row>
    <row r="34" spans="1:4" s="7" customFormat="1" ht="13.5" customHeight="1">
      <c r="A34" s="275" t="s">
        <v>171</v>
      </c>
      <c r="B34" s="275"/>
      <c r="C34" s="275"/>
      <c r="D34" s="275"/>
    </row>
    <row r="35" spans="1:4" s="7" customFormat="1" ht="13.5" customHeight="1">
      <c r="A35" s="98">
        <v>1</v>
      </c>
      <c r="B35" s="76" t="s">
        <v>172</v>
      </c>
      <c r="C35" s="63">
        <v>2007</v>
      </c>
      <c r="D35" s="79">
        <v>10171.88</v>
      </c>
    </row>
    <row r="36" spans="1:4" s="7" customFormat="1" ht="13.5" customHeight="1">
      <c r="A36" s="98">
        <v>2</v>
      </c>
      <c r="B36" s="74" t="s">
        <v>173</v>
      </c>
      <c r="C36" s="63">
        <v>2007</v>
      </c>
      <c r="D36" s="75">
        <v>1749.75</v>
      </c>
    </row>
    <row r="37" spans="1:4" s="7" customFormat="1" ht="13.5" customHeight="1">
      <c r="A37" s="98">
        <v>3</v>
      </c>
      <c r="B37" s="74" t="s">
        <v>174</v>
      </c>
      <c r="C37" s="63">
        <v>2007</v>
      </c>
      <c r="D37" s="75">
        <v>733.81</v>
      </c>
    </row>
    <row r="38" spans="1:4" s="7" customFormat="1" ht="13.5" customHeight="1">
      <c r="A38" s="98">
        <v>4</v>
      </c>
      <c r="B38" s="74" t="s">
        <v>175</v>
      </c>
      <c r="C38" s="63">
        <v>2007</v>
      </c>
      <c r="D38" s="75">
        <v>7069.7</v>
      </c>
    </row>
    <row r="39" spans="1:4" s="7" customFormat="1" ht="13.5" customHeight="1">
      <c r="A39" s="98">
        <v>5</v>
      </c>
      <c r="B39" s="74" t="s">
        <v>157</v>
      </c>
      <c r="C39" s="63">
        <v>2007</v>
      </c>
      <c r="D39" s="75">
        <v>2323.62</v>
      </c>
    </row>
    <row r="40" spans="1:4" s="7" customFormat="1" ht="13.5" customHeight="1">
      <c r="A40" s="98">
        <v>6</v>
      </c>
      <c r="B40" s="74" t="s">
        <v>176</v>
      </c>
      <c r="C40" s="63">
        <v>2007</v>
      </c>
      <c r="D40" s="75">
        <v>17399.16</v>
      </c>
    </row>
    <row r="41" spans="1:4" s="7" customFormat="1" ht="13.5" customHeight="1">
      <c r="A41" s="98">
        <v>7</v>
      </c>
      <c r="B41" s="74" t="s">
        <v>176</v>
      </c>
      <c r="C41" s="63">
        <v>2007</v>
      </c>
      <c r="D41" s="75">
        <v>1999.34</v>
      </c>
    </row>
    <row r="42" spans="1:4" s="7" customFormat="1" ht="17.25" customHeight="1">
      <c r="A42" s="98">
        <v>8</v>
      </c>
      <c r="B42" s="74" t="s">
        <v>177</v>
      </c>
      <c r="C42" s="63">
        <v>2007</v>
      </c>
      <c r="D42" s="75">
        <v>904.55</v>
      </c>
    </row>
    <row r="43" spans="1:4" s="7" customFormat="1" ht="17.25" customHeight="1">
      <c r="A43" s="98">
        <v>9</v>
      </c>
      <c r="B43" s="74" t="s">
        <v>178</v>
      </c>
      <c r="C43" s="63">
        <v>2008</v>
      </c>
      <c r="D43" s="75">
        <v>349</v>
      </c>
    </row>
    <row r="44" spans="1:4" s="7" customFormat="1" ht="17.25" customHeight="1">
      <c r="A44" s="98">
        <v>10</v>
      </c>
      <c r="B44" s="74" t="s">
        <v>179</v>
      </c>
      <c r="C44" s="63">
        <v>2009</v>
      </c>
      <c r="D44" s="75">
        <v>347</v>
      </c>
    </row>
    <row r="45" spans="1:4" s="7" customFormat="1" ht="17.25" customHeight="1">
      <c r="A45" s="98">
        <v>11</v>
      </c>
      <c r="B45" s="70" t="s">
        <v>180</v>
      </c>
      <c r="C45" s="63">
        <v>2012</v>
      </c>
      <c r="D45" s="71">
        <v>2952</v>
      </c>
    </row>
    <row r="46" spans="1:4" s="7" customFormat="1" ht="17.25" customHeight="1">
      <c r="A46" s="98">
        <v>12</v>
      </c>
      <c r="B46" s="74" t="s">
        <v>181</v>
      </c>
      <c r="C46" s="63">
        <v>2010</v>
      </c>
      <c r="D46" s="75">
        <v>6298</v>
      </c>
    </row>
    <row r="47" spans="1:4" s="7" customFormat="1" ht="17.25" customHeight="1">
      <c r="A47" s="98">
        <v>13</v>
      </c>
      <c r="B47" s="74" t="s">
        <v>158</v>
      </c>
      <c r="C47" s="63">
        <v>2010</v>
      </c>
      <c r="D47" s="75">
        <v>1586</v>
      </c>
    </row>
    <row r="48" spans="1:4" s="7" customFormat="1" ht="13.5" customHeight="1">
      <c r="A48" s="174"/>
      <c r="B48" s="273" t="s">
        <v>0</v>
      </c>
      <c r="C48" s="273" t="s">
        <v>6</v>
      </c>
      <c r="D48" s="69">
        <f>SUM(D35:D47)</f>
        <v>53883.81</v>
      </c>
    </row>
    <row r="49" spans="1:4" s="2" customFormat="1" ht="12.75">
      <c r="A49" s="286" t="s">
        <v>598</v>
      </c>
      <c r="B49" s="287"/>
      <c r="C49" s="287"/>
      <c r="D49" s="288"/>
    </row>
    <row r="50" spans="1:4" s="2" customFormat="1" ht="12.75">
      <c r="A50" s="166">
        <v>1</v>
      </c>
      <c r="B50" s="164" t="s">
        <v>584</v>
      </c>
      <c r="C50" s="165"/>
      <c r="D50" s="319">
        <v>40776.24</v>
      </c>
    </row>
    <row r="51" spans="1:4" s="2" customFormat="1" ht="12.75">
      <c r="A51" s="166">
        <v>2</v>
      </c>
      <c r="B51" s="164" t="s">
        <v>174</v>
      </c>
      <c r="C51" s="165">
        <v>2007</v>
      </c>
      <c r="D51" s="319">
        <v>733.41</v>
      </c>
    </row>
    <row r="52" spans="1:4" s="2" customFormat="1" ht="12.75">
      <c r="A52" s="166">
        <v>3</v>
      </c>
      <c r="B52" s="164" t="s">
        <v>585</v>
      </c>
      <c r="C52" s="165">
        <v>2007</v>
      </c>
      <c r="D52" s="319">
        <f>642.7*11</f>
        <v>7069.700000000001</v>
      </c>
    </row>
    <row r="53" spans="1:4" s="2" customFormat="1" ht="12.75">
      <c r="A53" s="166">
        <v>4</v>
      </c>
      <c r="B53" s="164" t="s">
        <v>157</v>
      </c>
      <c r="C53" s="165">
        <v>2007</v>
      </c>
      <c r="D53" s="319">
        <v>2323.62</v>
      </c>
    </row>
    <row r="54" spans="1:4" s="2" customFormat="1" ht="12.75">
      <c r="A54" s="166">
        <v>5</v>
      </c>
      <c r="B54" s="164" t="s">
        <v>586</v>
      </c>
      <c r="C54" s="165">
        <v>2007</v>
      </c>
      <c r="D54" s="319">
        <f>9*1871.62</f>
        <v>16844.579999999998</v>
      </c>
    </row>
    <row r="55" spans="1:4" s="2" customFormat="1" ht="12.75">
      <c r="A55" s="166">
        <v>6</v>
      </c>
      <c r="B55" s="164" t="s">
        <v>586</v>
      </c>
      <c r="C55" s="165">
        <v>2007</v>
      </c>
      <c r="D55" s="319">
        <v>1914.97</v>
      </c>
    </row>
    <row r="56" spans="1:4" s="2" customFormat="1" ht="12.75">
      <c r="A56" s="166">
        <v>7</v>
      </c>
      <c r="B56" s="164" t="s">
        <v>587</v>
      </c>
      <c r="C56" s="165">
        <v>2007</v>
      </c>
      <c r="D56" s="319">
        <v>843.55</v>
      </c>
    </row>
    <row r="57" spans="1:4" s="2" customFormat="1" ht="12.75">
      <c r="A57" s="166">
        <v>8</v>
      </c>
      <c r="B57" s="164" t="s">
        <v>588</v>
      </c>
      <c r="C57" s="165">
        <v>2007</v>
      </c>
      <c r="D57" s="319">
        <v>489</v>
      </c>
    </row>
    <row r="58" spans="1:4" s="2" customFormat="1" ht="12.75">
      <c r="A58" s="166">
        <v>9</v>
      </c>
      <c r="B58" s="164" t="s">
        <v>589</v>
      </c>
      <c r="C58" s="165">
        <v>2008</v>
      </c>
      <c r="D58" s="319">
        <v>248</v>
      </c>
    </row>
    <row r="59" spans="1:4" s="2" customFormat="1" ht="12.75">
      <c r="A59" s="166">
        <v>10</v>
      </c>
      <c r="B59" s="164" t="s">
        <v>590</v>
      </c>
      <c r="C59" s="165">
        <v>2007</v>
      </c>
      <c r="D59" s="319">
        <v>1269</v>
      </c>
    </row>
    <row r="60" spans="1:4" s="2" customFormat="1" ht="12.75">
      <c r="A60" s="166">
        <v>11</v>
      </c>
      <c r="B60" s="74" t="s">
        <v>591</v>
      </c>
      <c r="C60" s="63">
        <v>2010</v>
      </c>
      <c r="D60" s="75">
        <v>198.99</v>
      </c>
    </row>
    <row r="61" spans="1:4" s="2" customFormat="1" ht="12.75">
      <c r="A61" s="166">
        <v>12</v>
      </c>
      <c r="B61" s="74" t="s">
        <v>592</v>
      </c>
      <c r="C61" s="63">
        <v>2011</v>
      </c>
      <c r="D61" s="75">
        <v>2214</v>
      </c>
    </row>
    <row r="62" spans="1:4" s="2" customFormat="1" ht="12.75">
      <c r="A62" s="166"/>
      <c r="B62" s="273" t="s">
        <v>0</v>
      </c>
      <c r="C62" s="273" t="s">
        <v>6</v>
      </c>
      <c r="D62" s="87">
        <f>SUM(D50:D61)</f>
        <v>74925.06000000001</v>
      </c>
    </row>
    <row r="63" spans="1:4" s="2" customFormat="1" ht="12.75">
      <c r="A63" s="286" t="s">
        <v>702</v>
      </c>
      <c r="B63" s="287"/>
      <c r="C63" s="287"/>
      <c r="D63" s="288"/>
    </row>
    <row r="64" spans="1:4" s="2" customFormat="1" ht="12.75">
      <c r="A64" s="166">
        <v>1</v>
      </c>
      <c r="B64" s="164" t="s">
        <v>412</v>
      </c>
      <c r="C64" s="165">
        <v>2007</v>
      </c>
      <c r="D64" s="319">
        <v>2503</v>
      </c>
    </row>
    <row r="65" spans="1:4" s="2" customFormat="1" ht="12.75">
      <c r="A65" s="166">
        <v>2</v>
      </c>
      <c r="B65" s="164" t="s">
        <v>638</v>
      </c>
      <c r="C65" s="165">
        <v>2007</v>
      </c>
      <c r="D65" s="319">
        <v>409</v>
      </c>
    </row>
    <row r="66" spans="1:4" s="2" customFormat="1" ht="12.75">
      <c r="A66" s="166">
        <v>3</v>
      </c>
      <c r="B66" s="164" t="s">
        <v>156</v>
      </c>
      <c r="C66" s="165">
        <v>2007</v>
      </c>
      <c r="D66" s="319">
        <v>2955</v>
      </c>
    </row>
    <row r="67" spans="1:4" s="2" customFormat="1" ht="12.75">
      <c r="A67" s="166">
        <v>4</v>
      </c>
      <c r="B67" s="164" t="s">
        <v>639</v>
      </c>
      <c r="C67" s="165">
        <v>2008</v>
      </c>
      <c r="D67" s="319">
        <v>299</v>
      </c>
    </row>
    <row r="68" spans="1:4" s="2" customFormat="1" ht="12.75">
      <c r="A68" s="166">
        <v>5</v>
      </c>
      <c r="B68" s="74" t="s">
        <v>640</v>
      </c>
      <c r="C68" s="63">
        <v>2012</v>
      </c>
      <c r="D68" s="75">
        <v>2140</v>
      </c>
    </row>
    <row r="69" spans="1:4" s="2" customFormat="1" ht="12.75">
      <c r="A69" s="166">
        <v>6</v>
      </c>
      <c r="B69" s="74" t="s">
        <v>642</v>
      </c>
      <c r="C69" s="63">
        <v>2009</v>
      </c>
      <c r="D69" s="75">
        <v>748.99</v>
      </c>
    </row>
    <row r="70" spans="1:4" s="2" customFormat="1" ht="12.75">
      <c r="A70" s="166"/>
      <c r="B70" s="273" t="s">
        <v>0</v>
      </c>
      <c r="C70" s="273" t="s">
        <v>6</v>
      </c>
      <c r="D70" s="320">
        <f>SUM(D64:D69)</f>
        <v>9054.99</v>
      </c>
    </row>
    <row r="71" spans="1:4" s="2" customFormat="1" ht="12.75">
      <c r="A71" s="275" t="s">
        <v>703</v>
      </c>
      <c r="B71" s="275"/>
      <c r="C71" s="275"/>
      <c r="D71" s="275"/>
    </row>
    <row r="72" spans="1:4" s="2" customFormat="1" ht="12.75">
      <c r="A72" s="63">
        <v>1</v>
      </c>
      <c r="B72" s="70" t="s">
        <v>412</v>
      </c>
      <c r="C72" s="112">
        <v>2007</v>
      </c>
      <c r="D72" s="71">
        <v>1300</v>
      </c>
    </row>
    <row r="73" spans="1:4" s="2" customFormat="1" ht="12.75">
      <c r="A73" s="63">
        <v>2</v>
      </c>
      <c r="B73" s="74" t="s">
        <v>413</v>
      </c>
      <c r="C73" s="63">
        <v>2007</v>
      </c>
      <c r="D73" s="75">
        <v>11436</v>
      </c>
    </row>
    <row r="74" spans="1:4" s="2" customFormat="1" ht="12.75">
      <c r="A74" s="63">
        <v>3</v>
      </c>
      <c r="B74" s="74" t="s">
        <v>414</v>
      </c>
      <c r="C74" s="63">
        <v>2007</v>
      </c>
      <c r="D74" s="75">
        <v>5488</v>
      </c>
    </row>
    <row r="75" spans="1:4" s="2" customFormat="1" ht="12.75">
      <c r="A75" s="63">
        <v>4</v>
      </c>
      <c r="B75" s="74" t="s">
        <v>415</v>
      </c>
      <c r="C75" s="63">
        <v>2008</v>
      </c>
      <c r="D75" s="75">
        <v>11956</v>
      </c>
    </row>
    <row r="76" spans="1:4" s="2" customFormat="1" ht="12.75">
      <c r="A76" s="63">
        <v>5</v>
      </c>
      <c r="B76" s="74" t="s">
        <v>416</v>
      </c>
      <c r="C76" s="63">
        <v>2008</v>
      </c>
      <c r="D76" s="75">
        <v>1099</v>
      </c>
    </row>
    <row r="77" spans="1:4" s="2" customFormat="1" ht="12.75">
      <c r="A77" s="63">
        <v>6</v>
      </c>
      <c r="B77" s="74" t="s">
        <v>417</v>
      </c>
      <c r="C77" s="63">
        <v>2008</v>
      </c>
      <c r="D77" s="75">
        <v>649</v>
      </c>
    </row>
    <row r="78" spans="1:4" s="2" customFormat="1" ht="12.75">
      <c r="A78" s="63">
        <v>7</v>
      </c>
      <c r="B78" s="74" t="s">
        <v>420</v>
      </c>
      <c r="C78" s="63">
        <v>2007</v>
      </c>
      <c r="D78" s="75">
        <v>1355</v>
      </c>
    </row>
    <row r="79" spans="1:4" s="6" customFormat="1" ht="12.75">
      <c r="A79" s="63"/>
      <c r="B79" s="273" t="s">
        <v>0</v>
      </c>
      <c r="C79" s="273" t="s">
        <v>6</v>
      </c>
      <c r="D79" s="69">
        <f>SUM(D72:D78)</f>
        <v>33283</v>
      </c>
    </row>
    <row r="80" spans="1:4" s="6" customFormat="1" ht="12.75">
      <c r="A80" s="269" t="s">
        <v>704</v>
      </c>
      <c r="B80" s="270"/>
      <c r="C80" s="270"/>
      <c r="D80" s="271"/>
    </row>
    <row r="81" spans="1:4" s="6" customFormat="1" ht="12.75">
      <c r="A81" s="63">
        <v>1</v>
      </c>
      <c r="B81" s="70" t="s">
        <v>125</v>
      </c>
      <c r="C81" s="112">
        <v>2010</v>
      </c>
      <c r="D81" s="127">
        <v>1599</v>
      </c>
    </row>
    <row r="82" spans="1:4" s="6" customFormat="1" ht="12.75">
      <c r="A82" s="63">
        <v>2</v>
      </c>
      <c r="B82" s="70" t="s">
        <v>126</v>
      </c>
      <c r="C82" s="112">
        <v>2010</v>
      </c>
      <c r="D82" s="127">
        <v>1531.1</v>
      </c>
    </row>
    <row r="83" spans="1:4" s="6" customFormat="1" ht="12.75">
      <c r="A83" s="63">
        <v>3</v>
      </c>
      <c r="B83" s="74" t="s">
        <v>127</v>
      </c>
      <c r="C83" s="63">
        <v>2010</v>
      </c>
      <c r="D83" s="122">
        <v>3600</v>
      </c>
    </row>
    <row r="84" spans="1:4" s="6" customFormat="1" ht="12.75">
      <c r="A84" s="63">
        <v>4</v>
      </c>
      <c r="B84" s="74" t="s">
        <v>128</v>
      </c>
      <c r="C84" s="63">
        <v>2008</v>
      </c>
      <c r="D84" s="122">
        <v>3000</v>
      </c>
    </row>
    <row r="85" spans="1:4" s="6" customFormat="1" ht="12.75">
      <c r="A85" s="63">
        <v>5</v>
      </c>
      <c r="B85" s="74" t="s">
        <v>129</v>
      </c>
      <c r="C85" s="63">
        <v>2008</v>
      </c>
      <c r="D85" s="122">
        <v>4500</v>
      </c>
    </row>
    <row r="86" spans="1:4" s="6" customFormat="1" ht="12.75">
      <c r="A86" s="63">
        <v>6</v>
      </c>
      <c r="B86" s="74" t="s">
        <v>130</v>
      </c>
      <c r="C86" s="63">
        <v>2009</v>
      </c>
      <c r="D86" s="122">
        <v>7522.78</v>
      </c>
    </row>
    <row r="87" spans="1:4" s="6" customFormat="1" ht="12.75">
      <c r="A87" s="63">
        <v>7</v>
      </c>
      <c r="B87" s="74" t="s">
        <v>131</v>
      </c>
      <c r="C87" s="63">
        <v>2010</v>
      </c>
      <c r="D87" s="122">
        <v>1400</v>
      </c>
    </row>
    <row r="88" spans="1:4" s="6" customFormat="1" ht="12.75">
      <c r="A88" s="63">
        <v>8</v>
      </c>
      <c r="B88" s="74" t="s">
        <v>132</v>
      </c>
      <c r="C88" s="63">
        <v>2010</v>
      </c>
      <c r="D88" s="122">
        <v>5490</v>
      </c>
    </row>
    <row r="89" spans="1:4" s="6" customFormat="1" ht="12.75">
      <c r="A89" s="63">
        <v>9</v>
      </c>
      <c r="B89" s="74" t="s">
        <v>133</v>
      </c>
      <c r="C89" s="63">
        <v>2010</v>
      </c>
      <c r="D89" s="122">
        <v>2800</v>
      </c>
    </row>
    <row r="90" spans="1:4" s="6" customFormat="1" ht="12.75">
      <c r="A90" s="63">
        <v>10</v>
      </c>
      <c r="B90" s="74" t="s">
        <v>134</v>
      </c>
      <c r="C90" s="63">
        <v>2012</v>
      </c>
      <c r="D90" s="122">
        <v>9471</v>
      </c>
    </row>
    <row r="91" spans="1:4" s="6" customFormat="1" ht="12.75">
      <c r="A91" s="63">
        <v>11</v>
      </c>
      <c r="B91" s="74" t="s">
        <v>135</v>
      </c>
      <c r="C91" s="63">
        <v>2012</v>
      </c>
      <c r="D91" s="122">
        <v>1300</v>
      </c>
    </row>
    <row r="92" spans="1:4" s="6" customFormat="1" ht="12.75">
      <c r="A92" s="63">
        <v>12</v>
      </c>
      <c r="B92" s="74" t="s">
        <v>127</v>
      </c>
      <c r="C92" s="63">
        <v>2012</v>
      </c>
      <c r="D92" s="122">
        <v>4597.32</v>
      </c>
    </row>
    <row r="93" spans="1:4" s="6" customFormat="1" ht="12.75">
      <c r="A93" s="63">
        <v>13</v>
      </c>
      <c r="B93" s="74" t="s">
        <v>136</v>
      </c>
      <c r="C93" s="63">
        <v>2012</v>
      </c>
      <c r="D93" s="122">
        <v>1323.79</v>
      </c>
    </row>
    <row r="94" spans="1:4" s="6" customFormat="1" ht="12.75">
      <c r="A94" s="63">
        <v>14</v>
      </c>
      <c r="B94" s="74" t="s">
        <v>137</v>
      </c>
      <c r="C94" s="63">
        <v>2012</v>
      </c>
      <c r="D94" s="122">
        <v>5983.52</v>
      </c>
    </row>
    <row r="95" spans="1:4" s="6" customFormat="1" ht="12.75">
      <c r="A95" s="63">
        <v>15</v>
      </c>
      <c r="B95" s="74" t="s">
        <v>138</v>
      </c>
      <c r="C95" s="63">
        <v>2012</v>
      </c>
      <c r="D95" s="122">
        <v>7995</v>
      </c>
    </row>
    <row r="96" spans="1:4" s="6" customFormat="1" ht="12.75">
      <c r="A96" s="63">
        <v>16</v>
      </c>
      <c r="B96" s="74" t="s">
        <v>139</v>
      </c>
      <c r="C96" s="63">
        <v>2012</v>
      </c>
      <c r="D96" s="122">
        <v>980.04</v>
      </c>
    </row>
    <row r="97" spans="1:4" s="6" customFormat="1" ht="12.75">
      <c r="A97" s="63">
        <v>17</v>
      </c>
      <c r="B97" s="74" t="s">
        <v>140</v>
      </c>
      <c r="C97" s="63">
        <v>2012</v>
      </c>
      <c r="D97" s="122">
        <v>6273</v>
      </c>
    </row>
    <row r="98" spans="1:4" s="6" customFormat="1" ht="12.75">
      <c r="A98" s="63">
        <v>18</v>
      </c>
      <c r="B98" s="74" t="s">
        <v>141</v>
      </c>
      <c r="C98" s="63">
        <v>2012</v>
      </c>
      <c r="D98" s="122">
        <v>4298.85</v>
      </c>
    </row>
    <row r="99" spans="1:4" s="6" customFormat="1" ht="12.75">
      <c r="A99" s="63"/>
      <c r="B99" s="273" t="s">
        <v>0</v>
      </c>
      <c r="C99" s="273" t="s">
        <v>6</v>
      </c>
      <c r="D99" s="69">
        <f>SUM(D81:D98)</f>
        <v>73665.40000000002</v>
      </c>
    </row>
    <row r="100" spans="1:4" s="6" customFormat="1" ht="12.75" customHeight="1">
      <c r="A100" s="269" t="s">
        <v>746</v>
      </c>
      <c r="B100" s="270"/>
      <c r="C100" s="270"/>
      <c r="D100" s="271"/>
    </row>
    <row r="101" spans="1:4" s="6" customFormat="1" ht="12.75">
      <c r="A101" s="63">
        <v>1</v>
      </c>
      <c r="B101" s="74" t="s">
        <v>691</v>
      </c>
      <c r="C101" s="63">
        <v>2007</v>
      </c>
      <c r="D101" s="75">
        <v>1258.83</v>
      </c>
    </row>
    <row r="102" spans="1:4" s="6" customFormat="1" ht="12.75">
      <c r="A102" s="63">
        <v>2</v>
      </c>
      <c r="B102" s="74" t="s">
        <v>692</v>
      </c>
      <c r="C102" s="63">
        <v>2007</v>
      </c>
      <c r="D102" s="75">
        <v>23465</v>
      </c>
    </row>
    <row r="103" spans="1:4" s="6" customFormat="1" ht="12.75">
      <c r="A103" s="63">
        <v>3</v>
      </c>
      <c r="B103" s="74" t="s">
        <v>693</v>
      </c>
      <c r="C103" s="63">
        <v>2008</v>
      </c>
      <c r="D103" s="75">
        <v>11203</v>
      </c>
    </row>
    <row r="104" spans="1:4" s="6" customFormat="1" ht="12.75">
      <c r="A104" s="63">
        <v>4</v>
      </c>
      <c r="B104" s="74" t="s">
        <v>694</v>
      </c>
      <c r="C104" s="63">
        <v>2008</v>
      </c>
      <c r="D104" s="75">
        <v>1316.65</v>
      </c>
    </row>
    <row r="105" spans="1:4" s="6" customFormat="1" ht="12.75">
      <c r="A105" s="160"/>
      <c r="B105" s="161"/>
      <c r="C105" s="161"/>
      <c r="D105" s="170">
        <f>SUM(D101:D104)</f>
        <v>37243.48</v>
      </c>
    </row>
    <row r="106" spans="1:4" s="6" customFormat="1" ht="12.75">
      <c r="A106" s="269" t="s">
        <v>705</v>
      </c>
      <c r="B106" s="270"/>
      <c r="C106" s="270"/>
      <c r="D106" s="271"/>
    </row>
    <row r="107" spans="1:4" s="6" customFormat="1" ht="12.75">
      <c r="A107" s="63">
        <v>1</v>
      </c>
      <c r="B107" s="89" t="s">
        <v>301</v>
      </c>
      <c r="C107" s="106"/>
      <c r="D107" s="171">
        <v>479.04</v>
      </c>
    </row>
    <row r="108" spans="1:4" s="6" customFormat="1" ht="12.75">
      <c r="A108" s="63">
        <v>2</v>
      </c>
      <c r="B108" s="89" t="s">
        <v>302</v>
      </c>
      <c r="C108" s="106"/>
      <c r="D108" s="171">
        <v>1228.87</v>
      </c>
    </row>
    <row r="109" spans="1:4" s="6" customFormat="1" ht="12.75">
      <c r="A109" s="63">
        <v>3</v>
      </c>
      <c r="B109" s="91" t="s">
        <v>303</v>
      </c>
      <c r="C109" s="93"/>
      <c r="D109" s="172">
        <v>266.39</v>
      </c>
    </row>
    <row r="110" spans="1:4" s="6" customFormat="1" ht="12.75">
      <c r="A110" s="63">
        <v>4</v>
      </c>
      <c r="B110" s="91" t="s">
        <v>304</v>
      </c>
      <c r="C110" s="93"/>
      <c r="D110" s="172">
        <v>1098</v>
      </c>
    </row>
    <row r="111" spans="1:4" s="6" customFormat="1" ht="12.75">
      <c r="A111" s="63">
        <v>5</v>
      </c>
      <c r="B111" s="91" t="s">
        <v>305</v>
      </c>
      <c r="C111" s="93"/>
      <c r="D111" s="172">
        <v>699</v>
      </c>
    </row>
    <row r="112" spans="1:4" s="6" customFormat="1" ht="12.75">
      <c r="A112" s="63">
        <v>6</v>
      </c>
      <c r="B112" s="91" t="s">
        <v>306</v>
      </c>
      <c r="C112" s="93"/>
      <c r="D112" s="172">
        <v>999</v>
      </c>
    </row>
    <row r="113" spans="1:4" s="6" customFormat="1" ht="12.75">
      <c r="A113" s="63">
        <v>7</v>
      </c>
      <c r="B113" s="91" t="s">
        <v>307</v>
      </c>
      <c r="C113" s="93"/>
      <c r="D113" s="172">
        <v>349</v>
      </c>
    </row>
    <row r="114" spans="1:4" s="6" customFormat="1" ht="12.75">
      <c r="A114" s="63">
        <v>8</v>
      </c>
      <c r="B114" s="91" t="s">
        <v>308</v>
      </c>
      <c r="C114" s="93"/>
      <c r="D114" s="172">
        <v>279</v>
      </c>
    </row>
    <row r="115" spans="1:4" s="6" customFormat="1" ht="12.75">
      <c r="A115" s="63">
        <v>9</v>
      </c>
      <c r="B115" s="91" t="s">
        <v>309</v>
      </c>
      <c r="C115" s="93"/>
      <c r="D115" s="172">
        <v>599</v>
      </c>
    </row>
    <row r="116" spans="1:4" s="6" customFormat="1" ht="12.75">
      <c r="A116" s="63">
        <v>10</v>
      </c>
      <c r="B116" s="91" t="s">
        <v>310</v>
      </c>
      <c r="C116" s="93"/>
      <c r="D116" s="172">
        <v>583.16</v>
      </c>
    </row>
    <row r="117" spans="1:4" s="6" customFormat="1" ht="12.75">
      <c r="A117" s="63">
        <v>11</v>
      </c>
      <c r="B117" s="91" t="s">
        <v>311</v>
      </c>
      <c r="C117" s="93"/>
      <c r="D117" s="172">
        <v>1999</v>
      </c>
    </row>
    <row r="118" spans="1:4" s="6" customFormat="1" ht="12.75">
      <c r="A118" s="63">
        <v>12</v>
      </c>
      <c r="B118" s="91" t="s">
        <v>312</v>
      </c>
      <c r="C118" s="93"/>
      <c r="D118" s="172">
        <v>2299</v>
      </c>
    </row>
    <row r="119" spans="1:4" s="6" customFormat="1" ht="12.75">
      <c r="A119" s="63">
        <v>13</v>
      </c>
      <c r="B119" s="91" t="s">
        <v>313</v>
      </c>
      <c r="C119" s="93"/>
      <c r="D119" s="172">
        <v>499</v>
      </c>
    </row>
    <row r="120" spans="1:4" s="6" customFormat="1" ht="12.75">
      <c r="A120" s="63">
        <v>14</v>
      </c>
      <c r="B120" s="91" t="s">
        <v>314</v>
      </c>
      <c r="C120" s="93"/>
      <c r="D120" s="172">
        <v>499</v>
      </c>
    </row>
    <row r="121" spans="1:4" s="6" customFormat="1" ht="12.75">
      <c r="A121" s="63">
        <v>15</v>
      </c>
      <c r="B121" s="91" t="s">
        <v>304</v>
      </c>
      <c r="C121" s="93"/>
      <c r="D121" s="172">
        <v>395</v>
      </c>
    </row>
    <row r="122" spans="1:4" s="6" customFormat="1" ht="12.75">
      <c r="A122" s="63"/>
      <c r="B122" s="273" t="s">
        <v>0</v>
      </c>
      <c r="C122" s="273" t="s">
        <v>6</v>
      </c>
      <c r="D122" s="69">
        <f>SUM(D107:D121)</f>
        <v>12271.46</v>
      </c>
    </row>
    <row r="123" spans="1:4" s="6" customFormat="1" ht="12.75">
      <c r="A123" s="275" t="s">
        <v>706</v>
      </c>
      <c r="B123" s="275"/>
      <c r="C123" s="275"/>
      <c r="D123" s="275"/>
    </row>
    <row r="124" spans="1:4" s="6" customFormat="1" ht="12.75">
      <c r="A124" s="63">
        <v>1</v>
      </c>
      <c r="B124" s="70" t="s">
        <v>156</v>
      </c>
      <c r="C124" s="112">
        <v>2007</v>
      </c>
      <c r="D124" s="71">
        <v>3000</v>
      </c>
    </row>
    <row r="125" spans="1:4" s="6" customFormat="1" ht="12.75">
      <c r="A125" s="63">
        <v>2</v>
      </c>
      <c r="B125" s="70" t="s">
        <v>156</v>
      </c>
      <c r="C125" s="112">
        <v>2007</v>
      </c>
      <c r="D125" s="71">
        <v>2999</v>
      </c>
    </row>
    <row r="126" spans="1:4" s="6" customFormat="1" ht="12.75">
      <c r="A126" s="63">
        <v>3</v>
      </c>
      <c r="B126" s="74" t="s">
        <v>156</v>
      </c>
      <c r="C126" s="63">
        <v>2008</v>
      </c>
      <c r="D126" s="75">
        <v>2982.28</v>
      </c>
    </row>
    <row r="127" spans="1:4" s="6" customFormat="1" ht="12.75">
      <c r="A127" s="63">
        <v>4</v>
      </c>
      <c r="B127" s="74" t="s">
        <v>156</v>
      </c>
      <c r="C127" s="63">
        <v>2008</v>
      </c>
      <c r="D127" s="75">
        <v>4148</v>
      </c>
    </row>
    <row r="128" spans="1:4" s="6" customFormat="1" ht="12.75">
      <c r="A128" s="63">
        <v>5</v>
      </c>
      <c r="B128" s="74" t="s">
        <v>156</v>
      </c>
      <c r="C128" s="63">
        <v>2008</v>
      </c>
      <c r="D128" s="75">
        <v>1900</v>
      </c>
    </row>
    <row r="129" spans="1:4" s="6" customFormat="1" ht="12.75">
      <c r="A129" s="63">
        <v>6</v>
      </c>
      <c r="B129" s="74" t="s">
        <v>156</v>
      </c>
      <c r="C129" s="63">
        <v>2008</v>
      </c>
      <c r="D129" s="75">
        <v>2350</v>
      </c>
    </row>
    <row r="130" spans="1:4" s="6" customFormat="1" ht="12.75">
      <c r="A130" s="63">
        <v>7</v>
      </c>
      <c r="B130" s="74" t="s">
        <v>156</v>
      </c>
      <c r="C130" s="63">
        <v>2008</v>
      </c>
      <c r="D130" s="75">
        <v>2350</v>
      </c>
    </row>
    <row r="131" spans="1:4" s="6" customFormat="1" ht="12.75">
      <c r="A131" s="63">
        <v>8</v>
      </c>
      <c r="B131" s="74" t="s">
        <v>156</v>
      </c>
      <c r="C131" s="63">
        <v>2008</v>
      </c>
      <c r="D131" s="75">
        <v>1950</v>
      </c>
    </row>
    <row r="132" spans="1:4" s="6" customFormat="1" ht="13.5" customHeight="1">
      <c r="A132" s="63">
        <v>9</v>
      </c>
      <c r="B132" s="74" t="s">
        <v>157</v>
      </c>
      <c r="C132" s="63">
        <v>2009</v>
      </c>
      <c r="D132" s="75">
        <v>4990</v>
      </c>
    </row>
    <row r="133" spans="1:4" s="6" customFormat="1" ht="12.75">
      <c r="A133" s="63">
        <v>10</v>
      </c>
      <c r="B133" s="74" t="s">
        <v>158</v>
      </c>
      <c r="C133" s="63">
        <v>2009</v>
      </c>
      <c r="D133" s="75">
        <v>2999.49</v>
      </c>
    </row>
    <row r="134" spans="1:4" s="6" customFormat="1" ht="12.75">
      <c r="A134" s="63">
        <v>11</v>
      </c>
      <c r="B134" s="74" t="s">
        <v>156</v>
      </c>
      <c r="C134" s="63">
        <v>2010</v>
      </c>
      <c r="D134" s="75">
        <v>2730</v>
      </c>
    </row>
    <row r="135" spans="1:4" s="6" customFormat="1" ht="12.75">
      <c r="A135" s="63">
        <v>12</v>
      </c>
      <c r="B135" s="74" t="s">
        <v>156</v>
      </c>
      <c r="C135" s="63">
        <v>2010</v>
      </c>
      <c r="D135" s="75">
        <v>3440</v>
      </c>
    </row>
    <row r="136" spans="1:4" s="6" customFormat="1" ht="12.75">
      <c r="A136" s="63">
        <v>13</v>
      </c>
      <c r="B136" s="74" t="s">
        <v>156</v>
      </c>
      <c r="C136" s="63">
        <v>2011</v>
      </c>
      <c r="D136" s="75">
        <v>3130</v>
      </c>
    </row>
    <row r="137" spans="1:4" s="6" customFormat="1" ht="12.75">
      <c r="A137" s="63">
        <v>14</v>
      </c>
      <c r="B137" s="74" t="s">
        <v>156</v>
      </c>
      <c r="C137" s="63">
        <v>2011</v>
      </c>
      <c r="D137" s="75">
        <v>3130</v>
      </c>
    </row>
    <row r="138" spans="1:4" s="6" customFormat="1" ht="12.75">
      <c r="A138" s="63">
        <v>15</v>
      </c>
      <c r="B138" s="74" t="s">
        <v>159</v>
      </c>
      <c r="C138" s="63">
        <v>2011</v>
      </c>
      <c r="D138" s="75">
        <v>3490</v>
      </c>
    </row>
    <row r="139" spans="1:4" s="6" customFormat="1" ht="17.25" customHeight="1">
      <c r="A139" s="63"/>
      <c r="B139" s="273" t="s">
        <v>0</v>
      </c>
      <c r="C139" s="273" t="s">
        <v>6</v>
      </c>
      <c r="D139" s="173">
        <f>SUM(D124:D138)</f>
        <v>45588.77</v>
      </c>
    </row>
    <row r="140" spans="1:4" s="6" customFormat="1" ht="16.5" customHeight="1">
      <c r="A140" s="275" t="s">
        <v>707</v>
      </c>
      <c r="B140" s="275"/>
      <c r="C140" s="275"/>
      <c r="D140" s="275"/>
    </row>
    <row r="141" spans="1:4" s="6" customFormat="1" ht="15.75" customHeight="1">
      <c r="A141" s="63">
        <v>1</v>
      </c>
      <c r="B141" s="206" t="s">
        <v>200</v>
      </c>
      <c r="C141" s="195">
        <v>2007</v>
      </c>
      <c r="D141" s="201">
        <v>1800</v>
      </c>
    </row>
    <row r="142" spans="1:4" s="6" customFormat="1" ht="12.75">
      <c r="A142" s="63">
        <v>2</v>
      </c>
      <c r="B142" s="206" t="s">
        <v>200</v>
      </c>
      <c r="C142" s="196">
        <v>2007</v>
      </c>
      <c r="D142" s="125">
        <v>4000</v>
      </c>
    </row>
    <row r="143" spans="1:4" s="6" customFormat="1" ht="12.75">
      <c r="A143" s="63">
        <v>3</v>
      </c>
      <c r="B143" s="206" t="s">
        <v>200</v>
      </c>
      <c r="C143" s="196">
        <v>2008</v>
      </c>
      <c r="D143" s="125">
        <v>2500</v>
      </c>
    </row>
    <row r="144" spans="1:4" s="6" customFormat="1" ht="12.75">
      <c r="A144" s="63">
        <v>4</v>
      </c>
      <c r="B144" s="206" t="s">
        <v>200</v>
      </c>
      <c r="C144" s="188">
        <v>2010</v>
      </c>
      <c r="D144" s="202">
        <v>3300</v>
      </c>
    </row>
    <row r="145" spans="1:4" s="2" customFormat="1" ht="12.75">
      <c r="A145" s="174"/>
      <c r="B145" s="273" t="s">
        <v>0</v>
      </c>
      <c r="C145" s="273" t="s">
        <v>6</v>
      </c>
      <c r="D145" s="175">
        <f>SUM(D141:D144)</f>
        <v>11600</v>
      </c>
    </row>
    <row r="146" spans="1:4" s="6" customFormat="1" ht="12.75">
      <c r="A146" s="176"/>
      <c r="B146" s="177"/>
      <c r="C146" s="178"/>
      <c r="D146" s="179"/>
    </row>
    <row r="147" spans="1:4" s="6" customFormat="1" ht="12.75">
      <c r="A147" s="180"/>
      <c r="B147" s="181"/>
      <c r="C147" s="182"/>
      <c r="D147" s="183"/>
    </row>
    <row r="148" spans="1:4" s="6" customFormat="1" ht="12.75">
      <c r="A148" s="258" t="s">
        <v>701</v>
      </c>
      <c r="B148" s="258"/>
      <c r="C148" s="258"/>
      <c r="D148" s="258"/>
    </row>
    <row r="149" spans="1:4" s="6" customFormat="1" ht="25.5">
      <c r="A149" s="64" t="s">
        <v>25</v>
      </c>
      <c r="B149" s="64" t="s">
        <v>33</v>
      </c>
      <c r="C149" s="64" t="s">
        <v>34</v>
      </c>
      <c r="D149" s="169" t="s">
        <v>35</v>
      </c>
    </row>
    <row r="150" spans="1:4" s="6" customFormat="1" ht="12.75">
      <c r="A150" s="269" t="s">
        <v>431</v>
      </c>
      <c r="B150" s="270"/>
      <c r="C150" s="270"/>
      <c r="D150" s="271"/>
    </row>
    <row r="151" spans="1:4" s="6" customFormat="1" ht="12.75">
      <c r="A151" s="63">
        <v>1</v>
      </c>
      <c r="B151" s="197" t="s">
        <v>225</v>
      </c>
      <c r="C151" s="198">
        <v>2007</v>
      </c>
      <c r="D151" s="321">
        <v>1900</v>
      </c>
    </row>
    <row r="152" spans="1:4" s="6" customFormat="1" ht="12.75">
      <c r="A152" s="63">
        <v>2</v>
      </c>
      <c r="B152" s="199" t="s">
        <v>226</v>
      </c>
      <c r="C152" s="200">
        <v>2007</v>
      </c>
      <c r="D152" s="322">
        <v>4000</v>
      </c>
    </row>
    <row r="153" spans="1:4" s="6" customFormat="1" ht="12.75">
      <c r="A153" s="63">
        <v>3</v>
      </c>
      <c r="B153" s="97" t="s">
        <v>227</v>
      </c>
      <c r="C153" s="166">
        <v>2010</v>
      </c>
      <c r="D153" s="316">
        <v>1468.88</v>
      </c>
    </row>
    <row r="154" spans="1:4" s="6" customFormat="1" ht="12.75">
      <c r="A154" s="63">
        <v>4</v>
      </c>
      <c r="B154" s="97" t="s">
        <v>227</v>
      </c>
      <c r="C154" s="166">
        <v>2010</v>
      </c>
      <c r="D154" s="316">
        <v>1550</v>
      </c>
    </row>
    <row r="155" spans="1:4" s="6" customFormat="1" ht="12.75">
      <c r="A155" s="63">
        <v>5</v>
      </c>
      <c r="B155" s="74" t="s">
        <v>689</v>
      </c>
      <c r="C155" s="63">
        <v>2010</v>
      </c>
      <c r="D155" s="75">
        <v>3265.76</v>
      </c>
    </row>
    <row r="156" spans="1:4" s="6" customFormat="1" ht="12.75">
      <c r="A156" s="63">
        <v>6</v>
      </c>
      <c r="B156" s="97" t="s">
        <v>227</v>
      </c>
      <c r="C156" s="166">
        <v>2010</v>
      </c>
      <c r="D156" s="316">
        <v>1468.88</v>
      </c>
    </row>
    <row r="157" spans="1:4" s="6" customFormat="1" ht="12.75">
      <c r="A157" s="63">
        <v>7</v>
      </c>
      <c r="B157" s="97" t="s">
        <v>227</v>
      </c>
      <c r="C157" s="166">
        <v>2010</v>
      </c>
      <c r="D157" s="316">
        <v>1550</v>
      </c>
    </row>
    <row r="158" spans="1:4" s="6" customFormat="1" ht="12.75">
      <c r="A158" s="63"/>
      <c r="B158" s="184" t="s">
        <v>0</v>
      </c>
      <c r="C158" s="63"/>
      <c r="D158" s="69">
        <f>SUM(D151:D157)</f>
        <v>15203.52</v>
      </c>
    </row>
    <row r="159" spans="1:4" ht="13.5" customHeight="1">
      <c r="A159" s="275" t="s">
        <v>597</v>
      </c>
      <c r="B159" s="275"/>
      <c r="C159" s="275"/>
      <c r="D159" s="275"/>
    </row>
    <row r="160" spans="1:4" s="7" customFormat="1" ht="12.75">
      <c r="A160" s="63">
        <v>1</v>
      </c>
      <c r="B160" s="74" t="s">
        <v>385</v>
      </c>
      <c r="C160" s="63">
        <v>2009</v>
      </c>
      <c r="D160" s="75">
        <v>2544.81</v>
      </c>
    </row>
    <row r="161" spans="1:4" s="7" customFormat="1" ht="12.75">
      <c r="A161" s="63">
        <v>2</v>
      </c>
      <c r="B161" s="74" t="s">
        <v>386</v>
      </c>
      <c r="C161" s="63">
        <v>2010</v>
      </c>
      <c r="D161" s="75">
        <v>2899</v>
      </c>
    </row>
    <row r="162" spans="1:4" s="7" customFormat="1" ht="12.75">
      <c r="A162" s="63">
        <v>3</v>
      </c>
      <c r="B162" s="74" t="s">
        <v>387</v>
      </c>
      <c r="C162" s="63">
        <v>2011</v>
      </c>
      <c r="D162" s="75">
        <v>2704.77</v>
      </c>
    </row>
    <row r="163" spans="1:4" s="7" customFormat="1" ht="13.5" customHeight="1">
      <c r="A163" s="63"/>
      <c r="B163" s="184" t="s">
        <v>0</v>
      </c>
      <c r="C163" s="63"/>
      <c r="D163" s="69">
        <f>SUM(D160:D162)</f>
        <v>8148.58</v>
      </c>
    </row>
    <row r="164" spans="1:4" s="7" customFormat="1" ht="13.5" customHeight="1">
      <c r="A164" s="275" t="s">
        <v>171</v>
      </c>
      <c r="B164" s="275"/>
      <c r="C164" s="275"/>
      <c r="D164" s="275"/>
    </row>
    <row r="165" spans="1:4" s="7" customFormat="1" ht="13.5" customHeight="1">
      <c r="A165" s="98">
        <v>1</v>
      </c>
      <c r="B165" s="74" t="s">
        <v>182</v>
      </c>
      <c r="C165" s="63">
        <v>2007</v>
      </c>
      <c r="D165" s="75">
        <v>2500</v>
      </c>
    </row>
    <row r="166" spans="1:4" s="7" customFormat="1" ht="13.5" customHeight="1">
      <c r="A166" s="98">
        <v>2</v>
      </c>
      <c r="B166" s="74" t="s">
        <v>182</v>
      </c>
      <c r="C166" s="63">
        <v>2007</v>
      </c>
      <c r="D166" s="75">
        <v>2376.8</v>
      </c>
    </row>
    <row r="167" spans="1:4" s="7" customFormat="1" ht="13.5" customHeight="1">
      <c r="A167" s="98">
        <v>3</v>
      </c>
      <c r="B167" s="74" t="s">
        <v>183</v>
      </c>
      <c r="C167" s="63">
        <v>2007</v>
      </c>
      <c r="D167" s="75">
        <v>2503.22</v>
      </c>
    </row>
    <row r="168" spans="1:4" s="7" customFormat="1" ht="13.5" customHeight="1">
      <c r="A168" s="98">
        <v>4</v>
      </c>
      <c r="B168" s="74" t="s">
        <v>184</v>
      </c>
      <c r="C168" s="63">
        <v>2008</v>
      </c>
      <c r="D168" s="75">
        <v>2500</v>
      </c>
    </row>
    <row r="169" spans="1:4" s="7" customFormat="1" ht="13.5" customHeight="1">
      <c r="A169" s="98">
        <v>5</v>
      </c>
      <c r="B169" s="74" t="s">
        <v>185</v>
      </c>
      <c r="C169" s="63">
        <v>2010</v>
      </c>
      <c r="D169" s="75">
        <v>1706</v>
      </c>
    </row>
    <row r="170" spans="1:4" s="7" customFormat="1" ht="13.5" customHeight="1">
      <c r="A170" s="98">
        <v>6</v>
      </c>
      <c r="B170" s="74" t="s">
        <v>186</v>
      </c>
      <c r="C170" s="63">
        <v>2010</v>
      </c>
      <c r="D170" s="75">
        <v>1429</v>
      </c>
    </row>
    <row r="171" spans="1:4" s="7" customFormat="1" ht="13.5" customHeight="1">
      <c r="A171" s="98">
        <v>7</v>
      </c>
      <c r="B171" s="74" t="s">
        <v>187</v>
      </c>
      <c r="C171" s="63">
        <v>2010</v>
      </c>
      <c r="D171" s="75">
        <v>2683</v>
      </c>
    </row>
    <row r="172" spans="1:4" s="7" customFormat="1" ht="17.25" customHeight="1">
      <c r="A172" s="98">
        <v>8</v>
      </c>
      <c r="B172" s="76" t="s">
        <v>188</v>
      </c>
      <c r="C172" s="117">
        <v>2011</v>
      </c>
      <c r="D172" s="79">
        <v>3000</v>
      </c>
    </row>
    <row r="173" spans="1:4" s="7" customFormat="1" ht="17.25" customHeight="1">
      <c r="A173" s="98">
        <v>9</v>
      </c>
      <c r="B173" s="76" t="s">
        <v>189</v>
      </c>
      <c r="C173" s="117">
        <v>2011</v>
      </c>
      <c r="D173" s="79">
        <v>2000</v>
      </c>
    </row>
    <row r="174" spans="1:4" s="7" customFormat="1" ht="17.25" customHeight="1">
      <c r="A174" s="63">
        <v>10</v>
      </c>
      <c r="B174" s="76" t="s">
        <v>190</v>
      </c>
      <c r="C174" s="185">
        <v>2007</v>
      </c>
      <c r="D174" s="79">
        <v>2491.03</v>
      </c>
    </row>
    <row r="175" spans="1:4" s="7" customFormat="1" ht="13.5" customHeight="1">
      <c r="A175" s="63">
        <v>11</v>
      </c>
      <c r="B175" s="74" t="s">
        <v>191</v>
      </c>
      <c r="C175" s="63">
        <v>2011</v>
      </c>
      <c r="D175" s="75">
        <v>3000</v>
      </c>
    </row>
    <row r="176" spans="1:4" s="6" customFormat="1" ht="12.75">
      <c r="A176" s="273" t="s">
        <v>0</v>
      </c>
      <c r="B176" s="273" t="s">
        <v>6</v>
      </c>
      <c r="C176" s="63"/>
      <c r="D176" s="69">
        <f>SUM(D165:D175)</f>
        <v>26189.05</v>
      </c>
    </row>
    <row r="177" spans="1:4" s="2" customFormat="1" ht="12.75">
      <c r="A177" s="269" t="s">
        <v>598</v>
      </c>
      <c r="B177" s="270"/>
      <c r="C177" s="270"/>
      <c r="D177" s="271"/>
    </row>
    <row r="178" spans="1:4" s="2" customFormat="1" ht="12.75">
      <c r="A178" s="63">
        <v>1</v>
      </c>
      <c r="B178" s="74" t="s">
        <v>593</v>
      </c>
      <c r="C178" s="63">
        <v>2007</v>
      </c>
      <c r="D178" s="75">
        <v>2376.8</v>
      </c>
    </row>
    <row r="179" spans="1:4" s="2" customFormat="1" ht="12.75">
      <c r="A179" s="63">
        <v>2</v>
      </c>
      <c r="B179" s="74" t="s">
        <v>418</v>
      </c>
      <c r="C179" s="63">
        <v>2007</v>
      </c>
      <c r="D179" s="75">
        <v>2491.03</v>
      </c>
    </row>
    <row r="180" spans="1:4" s="2" customFormat="1" ht="12.75">
      <c r="A180" s="63">
        <v>3</v>
      </c>
      <c r="B180" s="74" t="s">
        <v>418</v>
      </c>
      <c r="C180" s="63">
        <v>2010</v>
      </c>
      <c r="D180" s="75">
        <v>2579</v>
      </c>
    </row>
    <row r="181" spans="1:4" s="2" customFormat="1" ht="12.75">
      <c r="A181" s="63">
        <v>4</v>
      </c>
      <c r="B181" s="74" t="s">
        <v>418</v>
      </c>
      <c r="C181" s="63">
        <v>2011</v>
      </c>
      <c r="D181" s="75">
        <v>3000</v>
      </c>
    </row>
    <row r="182" spans="1:4" s="6" customFormat="1" ht="12.75">
      <c r="A182" s="63"/>
      <c r="B182" s="184" t="s">
        <v>0</v>
      </c>
      <c r="C182" s="63"/>
      <c r="D182" s="69">
        <f>SUM(D178:D181)</f>
        <v>10446.83</v>
      </c>
    </row>
    <row r="183" spans="1:4" s="6" customFormat="1" ht="12.75">
      <c r="A183" s="260" t="s">
        <v>702</v>
      </c>
      <c r="B183" s="261"/>
      <c r="C183" s="261"/>
      <c r="D183" s="257"/>
    </row>
    <row r="184" spans="1:4" s="10" customFormat="1" ht="12.75">
      <c r="A184" s="63">
        <v>1</v>
      </c>
      <c r="B184" s="97" t="s">
        <v>641</v>
      </c>
      <c r="C184" s="166">
        <v>2009</v>
      </c>
      <c r="D184" s="125">
        <v>349.01</v>
      </c>
    </row>
    <row r="185" spans="1:4" s="10" customFormat="1" ht="12.75">
      <c r="A185" s="63">
        <v>2</v>
      </c>
      <c r="B185" s="74" t="s">
        <v>643</v>
      </c>
      <c r="C185" s="63">
        <v>2011</v>
      </c>
      <c r="D185" s="75">
        <v>409</v>
      </c>
    </row>
    <row r="186" spans="1:4" s="6" customFormat="1" ht="12.75">
      <c r="A186" s="112">
        <v>3</v>
      </c>
      <c r="B186" s="74" t="s">
        <v>644</v>
      </c>
      <c r="C186" s="63">
        <v>2009</v>
      </c>
      <c r="D186" s="75">
        <v>399</v>
      </c>
    </row>
    <row r="187" spans="1:4" s="6" customFormat="1" ht="12.75">
      <c r="A187" s="112">
        <v>4</v>
      </c>
      <c r="B187" s="74" t="s">
        <v>645</v>
      </c>
      <c r="C187" s="63">
        <v>2012</v>
      </c>
      <c r="D187" s="75">
        <v>199</v>
      </c>
    </row>
    <row r="188" spans="1:4" s="6" customFormat="1" ht="12.75">
      <c r="A188" s="63">
        <v>5</v>
      </c>
      <c r="B188" s="74" t="s">
        <v>645</v>
      </c>
      <c r="C188" s="63">
        <v>2012</v>
      </c>
      <c r="D188" s="75">
        <v>199</v>
      </c>
    </row>
    <row r="189" spans="1:4" s="6" customFormat="1" ht="12.75">
      <c r="A189" s="63"/>
      <c r="B189" s="184"/>
      <c r="C189" s="63"/>
      <c r="D189" s="69">
        <f>SUM(D184:D188)</f>
        <v>1555.01</v>
      </c>
    </row>
    <row r="190" spans="1:4" s="6" customFormat="1" ht="12.75">
      <c r="A190" s="275" t="s">
        <v>703</v>
      </c>
      <c r="B190" s="275"/>
      <c r="C190" s="275"/>
      <c r="D190" s="275"/>
    </row>
    <row r="191" spans="1:4" s="6" customFormat="1" ht="12.75">
      <c r="A191" s="63">
        <v>1</v>
      </c>
      <c r="B191" s="74" t="s">
        <v>418</v>
      </c>
      <c r="C191" s="63">
        <v>2010</v>
      </c>
      <c r="D191" s="75">
        <v>1000</v>
      </c>
    </row>
    <row r="192" spans="1:4" s="6" customFormat="1" ht="12.75">
      <c r="A192" s="63">
        <v>2</v>
      </c>
      <c r="B192" s="74" t="s">
        <v>201</v>
      </c>
      <c r="C192" s="63">
        <v>2012</v>
      </c>
      <c r="D192" s="75">
        <v>3000</v>
      </c>
    </row>
    <row r="193" spans="1:4" s="6" customFormat="1" ht="12.75">
      <c r="A193" s="63">
        <v>3</v>
      </c>
      <c r="B193" s="74" t="s">
        <v>419</v>
      </c>
      <c r="C193" s="63">
        <v>2007</v>
      </c>
      <c r="D193" s="75">
        <v>430</v>
      </c>
    </row>
    <row r="194" spans="1:4" s="6" customFormat="1" ht="12.75">
      <c r="A194" s="63">
        <v>4</v>
      </c>
      <c r="B194" s="74" t="s">
        <v>421</v>
      </c>
      <c r="C194" s="63">
        <v>2008</v>
      </c>
      <c r="D194" s="75">
        <v>2188</v>
      </c>
    </row>
    <row r="195" spans="1:4" s="6" customFormat="1" ht="12.75">
      <c r="A195" s="63">
        <v>5</v>
      </c>
      <c r="B195" s="74" t="s">
        <v>422</v>
      </c>
      <c r="C195" s="63">
        <v>2008</v>
      </c>
      <c r="D195" s="75">
        <v>1100</v>
      </c>
    </row>
    <row r="196" spans="1:4" s="6" customFormat="1" ht="12.75">
      <c r="A196" s="63">
        <v>6</v>
      </c>
      <c r="B196" s="74" t="s">
        <v>423</v>
      </c>
      <c r="C196" s="63">
        <v>2008</v>
      </c>
      <c r="D196" s="75">
        <v>500</v>
      </c>
    </row>
    <row r="197" spans="1:4" s="6" customFormat="1" ht="12.75">
      <c r="A197" s="63">
        <v>7</v>
      </c>
      <c r="B197" s="74" t="s">
        <v>424</v>
      </c>
      <c r="C197" s="63">
        <v>2010</v>
      </c>
      <c r="D197" s="75">
        <v>3600</v>
      </c>
    </row>
    <row r="198" spans="1:4" s="6" customFormat="1" ht="12.75">
      <c r="A198" s="63">
        <v>8</v>
      </c>
      <c r="B198" s="74" t="s">
        <v>425</v>
      </c>
      <c r="C198" s="63">
        <v>2010</v>
      </c>
      <c r="D198" s="75">
        <v>1531</v>
      </c>
    </row>
    <row r="199" spans="1:4" s="6" customFormat="1" ht="12.75">
      <c r="A199" s="63">
        <v>9</v>
      </c>
      <c r="B199" s="74" t="s">
        <v>425</v>
      </c>
      <c r="C199" s="63">
        <v>2010</v>
      </c>
      <c r="D199" s="75">
        <v>1531</v>
      </c>
    </row>
    <row r="200" spans="1:4" s="6" customFormat="1" ht="12.75">
      <c r="A200" s="63">
        <v>10</v>
      </c>
      <c r="B200" s="74" t="s">
        <v>426</v>
      </c>
      <c r="C200" s="63">
        <v>2010</v>
      </c>
      <c r="D200" s="75">
        <v>1804.64</v>
      </c>
    </row>
    <row r="201" spans="1:4" s="6" customFormat="1" ht="12.75">
      <c r="A201" s="63">
        <v>11</v>
      </c>
      <c r="B201" s="74" t="s">
        <v>422</v>
      </c>
      <c r="C201" s="63">
        <v>2009</v>
      </c>
      <c r="D201" s="75">
        <v>500</v>
      </c>
    </row>
    <row r="202" spans="1:4" s="6" customFormat="1" ht="12.75">
      <c r="A202" s="63"/>
      <c r="B202" s="97"/>
      <c r="C202" s="166"/>
      <c r="D202" s="173">
        <f>SUM(D191:D201)</f>
        <v>17184.64</v>
      </c>
    </row>
    <row r="203" spans="1:4" s="6" customFormat="1" ht="12.75">
      <c r="A203" s="269" t="s">
        <v>708</v>
      </c>
      <c r="B203" s="270"/>
      <c r="C203" s="270"/>
      <c r="D203" s="271"/>
    </row>
    <row r="204" spans="1:4" s="6" customFormat="1" ht="12.75">
      <c r="A204" s="63">
        <v>1</v>
      </c>
      <c r="B204" s="74" t="s">
        <v>569</v>
      </c>
      <c r="C204" s="63">
        <v>2008</v>
      </c>
      <c r="D204" s="75">
        <v>1691.01</v>
      </c>
    </row>
    <row r="205" spans="1:4" s="6" customFormat="1" ht="12.75">
      <c r="A205" s="63">
        <v>2</v>
      </c>
      <c r="B205" s="74" t="s">
        <v>570</v>
      </c>
      <c r="C205" s="63">
        <v>2009</v>
      </c>
      <c r="D205" s="75">
        <v>2806</v>
      </c>
    </row>
    <row r="206" spans="1:4" s="6" customFormat="1" ht="12.75">
      <c r="A206" s="63">
        <v>3</v>
      </c>
      <c r="B206" s="74" t="s">
        <v>142</v>
      </c>
      <c r="C206" s="63">
        <v>2011</v>
      </c>
      <c r="D206" s="75">
        <v>1683.6</v>
      </c>
    </row>
    <row r="207" spans="1:4" s="6" customFormat="1" ht="12.75">
      <c r="A207" s="63">
        <v>4</v>
      </c>
      <c r="B207" s="74" t="s">
        <v>143</v>
      </c>
      <c r="C207" s="63">
        <v>2011</v>
      </c>
      <c r="D207" s="75">
        <v>1415.2</v>
      </c>
    </row>
    <row r="208" spans="1:4" s="6" customFormat="1" ht="12.75">
      <c r="A208" s="63">
        <v>5</v>
      </c>
      <c r="B208" s="74" t="s">
        <v>144</v>
      </c>
      <c r="C208" s="63">
        <v>2011</v>
      </c>
      <c r="D208" s="186">
        <v>939.4</v>
      </c>
    </row>
    <row r="209" spans="1:4" s="6" customFormat="1" ht="12.75">
      <c r="A209" s="63">
        <v>6</v>
      </c>
      <c r="B209" s="74" t="s">
        <v>145</v>
      </c>
      <c r="C209" s="63">
        <v>2010</v>
      </c>
      <c r="D209" s="186">
        <v>650</v>
      </c>
    </row>
    <row r="210" spans="1:4" s="6" customFormat="1" ht="12.75">
      <c r="A210" s="63">
        <v>7</v>
      </c>
      <c r="B210" s="74" t="s">
        <v>146</v>
      </c>
      <c r="C210" s="63">
        <v>2011</v>
      </c>
      <c r="D210" s="186">
        <v>766.16</v>
      </c>
    </row>
    <row r="211" spans="1:4" s="6" customFormat="1" ht="12.75">
      <c r="A211" s="63">
        <v>8</v>
      </c>
      <c r="B211" s="74" t="s">
        <v>147</v>
      </c>
      <c r="C211" s="63">
        <v>2011</v>
      </c>
      <c r="D211" s="186">
        <v>1631.14</v>
      </c>
    </row>
    <row r="212" spans="1:4" s="6" customFormat="1" ht="12.75">
      <c r="A212" s="63">
        <v>9</v>
      </c>
      <c r="B212" s="74" t="s">
        <v>148</v>
      </c>
      <c r="C212" s="63">
        <v>2009</v>
      </c>
      <c r="D212" s="186">
        <v>969.9</v>
      </c>
    </row>
    <row r="213" spans="1:4" s="6" customFormat="1" ht="12.75">
      <c r="A213" s="63">
        <v>10</v>
      </c>
      <c r="B213" s="74" t="s">
        <v>149</v>
      </c>
      <c r="C213" s="63">
        <v>2009</v>
      </c>
      <c r="D213" s="186">
        <v>4807.68</v>
      </c>
    </row>
    <row r="214" spans="1:4" s="6" customFormat="1" ht="12.75">
      <c r="A214" s="63">
        <v>11</v>
      </c>
      <c r="B214" s="74" t="s">
        <v>150</v>
      </c>
      <c r="C214" s="63">
        <v>2010</v>
      </c>
      <c r="D214" s="186">
        <v>717.36</v>
      </c>
    </row>
    <row r="215" spans="1:4" s="6" customFormat="1" ht="12.75">
      <c r="A215" s="63">
        <v>12</v>
      </c>
      <c r="B215" s="74" t="s">
        <v>571</v>
      </c>
      <c r="C215" s="63">
        <v>2012</v>
      </c>
      <c r="D215" s="186">
        <v>19202.11</v>
      </c>
    </row>
    <row r="216" spans="1:4" s="6" customFormat="1" ht="12.75">
      <c r="A216" s="63">
        <v>13</v>
      </c>
      <c r="B216" s="74" t="s">
        <v>151</v>
      </c>
      <c r="C216" s="63">
        <v>2012</v>
      </c>
      <c r="D216" s="186">
        <v>7870.11</v>
      </c>
    </row>
    <row r="217" spans="1:4" s="6" customFormat="1" ht="12.75">
      <c r="A217" s="63"/>
      <c r="B217" s="97"/>
      <c r="C217" s="166"/>
      <c r="D217" s="173">
        <f>SUM(D204:D216)</f>
        <v>45149.67</v>
      </c>
    </row>
    <row r="218" spans="1:4" s="6" customFormat="1" ht="12.75">
      <c r="A218" s="283" t="s">
        <v>709</v>
      </c>
      <c r="B218" s="284"/>
      <c r="C218" s="284"/>
      <c r="D218" s="285"/>
    </row>
    <row r="219" spans="1:4" s="6" customFormat="1" ht="12.75">
      <c r="A219" s="63">
        <v>1</v>
      </c>
      <c r="B219" s="91" t="s">
        <v>315</v>
      </c>
      <c r="C219" s="93"/>
      <c r="D219" s="172">
        <v>1802.46</v>
      </c>
    </row>
    <row r="220" spans="1:4" s="6" customFormat="1" ht="12.75">
      <c r="A220" s="63"/>
      <c r="B220" s="97"/>
      <c r="C220" s="166"/>
      <c r="D220" s="173">
        <f>SUM(D219)</f>
        <v>1802.46</v>
      </c>
    </row>
    <row r="221" spans="1:4" s="6" customFormat="1" ht="12.75">
      <c r="A221" s="275" t="s">
        <v>710</v>
      </c>
      <c r="B221" s="275"/>
      <c r="C221" s="275"/>
      <c r="D221" s="275"/>
    </row>
    <row r="222" spans="1:4" s="6" customFormat="1" ht="12.75">
      <c r="A222" s="63">
        <v>1</v>
      </c>
      <c r="B222" s="74" t="s">
        <v>160</v>
      </c>
      <c r="C222" s="63">
        <v>2008</v>
      </c>
      <c r="D222" s="75">
        <v>2350</v>
      </c>
    </row>
    <row r="223" spans="1:4" s="6" customFormat="1" ht="12.75">
      <c r="A223" s="63">
        <v>2</v>
      </c>
      <c r="B223" s="74" t="s">
        <v>160</v>
      </c>
      <c r="C223" s="63">
        <v>2008</v>
      </c>
      <c r="D223" s="75">
        <v>3320</v>
      </c>
    </row>
    <row r="224" spans="1:4" s="6" customFormat="1" ht="12.75">
      <c r="A224" s="63">
        <v>3</v>
      </c>
      <c r="B224" s="74" t="s">
        <v>160</v>
      </c>
      <c r="C224" s="63">
        <v>2008</v>
      </c>
      <c r="D224" s="75">
        <v>3320</v>
      </c>
    </row>
    <row r="225" spans="1:4" s="6" customFormat="1" ht="12.75">
      <c r="A225" s="63">
        <v>4</v>
      </c>
      <c r="B225" s="74" t="s">
        <v>161</v>
      </c>
      <c r="C225" s="63">
        <v>2010</v>
      </c>
      <c r="D225" s="75">
        <v>3400</v>
      </c>
    </row>
    <row r="226" spans="1:4" s="6" customFormat="1" ht="17.25" customHeight="1">
      <c r="A226" s="63"/>
      <c r="B226" s="184" t="s">
        <v>0</v>
      </c>
      <c r="C226" s="63"/>
      <c r="D226" s="173">
        <f>SUM(D222:D225)</f>
        <v>12390</v>
      </c>
    </row>
    <row r="227" spans="1:4" s="6" customFormat="1" ht="16.5" customHeight="1">
      <c r="A227" s="275" t="s">
        <v>711</v>
      </c>
      <c r="B227" s="275"/>
      <c r="C227" s="275"/>
      <c r="D227" s="275"/>
    </row>
    <row r="228" spans="1:4" s="6" customFormat="1" ht="15.75" customHeight="1">
      <c r="A228" s="63">
        <v>1</v>
      </c>
      <c r="B228" s="206" t="s">
        <v>564</v>
      </c>
      <c r="C228" s="195">
        <v>2007</v>
      </c>
      <c r="D228" s="201">
        <v>1100</v>
      </c>
    </row>
    <row r="229" spans="1:4" s="6" customFormat="1" ht="12.75">
      <c r="A229" s="63">
        <v>2</v>
      </c>
      <c r="B229" s="163" t="s">
        <v>202</v>
      </c>
      <c r="C229" s="188">
        <v>2009</v>
      </c>
      <c r="D229" s="202">
        <v>1600</v>
      </c>
    </row>
    <row r="230" spans="1:4" s="6" customFormat="1" ht="12.75">
      <c r="A230" s="63">
        <v>3</v>
      </c>
      <c r="B230" s="163" t="s">
        <v>203</v>
      </c>
      <c r="C230" s="188">
        <v>2010</v>
      </c>
      <c r="D230" s="202">
        <v>1500</v>
      </c>
    </row>
    <row r="231" spans="1:4" s="6" customFormat="1" ht="12.75">
      <c r="A231" s="63">
        <v>4</v>
      </c>
      <c r="B231" s="68" t="s">
        <v>565</v>
      </c>
      <c r="C231" s="63">
        <v>2010</v>
      </c>
      <c r="D231" s="202">
        <v>2500</v>
      </c>
    </row>
    <row r="232" spans="1:4" s="2" customFormat="1" ht="12.75">
      <c r="A232" s="174"/>
      <c r="B232" s="187" t="s">
        <v>0</v>
      </c>
      <c r="C232" s="188"/>
      <c r="D232" s="175">
        <f>SUM(D228:D231)</f>
        <v>6700</v>
      </c>
    </row>
    <row r="233" spans="1:4" s="6" customFormat="1" ht="12.75">
      <c r="A233" s="189"/>
      <c r="B233" s="190"/>
      <c r="C233" s="189"/>
      <c r="D233" s="191"/>
    </row>
    <row r="234" spans="1:4" s="6" customFormat="1" ht="12.75">
      <c r="A234" s="258" t="s">
        <v>42</v>
      </c>
      <c r="B234" s="258"/>
      <c r="C234" s="258"/>
      <c r="D234" s="258"/>
    </row>
    <row r="235" spans="1:4" s="6" customFormat="1" ht="25.5">
      <c r="A235" s="64" t="s">
        <v>25</v>
      </c>
      <c r="B235" s="64" t="s">
        <v>33</v>
      </c>
      <c r="C235" s="64" t="s">
        <v>34</v>
      </c>
      <c r="D235" s="169" t="s">
        <v>35</v>
      </c>
    </row>
    <row r="236" spans="1:4" s="7" customFormat="1" ht="13.5" customHeight="1">
      <c r="A236" s="275" t="s">
        <v>696</v>
      </c>
      <c r="B236" s="275"/>
      <c r="C236" s="275"/>
      <c r="D236" s="275"/>
    </row>
    <row r="237" spans="1:4" s="7" customFormat="1" ht="13.5" customHeight="1">
      <c r="A237" s="98">
        <v>1</v>
      </c>
      <c r="B237" s="74" t="s">
        <v>192</v>
      </c>
      <c r="C237" s="63">
        <v>2007</v>
      </c>
      <c r="D237" s="75">
        <v>10000</v>
      </c>
    </row>
    <row r="238" spans="1:4" s="7" customFormat="1" ht="13.5" customHeight="1">
      <c r="A238" s="174"/>
      <c r="B238" s="273" t="s">
        <v>0</v>
      </c>
      <c r="C238" s="273" t="s">
        <v>6</v>
      </c>
      <c r="D238" s="69">
        <f>SUM(D237:D237)</f>
        <v>10000</v>
      </c>
    </row>
    <row r="239" spans="1:4" s="6" customFormat="1" ht="12.75" customHeight="1">
      <c r="A239" s="275" t="s">
        <v>698</v>
      </c>
      <c r="B239" s="275"/>
      <c r="C239" s="275"/>
      <c r="D239" s="275"/>
    </row>
    <row r="240" spans="1:4" s="6" customFormat="1" ht="12.75">
      <c r="A240" s="63">
        <v>1</v>
      </c>
      <c r="B240" s="74" t="s">
        <v>228</v>
      </c>
      <c r="C240" s="63">
        <v>2010</v>
      </c>
      <c r="D240" s="75">
        <v>5468.53</v>
      </c>
    </row>
    <row r="241" spans="1:4" s="6" customFormat="1" ht="12.75">
      <c r="A241" s="63"/>
      <c r="B241" s="74"/>
      <c r="C241" s="63"/>
      <c r="D241" s="87">
        <f>SUM(D240)</f>
        <v>5468.53</v>
      </c>
    </row>
    <row r="242" spans="1:4" s="6" customFormat="1" ht="12.75">
      <c r="A242" s="260" t="s">
        <v>699</v>
      </c>
      <c r="B242" s="261"/>
      <c r="C242" s="261"/>
      <c r="D242" s="257"/>
    </row>
    <row r="243" spans="1:4" s="6" customFormat="1" ht="12.75">
      <c r="A243" s="63">
        <v>1</v>
      </c>
      <c r="B243" s="74" t="s">
        <v>152</v>
      </c>
      <c r="C243" s="63">
        <v>2012</v>
      </c>
      <c r="D243" s="75">
        <v>4500</v>
      </c>
    </row>
    <row r="244" spans="1:4" s="6" customFormat="1" ht="12.75">
      <c r="A244" s="63"/>
      <c r="B244" s="74"/>
      <c r="C244" s="63"/>
      <c r="D244" s="87">
        <f>SUM(D243)</f>
        <v>4500</v>
      </c>
    </row>
    <row r="245" spans="1:4" s="6" customFormat="1" ht="12.75">
      <c r="A245" s="275" t="s">
        <v>572</v>
      </c>
      <c r="B245" s="275"/>
      <c r="C245" s="275"/>
      <c r="D245" s="275"/>
    </row>
    <row r="246" spans="1:4" s="6" customFormat="1" ht="12.75">
      <c r="A246" s="63">
        <v>1</v>
      </c>
      <c r="B246" s="74" t="s">
        <v>427</v>
      </c>
      <c r="C246" s="63">
        <v>2007</v>
      </c>
      <c r="D246" s="75">
        <v>5812.74</v>
      </c>
    </row>
    <row r="247" spans="1:4" s="6" customFormat="1" ht="25.5">
      <c r="A247" s="63">
        <v>2</v>
      </c>
      <c r="B247" s="74" t="s">
        <v>428</v>
      </c>
      <c r="C247" s="63">
        <v>2007</v>
      </c>
      <c r="D247" s="75">
        <v>6606.96</v>
      </c>
    </row>
    <row r="248" spans="1:4" s="6" customFormat="1" ht="12.75">
      <c r="A248" s="63"/>
      <c r="B248" s="184" t="s">
        <v>0</v>
      </c>
      <c r="C248" s="63"/>
      <c r="D248" s="69">
        <f>SUM(D246:D247)</f>
        <v>12419.7</v>
      </c>
    </row>
    <row r="249" spans="1:4" s="6" customFormat="1" ht="12.75">
      <c r="A249" s="275" t="s">
        <v>568</v>
      </c>
      <c r="B249" s="275"/>
      <c r="C249" s="275"/>
      <c r="D249" s="275"/>
    </row>
    <row r="250" spans="1:4" s="6" customFormat="1" ht="12.75">
      <c r="A250" s="63">
        <v>1</v>
      </c>
      <c r="B250" s="74" t="s">
        <v>152</v>
      </c>
      <c r="C250" s="63">
        <v>2007</v>
      </c>
      <c r="D250" s="75">
        <v>10000</v>
      </c>
    </row>
    <row r="251" spans="1:4" ht="12.75">
      <c r="A251" s="63"/>
      <c r="B251" s="273" t="s">
        <v>23</v>
      </c>
      <c r="C251" s="273"/>
      <c r="D251" s="87">
        <f>SUM(D250)</f>
        <v>10000</v>
      </c>
    </row>
    <row r="252" spans="1:4" ht="12.75">
      <c r="A252" s="275" t="s">
        <v>255</v>
      </c>
      <c r="B252" s="275"/>
      <c r="C252" s="275"/>
      <c r="D252" s="275"/>
    </row>
    <row r="253" spans="1:4" ht="12.75">
      <c r="A253" s="63">
        <v>1</v>
      </c>
      <c r="B253" s="91" t="s">
        <v>316</v>
      </c>
      <c r="C253" s="93">
        <v>2009</v>
      </c>
      <c r="D253" s="172">
        <v>7323.98</v>
      </c>
    </row>
    <row r="254" spans="1:4" s="8" customFormat="1" ht="12.75">
      <c r="A254" s="63"/>
      <c r="B254" s="184" t="s">
        <v>0</v>
      </c>
      <c r="C254" s="63"/>
      <c r="D254" s="69">
        <f>SUM(D253:D253)</f>
        <v>7323.98</v>
      </c>
    </row>
    <row r="255" spans="1:4" s="6" customFormat="1" ht="12.75">
      <c r="A255" s="189"/>
      <c r="B255" s="190"/>
      <c r="C255" s="189"/>
      <c r="D255" s="191"/>
    </row>
    <row r="256" spans="1:4" s="6" customFormat="1" ht="12.75">
      <c r="A256" s="189"/>
      <c r="B256" s="190"/>
      <c r="C256" s="189"/>
      <c r="D256" s="191"/>
    </row>
    <row r="257" spans="1:4" s="6" customFormat="1" ht="12.75">
      <c r="A257" s="189"/>
      <c r="B257" s="282" t="s">
        <v>36</v>
      </c>
      <c r="C257" s="282"/>
      <c r="D257" s="192">
        <f>SUM(D145,D139,D122,D105,D99,D79,D70,D62,D48,D33,D20)</f>
        <v>428968.31000000006</v>
      </c>
    </row>
    <row r="258" spans="1:4" s="6" customFormat="1" ht="12.75">
      <c r="A258" s="189"/>
      <c r="B258" s="282" t="s">
        <v>37</v>
      </c>
      <c r="C258" s="282"/>
      <c r="D258" s="192">
        <f>SUM(D232,D226,D220,D217,D202,D189,D182,D176,D163,D158)</f>
        <v>144769.76</v>
      </c>
    </row>
    <row r="259" spans="1:4" s="6" customFormat="1" ht="12.75">
      <c r="A259" s="189"/>
      <c r="B259" s="282" t="s">
        <v>38</v>
      </c>
      <c r="C259" s="282"/>
      <c r="D259" s="192">
        <f>SUM(D254,D251,D248,D244,D241,D238)</f>
        <v>49712.21</v>
      </c>
    </row>
    <row r="260" spans="1:4" s="6" customFormat="1" ht="12.75">
      <c r="A260" s="189"/>
      <c r="B260" s="190"/>
      <c r="C260" s="189"/>
      <c r="D260" s="191"/>
    </row>
    <row r="261" spans="1:4" s="6" customFormat="1" ht="12.75">
      <c r="A261" s="189"/>
      <c r="B261" s="190"/>
      <c r="C261" s="189"/>
      <c r="D261" s="191"/>
    </row>
    <row r="262" spans="1:4" s="6" customFormat="1" ht="12.75">
      <c r="A262" s="189"/>
      <c r="B262" s="190"/>
      <c r="C262" s="189"/>
      <c r="D262" s="191"/>
    </row>
    <row r="263" spans="1:4" s="6" customFormat="1" ht="12.75">
      <c r="A263" s="189"/>
      <c r="B263" s="190"/>
      <c r="C263" s="189"/>
      <c r="D263" s="191"/>
    </row>
    <row r="264" spans="1:4" s="6" customFormat="1" ht="12.75">
      <c r="A264" s="189"/>
      <c r="B264" s="190"/>
      <c r="C264" s="189"/>
      <c r="D264" s="191"/>
    </row>
    <row r="265" spans="1:4" s="6" customFormat="1" ht="12.75">
      <c r="A265" s="189"/>
      <c r="B265" s="190"/>
      <c r="C265" s="189"/>
      <c r="D265" s="191"/>
    </row>
    <row r="266" spans="1:4" s="6" customFormat="1" ht="12.75">
      <c r="A266" s="189"/>
      <c r="B266" s="190"/>
      <c r="C266" s="189"/>
      <c r="D266" s="191"/>
    </row>
    <row r="267" spans="1:4" s="6" customFormat="1" ht="12.75">
      <c r="A267" s="189"/>
      <c r="B267" s="190"/>
      <c r="C267" s="189"/>
      <c r="D267" s="191"/>
    </row>
    <row r="268" spans="1:4" s="6" customFormat="1" ht="12.75">
      <c r="A268" s="189"/>
      <c r="B268" s="190"/>
      <c r="C268" s="189"/>
      <c r="D268" s="191"/>
    </row>
    <row r="269" spans="1:4" s="6" customFormat="1" ht="12.75">
      <c r="A269" s="189"/>
      <c r="B269" s="190"/>
      <c r="C269" s="189"/>
      <c r="D269" s="191"/>
    </row>
    <row r="270" spans="1:4" s="6" customFormat="1" ht="12.75">
      <c r="A270" s="189"/>
      <c r="B270" s="190"/>
      <c r="C270" s="189"/>
      <c r="D270" s="191"/>
    </row>
    <row r="271" spans="1:4" s="6" customFormat="1" ht="12.75">
      <c r="A271" s="189"/>
      <c r="B271" s="190"/>
      <c r="C271" s="189"/>
      <c r="D271" s="191"/>
    </row>
    <row r="272" spans="1:4" s="6" customFormat="1" ht="12.75">
      <c r="A272" s="189"/>
      <c r="B272" s="190"/>
      <c r="C272" s="189"/>
      <c r="D272" s="191"/>
    </row>
    <row r="273" spans="1:4" s="6" customFormat="1" ht="14.25" customHeight="1">
      <c r="A273" s="189"/>
      <c r="B273" s="190"/>
      <c r="C273" s="189"/>
      <c r="D273" s="191"/>
    </row>
    <row r="274" spans="1:4" ht="12.75">
      <c r="A274" s="189"/>
      <c r="C274" s="189"/>
      <c r="D274" s="191"/>
    </row>
    <row r="275" spans="1:4" s="7" customFormat="1" ht="12.75">
      <c r="A275" s="189"/>
      <c r="B275" s="190"/>
      <c r="C275" s="189"/>
      <c r="D275" s="191"/>
    </row>
    <row r="276" spans="1:4" s="7" customFormat="1" ht="12.75">
      <c r="A276" s="189"/>
      <c r="B276" s="190"/>
      <c r="C276" s="189"/>
      <c r="D276" s="191"/>
    </row>
    <row r="277" spans="1:4" s="7" customFormat="1" ht="18" customHeight="1">
      <c r="A277" s="189"/>
      <c r="B277" s="190"/>
      <c r="C277" s="189"/>
      <c r="D277" s="191"/>
    </row>
    <row r="278" spans="1:4" ht="12.75">
      <c r="A278" s="189"/>
      <c r="C278" s="189"/>
      <c r="D278" s="191"/>
    </row>
    <row r="279" spans="1:4" s="2" customFormat="1" ht="12.75">
      <c r="A279" s="189"/>
      <c r="B279" s="190"/>
      <c r="C279" s="189"/>
      <c r="D279" s="191"/>
    </row>
    <row r="280" spans="1:4" s="2" customFormat="1" ht="12.75">
      <c r="A280" s="189"/>
      <c r="B280" s="190"/>
      <c r="C280" s="189"/>
      <c r="D280" s="191"/>
    </row>
    <row r="281" spans="1:4" ht="12.75">
      <c r="A281" s="189"/>
      <c r="C281" s="189"/>
      <c r="D281" s="191"/>
    </row>
    <row r="282" spans="1:4" s="6" customFormat="1" ht="12.75">
      <c r="A282" s="189"/>
      <c r="B282" s="190"/>
      <c r="C282" s="189"/>
      <c r="D282" s="191"/>
    </row>
    <row r="283" spans="1:4" s="6" customFormat="1" ht="12.75">
      <c r="A283" s="189"/>
      <c r="B283" s="190"/>
      <c r="C283" s="189"/>
      <c r="D283" s="191"/>
    </row>
    <row r="284" spans="1:4" s="6" customFormat="1" ht="12.75">
      <c r="A284" s="189"/>
      <c r="B284" s="190"/>
      <c r="C284" s="189"/>
      <c r="D284" s="191"/>
    </row>
    <row r="285" spans="1:4" s="6" customFormat="1" ht="12.75">
      <c r="A285" s="189"/>
      <c r="B285" s="190"/>
      <c r="C285" s="189"/>
      <c r="D285" s="191"/>
    </row>
    <row r="286" spans="1:4" s="6" customFormat="1" ht="12.75">
      <c r="A286" s="189"/>
      <c r="B286" s="190"/>
      <c r="C286" s="189"/>
      <c r="D286" s="191"/>
    </row>
    <row r="287" spans="1:4" s="6" customFormat="1" ht="12.75">
      <c r="A287" s="189"/>
      <c r="B287" s="190"/>
      <c r="C287" s="189"/>
      <c r="D287" s="191"/>
    </row>
    <row r="288" spans="1:4" s="6" customFormat="1" ht="12.75">
      <c r="A288" s="189"/>
      <c r="B288" s="190"/>
      <c r="C288" s="189"/>
      <c r="D288" s="191"/>
    </row>
    <row r="289" spans="1:4" s="6" customFormat="1" ht="12.75">
      <c r="A289" s="189"/>
      <c r="B289" s="190"/>
      <c r="C289" s="189"/>
      <c r="D289" s="191"/>
    </row>
    <row r="290" spans="1:4" s="6" customFormat="1" ht="12.75">
      <c r="A290" s="189"/>
      <c r="B290" s="190"/>
      <c r="C290" s="189"/>
      <c r="D290" s="191"/>
    </row>
    <row r="291" spans="1:4" s="6" customFormat="1" ht="12.75">
      <c r="A291" s="189"/>
      <c r="B291" s="190"/>
      <c r="C291" s="189"/>
      <c r="D291" s="191"/>
    </row>
    <row r="292" spans="1:4" s="2" customFormat="1" ht="12.75">
      <c r="A292" s="189"/>
      <c r="B292" s="190"/>
      <c r="C292" s="189"/>
      <c r="D292" s="191"/>
    </row>
    <row r="293" spans="1:4" ht="12.75">
      <c r="A293" s="189"/>
      <c r="C293" s="189"/>
      <c r="D293" s="191"/>
    </row>
    <row r="294" spans="1:4" ht="12.75">
      <c r="A294" s="189"/>
      <c r="C294" s="189"/>
      <c r="D294" s="191"/>
    </row>
    <row r="295" spans="1:4" ht="12.75">
      <c r="A295" s="189"/>
      <c r="C295" s="189"/>
      <c r="D295" s="191"/>
    </row>
    <row r="296" spans="1:4" ht="12.75">
      <c r="A296" s="189"/>
      <c r="C296" s="189"/>
      <c r="D296" s="191"/>
    </row>
    <row r="297" spans="1:4" ht="12.75">
      <c r="A297" s="189"/>
      <c r="C297" s="189"/>
      <c r="D297" s="191"/>
    </row>
    <row r="298" spans="1:4" ht="12.75">
      <c r="A298" s="189"/>
      <c r="C298" s="189"/>
      <c r="D298" s="191"/>
    </row>
    <row r="299" spans="1:4" ht="12.75">
      <c r="A299" s="189"/>
      <c r="C299" s="189"/>
      <c r="D299" s="191"/>
    </row>
    <row r="300" spans="1:4" ht="12.75">
      <c r="A300" s="189"/>
      <c r="C300" s="189"/>
      <c r="D300" s="191"/>
    </row>
    <row r="301" spans="1:4" ht="12.75">
      <c r="A301" s="189"/>
      <c r="C301" s="189"/>
      <c r="D301" s="191"/>
    </row>
    <row r="302" spans="1:4" ht="12.75">
      <c r="A302" s="189"/>
      <c r="C302" s="189"/>
      <c r="D302" s="191"/>
    </row>
    <row r="303" spans="1:4" ht="12.75">
      <c r="A303" s="189"/>
      <c r="C303" s="189"/>
      <c r="D303" s="191"/>
    </row>
    <row r="304" spans="1:4" ht="12.75">
      <c r="A304" s="189"/>
      <c r="C304" s="189"/>
      <c r="D304" s="191"/>
    </row>
    <row r="305" spans="1:4" ht="14.25" customHeight="1">
      <c r="A305" s="189"/>
      <c r="C305" s="189"/>
      <c r="D305" s="191"/>
    </row>
    <row r="306" spans="1:4" ht="12.75">
      <c r="A306" s="189"/>
      <c r="C306" s="189"/>
      <c r="D306" s="191"/>
    </row>
    <row r="307" spans="1:4" ht="12.75">
      <c r="A307" s="189"/>
      <c r="C307" s="189"/>
      <c r="D307" s="191"/>
    </row>
    <row r="308" spans="1:4" ht="14.25" customHeight="1">
      <c r="A308" s="189"/>
      <c r="C308" s="189"/>
      <c r="D308" s="191"/>
    </row>
    <row r="309" spans="1:4" ht="12.75">
      <c r="A309" s="189"/>
      <c r="C309" s="189"/>
      <c r="D309" s="191"/>
    </row>
    <row r="310" spans="1:4" s="2" customFormat="1" ht="12.75">
      <c r="A310" s="189"/>
      <c r="B310" s="190"/>
      <c r="C310" s="189"/>
      <c r="D310" s="191"/>
    </row>
    <row r="311" spans="1:4" s="2" customFormat="1" ht="12.75">
      <c r="A311" s="189"/>
      <c r="B311" s="190"/>
      <c r="C311" s="189"/>
      <c r="D311" s="191"/>
    </row>
    <row r="312" spans="1:4" s="2" customFormat="1" ht="12.75">
      <c r="A312" s="189"/>
      <c r="B312" s="190"/>
      <c r="C312" s="189"/>
      <c r="D312" s="191"/>
    </row>
    <row r="313" spans="1:4" s="2" customFormat="1" ht="12.75">
      <c r="A313" s="189"/>
      <c r="B313" s="190"/>
      <c r="C313" s="189"/>
      <c r="D313" s="191"/>
    </row>
    <row r="314" spans="1:4" s="2" customFormat="1" ht="12.75">
      <c r="A314" s="189"/>
      <c r="B314" s="190"/>
      <c r="C314" s="189"/>
      <c r="D314" s="191"/>
    </row>
    <row r="315" spans="1:4" s="2" customFormat="1" ht="12.75">
      <c r="A315" s="189"/>
      <c r="B315" s="190"/>
      <c r="C315" s="189"/>
      <c r="D315" s="191"/>
    </row>
    <row r="316" spans="1:4" s="2" customFormat="1" ht="12.75">
      <c r="A316" s="189"/>
      <c r="B316" s="190"/>
      <c r="C316" s="189"/>
      <c r="D316" s="191"/>
    </row>
    <row r="317" spans="1:4" ht="12.75" customHeight="1">
      <c r="A317" s="189"/>
      <c r="C317" s="189"/>
      <c r="D317" s="191"/>
    </row>
    <row r="318" spans="1:4" s="6" customFormat="1" ht="12.75">
      <c r="A318" s="189"/>
      <c r="B318" s="190"/>
      <c r="C318" s="189"/>
      <c r="D318" s="191"/>
    </row>
    <row r="319" spans="1:4" s="6" customFormat="1" ht="12.75">
      <c r="A319" s="189"/>
      <c r="B319" s="190"/>
      <c r="C319" s="189"/>
      <c r="D319" s="191"/>
    </row>
    <row r="320" spans="1:4" s="6" customFormat="1" ht="12.75">
      <c r="A320" s="189"/>
      <c r="B320" s="190"/>
      <c r="C320" s="189"/>
      <c r="D320" s="191"/>
    </row>
    <row r="321" spans="1:4" s="6" customFormat="1" ht="12.75">
      <c r="A321" s="189"/>
      <c r="B321" s="190"/>
      <c r="C321" s="189"/>
      <c r="D321" s="191"/>
    </row>
    <row r="322" spans="1:4" s="6" customFormat="1" ht="12.75">
      <c r="A322" s="189"/>
      <c r="B322" s="190"/>
      <c r="C322" s="189"/>
      <c r="D322" s="191"/>
    </row>
    <row r="323" spans="1:4" s="6" customFormat="1" ht="12.75">
      <c r="A323" s="189"/>
      <c r="B323" s="190"/>
      <c r="C323" s="189"/>
      <c r="D323" s="191"/>
    </row>
    <row r="324" spans="1:4" s="6" customFormat="1" ht="12.75">
      <c r="A324" s="189"/>
      <c r="B324" s="190"/>
      <c r="C324" s="189"/>
      <c r="D324" s="191"/>
    </row>
    <row r="325" spans="1:4" s="6" customFormat="1" ht="18" customHeight="1">
      <c r="A325" s="189"/>
      <c r="B325" s="190"/>
      <c r="C325" s="189"/>
      <c r="D325" s="191"/>
    </row>
    <row r="326" spans="1:4" ht="12.75">
      <c r="A326" s="189"/>
      <c r="C326" s="189"/>
      <c r="D326" s="191"/>
    </row>
    <row r="327" spans="1:4" s="2" customFormat="1" ht="12.75">
      <c r="A327" s="189"/>
      <c r="B327" s="190"/>
      <c r="C327" s="189"/>
      <c r="D327" s="191"/>
    </row>
    <row r="328" spans="1:4" s="2" customFormat="1" ht="12.75">
      <c r="A328" s="189"/>
      <c r="B328" s="190"/>
      <c r="C328" s="189"/>
      <c r="D328" s="191"/>
    </row>
    <row r="329" spans="1:4" s="2" customFormat="1" ht="12.75">
      <c r="A329" s="189"/>
      <c r="B329" s="190"/>
      <c r="C329" s="189"/>
      <c r="D329" s="191"/>
    </row>
    <row r="330" spans="1:4" ht="12.75" customHeight="1">
      <c r="A330" s="189"/>
      <c r="C330" s="189"/>
      <c r="D330" s="191"/>
    </row>
    <row r="331" spans="1:4" s="2" customFormat="1" ht="12.75">
      <c r="A331" s="189"/>
      <c r="B331" s="190"/>
      <c r="C331" s="189"/>
      <c r="D331" s="191"/>
    </row>
    <row r="332" spans="1:4" s="2" customFormat="1" ht="12.75">
      <c r="A332" s="189"/>
      <c r="B332" s="190"/>
      <c r="C332" s="189"/>
      <c r="D332" s="191"/>
    </row>
    <row r="333" spans="1:4" s="2" customFormat="1" ht="12.75">
      <c r="A333" s="189"/>
      <c r="B333" s="190"/>
      <c r="C333" s="189"/>
      <c r="D333" s="191"/>
    </row>
    <row r="334" spans="1:4" s="2" customFormat="1" ht="12.75">
      <c r="A334" s="189"/>
      <c r="B334" s="190"/>
      <c r="C334" s="189"/>
      <c r="D334" s="191"/>
    </row>
    <row r="335" spans="1:4" s="2" customFormat="1" ht="12.75">
      <c r="A335" s="189"/>
      <c r="B335" s="190"/>
      <c r="C335" s="189"/>
      <c r="D335" s="191"/>
    </row>
    <row r="336" spans="1:4" s="2" customFormat="1" ht="12.75">
      <c r="A336" s="189"/>
      <c r="B336" s="190"/>
      <c r="C336" s="189"/>
      <c r="D336" s="191"/>
    </row>
    <row r="337" spans="1:4" ht="12.75">
      <c r="A337" s="189"/>
      <c r="C337" s="189"/>
      <c r="D337" s="191"/>
    </row>
    <row r="338" spans="1:4" ht="12.75">
      <c r="A338" s="189"/>
      <c r="C338" s="189"/>
      <c r="D338" s="191"/>
    </row>
    <row r="339" spans="1:4" ht="12.75">
      <c r="A339" s="189"/>
      <c r="C339" s="189"/>
      <c r="D339" s="191"/>
    </row>
    <row r="340" spans="1:4" ht="14.25" customHeight="1">
      <c r="A340" s="189"/>
      <c r="C340" s="189"/>
      <c r="D340" s="191"/>
    </row>
    <row r="341" spans="1:4" ht="12.75">
      <c r="A341" s="189"/>
      <c r="C341" s="189"/>
      <c r="D341" s="191"/>
    </row>
    <row r="342" spans="1:4" ht="12.75">
      <c r="A342" s="189"/>
      <c r="C342" s="189"/>
      <c r="D342" s="191"/>
    </row>
    <row r="343" spans="1:4" ht="12.75">
      <c r="A343" s="189"/>
      <c r="C343" s="189"/>
      <c r="D343" s="191"/>
    </row>
    <row r="344" spans="1:4" ht="12.75">
      <c r="A344" s="189"/>
      <c r="C344" s="189"/>
      <c r="D344" s="191"/>
    </row>
    <row r="345" spans="1:4" ht="12.75">
      <c r="A345" s="189"/>
      <c r="C345" s="189"/>
      <c r="D345" s="191"/>
    </row>
    <row r="346" spans="1:4" ht="12.75">
      <c r="A346" s="189"/>
      <c r="C346" s="189"/>
      <c r="D346" s="191"/>
    </row>
    <row r="347" spans="1:4" ht="12.75">
      <c r="A347" s="189"/>
      <c r="C347" s="189"/>
      <c r="D347" s="191"/>
    </row>
    <row r="348" spans="1:4" ht="12.75">
      <c r="A348" s="189"/>
      <c r="C348" s="189"/>
      <c r="D348" s="191"/>
    </row>
    <row r="349" spans="1:4" ht="12.75">
      <c r="A349" s="189"/>
      <c r="C349" s="189"/>
      <c r="D349" s="191"/>
    </row>
    <row r="350" spans="1:4" ht="12.75">
      <c r="A350" s="189"/>
      <c r="C350" s="189"/>
      <c r="D350" s="191"/>
    </row>
    <row r="351" spans="1:4" ht="12.75">
      <c r="A351" s="189"/>
      <c r="C351" s="189"/>
      <c r="D351" s="191"/>
    </row>
    <row r="352" spans="1:4" ht="12.75">
      <c r="A352" s="189"/>
      <c r="C352" s="189"/>
      <c r="D352" s="191"/>
    </row>
    <row r="353" spans="1:4" ht="12.75">
      <c r="A353" s="189"/>
      <c r="C353" s="189"/>
      <c r="D353" s="191"/>
    </row>
    <row r="354" spans="1:4" ht="12.75">
      <c r="A354" s="189"/>
      <c r="C354" s="189"/>
      <c r="D354" s="191"/>
    </row>
    <row r="355" spans="1:4" ht="12.75">
      <c r="A355" s="189"/>
      <c r="C355" s="189"/>
      <c r="D355" s="191"/>
    </row>
    <row r="356" spans="1:4" ht="12.75">
      <c r="A356" s="189"/>
      <c r="C356" s="189"/>
      <c r="D356" s="191"/>
    </row>
    <row r="357" spans="1:4" ht="12.75">
      <c r="A357" s="189"/>
      <c r="C357" s="189"/>
      <c r="D357" s="191"/>
    </row>
    <row r="358" spans="1:4" ht="12.75">
      <c r="A358" s="189"/>
      <c r="C358" s="189"/>
      <c r="D358" s="191"/>
    </row>
    <row r="359" spans="1:4" ht="12.75">
      <c r="A359" s="189"/>
      <c r="C359" s="189"/>
      <c r="D359" s="191"/>
    </row>
    <row r="360" spans="1:4" ht="12.75">
      <c r="A360" s="189"/>
      <c r="C360" s="189"/>
      <c r="D360" s="191"/>
    </row>
    <row r="361" spans="1:4" ht="12.75">
      <c r="A361" s="189"/>
      <c r="C361" s="189"/>
      <c r="D361" s="191"/>
    </row>
    <row r="362" spans="1:4" ht="12.75">
      <c r="A362" s="189"/>
      <c r="C362" s="189"/>
      <c r="D362" s="191"/>
    </row>
    <row r="363" spans="1:4" ht="12.75">
      <c r="A363" s="189"/>
      <c r="C363" s="189"/>
      <c r="D363" s="191"/>
    </row>
    <row r="364" spans="1:4" ht="12.75">
      <c r="A364" s="189"/>
      <c r="C364" s="189"/>
      <c r="D364" s="191"/>
    </row>
    <row r="365" spans="1:4" ht="12.75">
      <c r="A365" s="189"/>
      <c r="C365" s="189"/>
      <c r="D365" s="191"/>
    </row>
    <row r="366" spans="1:4" ht="12.75">
      <c r="A366" s="189"/>
      <c r="C366" s="189"/>
      <c r="D366" s="191"/>
    </row>
    <row r="367" spans="1:4" ht="12.75">
      <c r="A367" s="189"/>
      <c r="C367" s="189"/>
      <c r="D367" s="191"/>
    </row>
    <row r="368" spans="1:4" ht="12.75">
      <c r="A368" s="189"/>
      <c r="C368" s="189"/>
      <c r="D368" s="191"/>
    </row>
    <row r="369" spans="1:4" ht="12.75">
      <c r="A369" s="189"/>
      <c r="C369" s="189"/>
      <c r="D369" s="191"/>
    </row>
    <row r="370" spans="1:4" ht="12.75">
      <c r="A370" s="189"/>
      <c r="C370" s="189"/>
      <c r="D370" s="191"/>
    </row>
    <row r="371" spans="1:4" ht="12.75">
      <c r="A371" s="189"/>
      <c r="C371" s="189"/>
      <c r="D371" s="191"/>
    </row>
    <row r="372" spans="1:4" ht="12.75">
      <c r="A372" s="189"/>
      <c r="C372" s="189"/>
      <c r="D372" s="191"/>
    </row>
    <row r="373" spans="1:4" s="6" customFormat="1" ht="12.75">
      <c r="A373" s="189"/>
      <c r="B373" s="190"/>
      <c r="C373" s="189"/>
      <c r="D373" s="191"/>
    </row>
    <row r="374" spans="1:4" s="6" customFormat="1" ht="12.75">
      <c r="A374" s="189"/>
      <c r="B374" s="190"/>
      <c r="C374" s="189"/>
      <c r="D374" s="191"/>
    </row>
    <row r="375" spans="1:4" s="6" customFormat="1" ht="12.75">
      <c r="A375" s="189"/>
      <c r="B375" s="190"/>
      <c r="C375" s="189"/>
      <c r="D375" s="191"/>
    </row>
    <row r="376" spans="1:4" s="6" customFormat="1" ht="12.75">
      <c r="A376" s="189"/>
      <c r="B376" s="190"/>
      <c r="C376" s="189"/>
      <c r="D376" s="191"/>
    </row>
    <row r="377" spans="1:4" s="6" customFormat="1" ht="12.75">
      <c r="A377" s="189"/>
      <c r="B377" s="190"/>
      <c r="C377" s="189"/>
      <c r="D377" s="191"/>
    </row>
    <row r="378" spans="1:4" s="6" customFormat="1" ht="12.75">
      <c r="A378" s="189"/>
      <c r="B378" s="190"/>
      <c r="C378" s="189"/>
      <c r="D378" s="191"/>
    </row>
    <row r="379" spans="1:4" s="6" customFormat="1" ht="12.75">
      <c r="A379" s="189"/>
      <c r="B379" s="190"/>
      <c r="C379" s="189"/>
      <c r="D379" s="191"/>
    </row>
    <row r="380" spans="1:4" s="6" customFormat="1" ht="12.75">
      <c r="A380" s="189"/>
      <c r="B380" s="190"/>
      <c r="C380" s="189"/>
      <c r="D380" s="191"/>
    </row>
    <row r="381" spans="1:4" s="6" customFormat="1" ht="12.75">
      <c r="A381" s="189"/>
      <c r="B381" s="190"/>
      <c r="C381" s="189"/>
      <c r="D381" s="191"/>
    </row>
    <row r="382" spans="1:4" s="6" customFormat="1" ht="12.75">
      <c r="A382" s="189"/>
      <c r="B382" s="190"/>
      <c r="C382" s="189"/>
      <c r="D382" s="191"/>
    </row>
    <row r="383" spans="1:4" s="6" customFormat="1" ht="12.75">
      <c r="A383" s="189"/>
      <c r="B383" s="190"/>
      <c r="C383" s="189"/>
      <c r="D383" s="191"/>
    </row>
    <row r="384" spans="1:4" s="6" customFormat="1" ht="12.75">
      <c r="A384" s="189"/>
      <c r="B384" s="190"/>
      <c r="C384" s="189"/>
      <c r="D384" s="191"/>
    </row>
    <row r="385" spans="1:4" s="6" customFormat="1" ht="12.75">
      <c r="A385" s="189"/>
      <c r="B385" s="190"/>
      <c r="C385" s="189"/>
      <c r="D385" s="191"/>
    </row>
    <row r="386" spans="1:4" s="6" customFormat="1" ht="12.75">
      <c r="A386" s="189"/>
      <c r="B386" s="190"/>
      <c r="C386" s="189"/>
      <c r="D386" s="191"/>
    </row>
    <row r="387" spans="1:4" s="6" customFormat="1" ht="12.75">
      <c r="A387" s="189"/>
      <c r="B387" s="190"/>
      <c r="C387" s="189"/>
      <c r="D387" s="191"/>
    </row>
    <row r="388" spans="1:4" s="6" customFormat="1" ht="12.75">
      <c r="A388" s="189"/>
      <c r="B388" s="190"/>
      <c r="C388" s="189"/>
      <c r="D388" s="191"/>
    </row>
    <row r="389" spans="1:4" s="6" customFormat="1" ht="12.75">
      <c r="A389" s="189"/>
      <c r="B389" s="190"/>
      <c r="C389" s="189"/>
      <c r="D389" s="191"/>
    </row>
    <row r="390" spans="1:4" s="6" customFormat="1" ht="12.75">
      <c r="A390" s="189"/>
      <c r="B390" s="190"/>
      <c r="C390" s="189"/>
      <c r="D390" s="191"/>
    </row>
    <row r="391" spans="1:4" s="6" customFormat="1" ht="12.75">
      <c r="A391" s="189"/>
      <c r="B391" s="190"/>
      <c r="C391" s="189"/>
      <c r="D391" s="191"/>
    </row>
    <row r="392" spans="1:4" s="6" customFormat="1" ht="12.75">
      <c r="A392" s="189"/>
      <c r="B392" s="190"/>
      <c r="C392" s="189"/>
      <c r="D392" s="191"/>
    </row>
    <row r="393" spans="1:4" s="6" customFormat="1" ht="12.75">
      <c r="A393" s="189"/>
      <c r="B393" s="190"/>
      <c r="C393" s="189"/>
      <c r="D393" s="191"/>
    </row>
    <row r="394" spans="1:4" s="6" customFormat="1" ht="12.75">
      <c r="A394" s="189"/>
      <c r="B394" s="190"/>
      <c r="C394" s="189"/>
      <c r="D394" s="191"/>
    </row>
    <row r="395" spans="1:4" s="6" customFormat="1" ht="12.75">
      <c r="A395" s="189"/>
      <c r="B395" s="190"/>
      <c r="C395" s="189"/>
      <c r="D395" s="191"/>
    </row>
    <row r="396" spans="1:4" s="6" customFormat="1" ht="12.75">
      <c r="A396" s="189"/>
      <c r="B396" s="190"/>
      <c r="C396" s="189"/>
      <c r="D396" s="191"/>
    </row>
    <row r="397" spans="1:4" s="6" customFormat="1" ht="12.75">
      <c r="A397" s="189"/>
      <c r="B397" s="190"/>
      <c r="C397" s="189"/>
      <c r="D397" s="191"/>
    </row>
    <row r="398" spans="1:4" s="6" customFormat="1" ht="12.75">
      <c r="A398" s="189"/>
      <c r="B398" s="190"/>
      <c r="C398" s="189"/>
      <c r="D398" s="191"/>
    </row>
    <row r="399" spans="1:4" s="6" customFormat="1" ht="12.75">
      <c r="A399" s="189"/>
      <c r="B399" s="190"/>
      <c r="C399" s="189"/>
      <c r="D399" s="191"/>
    </row>
    <row r="400" spans="1:4" s="6" customFormat="1" ht="12.75">
      <c r="A400" s="189"/>
      <c r="B400" s="190"/>
      <c r="C400" s="189"/>
      <c r="D400" s="191"/>
    </row>
    <row r="401" spans="1:4" s="6" customFormat="1" ht="18" customHeight="1">
      <c r="A401" s="189"/>
      <c r="B401" s="190"/>
      <c r="C401" s="189"/>
      <c r="D401" s="191"/>
    </row>
    <row r="402" spans="1:4" ht="12.75">
      <c r="A402" s="189"/>
      <c r="C402" s="189"/>
      <c r="D402" s="191"/>
    </row>
    <row r="403" spans="1:4" s="6" customFormat="1" ht="12.75">
      <c r="A403" s="189"/>
      <c r="B403" s="190"/>
      <c r="C403" s="189"/>
      <c r="D403" s="191"/>
    </row>
    <row r="404" spans="1:4" s="6" customFormat="1" ht="12.75">
      <c r="A404" s="189"/>
      <c r="B404" s="190"/>
      <c r="C404" s="189"/>
      <c r="D404" s="191"/>
    </row>
    <row r="405" spans="1:4" s="6" customFormat="1" ht="12.75">
      <c r="A405" s="189"/>
      <c r="B405" s="190"/>
      <c r="C405" s="189"/>
      <c r="D405" s="191"/>
    </row>
    <row r="406" spans="1:4" s="6" customFormat="1" ht="18" customHeight="1">
      <c r="A406" s="189"/>
      <c r="B406" s="190"/>
      <c r="C406" s="189"/>
      <c r="D406" s="191"/>
    </row>
    <row r="407" spans="1:4" ht="12.75">
      <c r="A407" s="189"/>
      <c r="C407" s="189"/>
      <c r="D407" s="191"/>
    </row>
    <row r="408" spans="1:4" ht="14.25" customHeight="1">
      <c r="A408" s="189"/>
      <c r="C408" s="189"/>
      <c r="D408" s="191"/>
    </row>
    <row r="409" spans="1:4" ht="14.25" customHeight="1">
      <c r="A409" s="189"/>
      <c r="C409" s="189"/>
      <c r="D409" s="191"/>
    </row>
    <row r="410" spans="1:4" ht="14.25" customHeight="1">
      <c r="A410" s="189"/>
      <c r="C410" s="189"/>
      <c r="D410" s="191"/>
    </row>
    <row r="411" spans="1:4" ht="12.75">
      <c r="A411" s="189"/>
      <c r="C411" s="189"/>
      <c r="D411" s="191"/>
    </row>
    <row r="412" spans="1:4" ht="14.25" customHeight="1">
      <c r="A412" s="189"/>
      <c r="C412" s="189"/>
      <c r="D412" s="191"/>
    </row>
    <row r="413" spans="1:4" ht="12.75">
      <c r="A413" s="189"/>
      <c r="C413" s="189"/>
      <c r="D413" s="191"/>
    </row>
    <row r="414" spans="1:4" ht="14.25" customHeight="1">
      <c r="A414" s="189"/>
      <c r="C414" s="189"/>
      <c r="D414" s="191"/>
    </row>
    <row r="415" spans="1:4" ht="12.75">
      <c r="A415" s="189"/>
      <c r="C415" s="189"/>
      <c r="D415" s="191"/>
    </row>
    <row r="416" spans="1:4" s="6" customFormat="1" ht="30" customHeight="1">
      <c r="A416" s="189"/>
      <c r="B416" s="190"/>
      <c r="C416" s="189"/>
      <c r="D416" s="191"/>
    </row>
    <row r="417" spans="1:4" s="6" customFormat="1" ht="12.75">
      <c r="A417" s="189"/>
      <c r="B417" s="190"/>
      <c r="C417" s="189"/>
      <c r="D417" s="191"/>
    </row>
    <row r="418" spans="1:4" s="6" customFormat="1" ht="12.75">
      <c r="A418" s="189"/>
      <c r="B418" s="190"/>
      <c r="C418" s="189"/>
      <c r="D418" s="191"/>
    </row>
    <row r="419" spans="1:4" s="6" customFormat="1" ht="12.75">
      <c r="A419" s="189"/>
      <c r="B419" s="190"/>
      <c r="C419" s="189"/>
      <c r="D419" s="191"/>
    </row>
    <row r="420" spans="1:4" s="6" customFormat="1" ht="12.75">
      <c r="A420" s="189"/>
      <c r="B420" s="190"/>
      <c r="C420" s="189"/>
      <c r="D420" s="191"/>
    </row>
    <row r="421" spans="1:4" s="6" customFormat="1" ht="12.75">
      <c r="A421" s="189"/>
      <c r="B421" s="190"/>
      <c r="C421" s="189"/>
      <c r="D421" s="191"/>
    </row>
    <row r="422" spans="1:4" s="6" customFormat="1" ht="12.75">
      <c r="A422" s="189"/>
      <c r="B422" s="190"/>
      <c r="C422" s="189"/>
      <c r="D422" s="191"/>
    </row>
    <row r="423" spans="1:4" s="6" customFormat="1" ht="12.75">
      <c r="A423" s="189"/>
      <c r="B423" s="190"/>
      <c r="C423" s="189"/>
      <c r="D423" s="191"/>
    </row>
    <row r="424" spans="1:4" s="6" customFormat="1" ht="12.75">
      <c r="A424" s="189"/>
      <c r="B424" s="190"/>
      <c r="C424" s="189"/>
      <c r="D424" s="191"/>
    </row>
    <row r="425" spans="1:4" s="6" customFormat="1" ht="12.75">
      <c r="A425" s="189"/>
      <c r="B425" s="190"/>
      <c r="C425" s="189"/>
      <c r="D425" s="191"/>
    </row>
    <row r="426" spans="1:4" s="6" customFormat="1" ht="12.75">
      <c r="A426" s="189"/>
      <c r="B426" s="190"/>
      <c r="C426" s="189"/>
      <c r="D426" s="191"/>
    </row>
    <row r="427" spans="1:4" s="6" customFormat="1" ht="12.75">
      <c r="A427" s="189"/>
      <c r="B427" s="190"/>
      <c r="C427" s="189"/>
      <c r="D427" s="191"/>
    </row>
    <row r="428" spans="1:4" s="6" customFormat="1" ht="12.75">
      <c r="A428" s="189"/>
      <c r="B428" s="190"/>
      <c r="C428" s="189"/>
      <c r="D428" s="191"/>
    </row>
    <row r="429" spans="1:4" s="6" customFormat="1" ht="12.75">
      <c r="A429" s="189"/>
      <c r="B429" s="190"/>
      <c r="C429" s="189"/>
      <c r="D429" s="191"/>
    </row>
    <row r="430" spans="1:4" s="6" customFormat="1" ht="12.75">
      <c r="A430" s="189"/>
      <c r="B430" s="190"/>
      <c r="C430" s="189"/>
      <c r="D430" s="191"/>
    </row>
    <row r="431" spans="1:4" ht="12.75">
      <c r="A431" s="189"/>
      <c r="C431" s="189"/>
      <c r="D431" s="191"/>
    </row>
    <row r="432" spans="1:4" ht="12.75">
      <c r="A432" s="189"/>
      <c r="C432" s="189"/>
      <c r="D432" s="191"/>
    </row>
    <row r="433" spans="1:4" ht="18" customHeight="1">
      <c r="A433" s="189"/>
      <c r="C433" s="189"/>
      <c r="D433" s="191"/>
    </row>
    <row r="434" spans="1:4" ht="20.25" customHeight="1">
      <c r="A434" s="189"/>
      <c r="C434" s="189"/>
      <c r="D434" s="191"/>
    </row>
    <row r="435" spans="1:4" ht="12.75">
      <c r="A435" s="189"/>
      <c r="C435" s="189"/>
      <c r="D435" s="191"/>
    </row>
    <row r="436" spans="1:4" ht="12.75">
      <c r="A436" s="189"/>
      <c r="C436" s="189"/>
      <c r="D436" s="191"/>
    </row>
    <row r="437" spans="1:4" ht="12.75">
      <c r="A437" s="189"/>
      <c r="C437" s="189"/>
      <c r="D437" s="191"/>
    </row>
    <row r="438" spans="1:4" ht="12.75">
      <c r="A438" s="189"/>
      <c r="C438" s="189"/>
      <c r="D438" s="191"/>
    </row>
    <row r="439" spans="1:4" ht="12.75">
      <c r="A439" s="189"/>
      <c r="C439" s="189"/>
      <c r="D439" s="191"/>
    </row>
    <row r="440" spans="1:4" ht="12.75">
      <c r="A440" s="189"/>
      <c r="C440" s="189"/>
      <c r="D440" s="191"/>
    </row>
    <row r="441" spans="1:4" ht="12.75">
      <c r="A441" s="189"/>
      <c r="C441" s="189"/>
      <c r="D441" s="191"/>
    </row>
    <row r="442" spans="1:4" ht="12.75">
      <c r="A442" s="189"/>
      <c r="C442" s="189"/>
      <c r="D442" s="191"/>
    </row>
    <row r="443" spans="1:4" ht="12.75">
      <c r="A443" s="189"/>
      <c r="C443" s="189"/>
      <c r="D443" s="191"/>
    </row>
    <row r="444" spans="1:4" ht="12.75">
      <c r="A444" s="189"/>
      <c r="C444" s="189"/>
      <c r="D444" s="191"/>
    </row>
    <row r="445" spans="1:4" ht="12.75">
      <c r="A445" s="189"/>
      <c r="C445" s="189"/>
      <c r="D445" s="191"/>
    </row>
    <row r="446" spans="1:4" ht="12.75">
      <c r="A446" s="189"/>
      <c r="C446" s="189"/>
      <c r="D446" s="191"/>
    </row>
    <row r="447" spans="1:4" ht="12.75">
      <c r="A447" s="189"/>
      <c r="C447" s="189"/>
      <c r="D447" s="191"/>
    </row>
    <row r="448" spans="1:4" ht="12.75">
      <c r="A448" s="189"/>
      <c r="C448" s="189"/>
      <c r="D448" s="191"/>
    </row>
    <row r="449" spans="1:4" ht="12.75">
      <c r="A449" s="189"/>
      <c r="C449" s="189"/>
      <c r="D449" s="191"/>
    </row>
    <row r="450" spans="1:4" ht="12.75">
      <c r="A450" s="189"/>
      <c r="C450" s="189"/>
      <c r="D450" s="191"/>
    </row>
    <row r="451" spans="1:4" ht="12.75">
      <c r="A451" s="189"/>
      <c r="C451" s="189"/>
      <c r="D451" s="191"/>
    </row>
    <row r="452" spans="1:4" ht="12.75">
      <c r="A452" s="189"/>
      <c r="C452" s="189"/>
      <c r="D452" s="191"/>
    </row>
    <row r="453" spans="1:4" ht="12.75">
      <c r="A453" s="189"/>
      <c r="C453" s="189"/>
      <c r="D453" s="191"/>
    </row>
    <row r="454" spans="1:4" ht="12.75">
      <c r="A454" s="189"/>
      <c r="C454" s="189"/>
      <c r="D454" s="191"/>
    </row>
    <row r="455" spans="1:4" ht="12.75">
      <c r="A455" s="189"/>
      <c r="C455" s="189"/>
      <c r="D455" s="191"/>
    </row>
    <row r="456" spans="1:4" ht="12.75">
      <c r="A456" s="189"/>
      <c r="C456" s="189"/>
      <c r="D456" s="191"/>
    </row>
    <row r="457" spans="1:4" ht="12.75">
      <c r="A457" s="189"/>
      <c r="C457" s="189"/>
      <c r="D457" s="191"/>
    </row>
    <row r="458" spans="1:4" ht="12.75">
      <c r="A458" s="189"/>
      <c r="C458" s="189"/>
      <c r="D458" s="191"/>
    </row>
    <row r="459" spans="1:4" ht="12.75">
      <c r="A459" s="189"/>
      <c r="C459" s="189"/>
      <c r="D459" s="191"/>
    </row>
    <row r="460" spans="1:4" ht="12.75">
      <c r="A460" s="189"/>
      <c r="C460" s="189"/>
      <c r="D460" s="191"/>
    </row>
    <row r="461" spans="1:4" ht="12.75">
      <c r="A461" s="189"/>
      <c r="C461" s="189"/>
      <c r="D461" s="191"/>
    </row>
    <row r="462" spans="1:4" ht="12.75">
      <c r="A462" s="189"/>
      <c r="C462" s="189"/>
      <c r="D462" s="191"/>
    </row>
    <row r="463" spans="1:4" ht="12.75">
      <c r="A463" s="189"/>
      <c r="C463" s="189"/>
      <c r="D463" s="191"/>
    </row>
    <row r="464" spans="1:4" ht="12.75">
      <c r="A464" s="189"/>
      <c r="C464" s="189"/>
      <c r="D464" s="191"/>
    </row>
    <row r="465" spans="1:4" ht="12.75">
      <c r="A465" s="189"/>
      <c r="C465" s="189"/>
      <c r="D465" s="191"/>
    </row>
    <row r="466" spans="1:4" ht="12.75">
      <c r="A466" s="189"/>
      <c r="C466" s="189"/>
      <c r="D466" s="191"/>
    </row>
    <row r="467" spans="1:4" ht="12.75">
      <c r="A467" s="189"/>
      <c r="C467" s="189"/>
      <c r="D467" s="191"/>
    </row>
    <row r="468" spans="1:4" ht="12.75">
      <c r="A468" s="189"/>
      <c r="C468" s="189"/>
      <c r="D468" s="191"/>
    </row>
    <row r="469" spans="1:4" ht="12.75">
      <c r="A469" s="189"/>
      <c r="C469" s="189"/>
      <c r="D469" s="191"/>
    </row>
    <row r="470" spans="1:4" ht="12.75">
      <c r="A470" s="189"/>
      <c r="C470" s="189"/>
      <c r="D470" s="191"/>
    </row>
    <row r="471" spans="1:4" ht="12.75">
      <c r="A471" s="189"/>
      <c r="C471" s="189"/>
      <c r="D471" s="191"/>
    </row>
    <row r="472" spans="1:4" ht="12.75">
      <c r="A472" s="189"/>
      <c r="C472" s="189"/>
      <c r="D472" s="191"/>
    </row>
    <row r="473" spans="1:4" ht="12.75">
      <c r="A473" s="189"/>
      <c r="C473" s="189"/>
      <c r="D473" s="191"/>
    </row>
    <row r="474" spans="1:4" ht="12.75">
      <c r="A474" s="189"/>
      <c r="C474" s="189"/>
      <c r="D474" s="191"/>
    </row>
    <row r="475" spans="1:4" ht="12.75">
      <c r="A475" s="189"/>
      <c r="C475" s="189"/>
      <c r="D475" s="191"/>
    </row>
    <row r="476" spans="1:4" ht="12.75">
      <c r="A476" s="189"/>
      <c r="C476" s="189"/>
      <c r="D476" s="191"/>
    </row>
    <row r="477" spans="1:4" ht="12.75">
      <c r="A477" s="189"/>
      <c r="C477" s="189"/>
      <c r="D477" s="191"/>
    </row>
    <row r="478" spans="1:4" ht="12.75">
      <c r="A478" s="189"/>
      <c r="C478" s="189"/>
      <c r="D478" s="191"/>
    </row>
    <row r="479" spans="1:4" ht="12.75">
      <c r="A479" s="189"/>
      <c r="C479" s="189"/>
      <c r="D479" s="191"/>
    </row>
    <row r="480" spans="1:4" ht="12.75">
      <c r="A480" s="189"/>
      <c r="C480" s="189"/>
      <c r="D480" s="191"/>
    </row>
    <row r="481" spans="1:4" ht="12.75">
      <c r="A481" s="189"/>
      <c r="C481" s="189"/>
      <c r="D481" s="191"/>
    </row>
    <row r="482" spans="1:4" ht="12.75">
      <c r="A482" s="189"/>
      <c r="C482" s="189"/>
      <c r="D482" s="191"/>
    </row>
    <row r="483" spans="1:4" ht="12.75">
      <c r="A483" s="189"/>
      <c r="C483" s="189"/>
      <c r="D483" s="191"/>
    </row>
    <row r="484" spans="1:4" ht="12.75">
      <c r="A484" s="189"/>
      <c r="C484" s="189"/>
      <c r="D484" s="191"/>
    </row>
    <row r="485" spans="1:4" ht="12.75">
      <c r="A485" s="189"/>
      <c r="C485" s="189"/>
      <c r="D485" s="191"/>
    </row>
    <row r="486" spans="1:4" ht="12.75">
      <c r="A486" s="189"/>
      <c r="C486" s="189"/>
      <c r="D486" s="191"/>
    </row>
    <row r="487" spans="1:4" ht="12.75">
      <c r="A487" s="189"/>
      <c r="C487" s="189"/>
      <c r="D487" s="191"/>
    </row>
    <row r="488" spans="1:4" ht="12.75">
      <c r="A488" s="189"/>
      <c r="C488" s="189"/>
      <c r="D488" s="191"/>
    </row>
    <row r="489" spans="1:4" ht="12.75">
      <c r="A489" s="189"/>
      <c r="C489" s="189"/>
      <c r="D489" s="191"/>
    </row>
    <row r="490" spans="1:4" ht="12.75">
      <c r="A490" s="189"/>
      <c r="C490" s="189"/>
      <c r="D490" s="191"/>
    </row>
    <row r="491" spans="1:4" ht="12.75">
      <c r="A491" s="189"/>
      <c r="C491" s="189"/>
      <c r="D491" s="191"/>
    </row>
    <row r="492" spans="1:4" ht="12.75">
      <c r="A492" s="189"/>
      <c r="C492" s="189"/>
      <c r="D492" s="191"/>
    </row>
    <row r="493" spans="1:4" ht="12.75">
      <c r="A493" s="189"/>
      <c r="C493" s="189"/>
      <c r="D493" s="191"/>
    </row>
    <row r="494" spans="1:4" ht="12.75">
      <c r="A494" s="189"/>
      <c r="C494" s="189"/>
      <c r="D494" s="191"/>
    </row>
    <row r="495" spans="1:4" ht="12.75">
      <c r="A495" s="189"/>
      <c r="C495" s="189"/>
      <c r="D495" s="191"/>
    </row>
    <row r="496" spans="1:4" ht="12.75">
      <c r="A496" s="189"/>
      <c r="C496" s="189"/>
      <c r="D496" s="191"/>
    </row>
    <row r="497" spans="1:4" ht="12.75">
      <c r="A497" s="189"/>
      <c r="C497" s="189"/>
      <c r="D497" s="191"/>
    </row>
    <row r="498" spans="1:4" ht="12.75">
      <c r="A498" s="189"/>
      <c r="C498" s="189"/>
      <c r="D498" s="191"/>
    </row>
    <row r="499" spans="1:4" ht="12.75">
      <c r="A499" s="189"/>
      <c r="C499" s="189"/>
      <c r="D499" s="191"/>
    </row>
    <row r="500" spans="1:4" ht="12.75">
      <c r="A500" s="189"/>
      <c r="C500" s="189"/>
      <c r="D500" s="191"/>
    </row>
    <row r="501" spans="1:4" ht="12.75">
      <c r="A501" s="189"/>
      <c r="C501" s="189"/>
      <c r="D501" s="191"/>
    </row>
    <row r="502" spans="1:4" ht="12.75">
      <c r="A502" s="189"/>
      <c r="C502" s="189"/>
      <c r="D502" s="191"/>
    </row>
    <row r="503" spans="1:4" ht="12.75">
      <c r="A503" s="189"/>
      <c r="C503" s="189"/>
      <c r="D503" s="191"/>
    </row>
    <row r="504" spans="1:4" ht="12.75">
      <c r="A504" s="189"/>
      <c r="C504" s="189"/>
      <c r="D504" s="191"/>
    </row>
    <row r="505" spans="1:4" ht="12.75">
      <c r="A505" s="189"/>
      <c r="C505" s="189"/>
      <c r="D505" s="191"/>
    </row>
    <row r="506" spans="1:4" ht="12.75">
      <c r="A506" s="189"/>
      <c r="C506" s="189"/>
      <c r="D506" s="191"/>
    </row>
    <row r="507" spans="1:4" ht="12.75">
      <c r="A507" s="189"/>
      <c r="C507" s="189"/>
      <c r="D507" s="191"/>
    </row>
    <row r="508" spans="1:4" ht="12.75">
      <c r="A508" s="189"/>
      <c r="C508" s="189"/>
      <c r="D508" s="191"/>
    </row>
    <row r="509" spans="1:4" ht="12.75">
      <c r="A509" s="189"/>
      <c r="C509" s="189"/>
      <c r="D509" s="191"/>
    </row>
    <row r="510" spans="1:4" ht="12.75">
      <c r="A510" s="189"/>
      <c r="C510" s="189"/>
      <c r="D510" s="191"/>
    </row>
    <row r="511" spans="1:4" ht="12.75">
      <c r="A511" s="189"/>
      <c r="C511" s="189"/>
      <c r="D511" s="191"/>
    </row>
    <row r="512" spans="1:4" ht="12.75">
      <c r="A512" s="189"/>
      <c r="C512" s="189"/>
      <c r="D512" s="191"/>
    </row>
    <row r="513" spans="1:4" ht="12.75">
      <c r="A513" s="189"/>
      <c r="C513" s="189"/>
      <c r="D513" s="191"/>
    </row>
    <row r="514" spans="1:4" ht="12.75">
      <c r="A514" s="189"/>
      <c r="C514" s="189"/>
      <c r="D514" s="191"/>
    </row>
    <row r="515" spans="1:4" ht="12.75">
      <c r="A515" s="189"/>
      <c r="C515" s="189"/>
      <c r="D515" s="191"/>
    </row>
    <row r="516" spans="1:4" ht="12.75">
      <c r="A516" s="189"/>
      <c r="C516" s="189"/>
      <c r="D516" s="191"/>
    </row>
    <row r="517" spans="1:4" ht="12.75">
      <c r="A517" s="189"/>
      <c r="C517" s="189"/>
      <c r="D517" s="191"/>
    </row>
    <row r="518" spans="1:4" ht="12.75">
      <c r="A518" s="189"/>
      <c r="C518" s="189"/>
      <c r="D518" s="191"/>
    </row>
    <row r="519" spans="1:4" ht="12.75">
      <c r="A519" s="189"/>
      <c r="C519" s="189"/>
      <c r="D519" s="191"/>
    </row>
    <row r="520" spans="1:4" ht="12.75">
      <c r="A520" s="189"/>
      <c r="C520" s="189"/>
      <c r="D520" s="191"/>
    </row>
    <row r="521" spans="1:4" ht="12.75">
      <c r="A521" s="189"/>
      <c r="C521" s="189"/>
      <c r="D521" s="191"/>
    </row>
    <row r="522" spans="1:4" ht="12.75">
      <c r="A522" s="189"/>
      <c r="C522" s="189"/>
      <c r="D522" s="191"/>
    </row>
    <row r="523" spans="1:4" ht="12.75">
      <c r="A523" s="189"/>
      <c r="C523" s="189"/>
      <c r="D523" s="191"/>
    </row>
    <row r="524" spans="1:4" ht="12.75">
      <c r="A524" s="189"/>
      <c r="C524" s="189"/>
      <c r="D524" s="191"/>
    </row>
    <row r="525" spans="1:4" ht="12.75">
      <c r="A525" s="189"/>
      <c r="C525" s="189"/>
      <c r="D525" s="191"/>
    </row>
    <row r="526" spans="1:4" ht="12.75">
      <c r="A526" s="189"/>
      <c r="C526" s="189"/>
      <c r="D526" s="191"/>
    </row>
    <row r="527" spans="1:4" ht="12.75">
      <c r="A527" s="189"/>
      <c r="C527" s="189"/>
      <c r="D527" s="191"/>
    </row>
    <row r="528" spans="1:4" ht="12.75">
      <c r="A528" s="189"/>
      <c r="C528" s="189"/>
      <c r="D528" s="191"/>
    </row>
    <row r="529" spans="1:4" ht="12.75">
      <c r="A529" s="189"/>
      <c r="C529" s="189"/>
      <c r="D529" s="191"/>
    </row>
    <row r="530" spans="1:4" ht="12.75">
      <c r="A530" s="189"/>
      <c r="C530" s="189"/>
      <c r="D530" s="191"/>
    </row>
    <row r="531" spans="1:4" ht="12.75">
      <c r="A531" s="189"/>
      <c r="C531" s="189"/>
      <c r="D531" s="191"/>
    </row>
    <row r="532" spans="1:4" ht="12.75">
      <c r="A532" s="189"/>
      <c r="C532" s="189"/>
      <c r="D532" s="191"/>
    </row>
    <row r="533" spans="1:4" ht="12.75">
      <c r="A533" s="189"/>
      <c r="C533" s="189"/>
      <c r="D533" s="191"/>
    </row>
    <row r="534" spans="1:4" ht="12.75">
      <c r="A534" s="189"/>
      <c r="C534" s="189"/>
      <c r="D534" s="191"/>
    </row>
    <row r="535" spans="1:4" ht="12.75">
      <c r="A535" s="189"/>
      <c r="C535" s="189"/>
      <c r="D535" s="191"/>
    </row>
    <row r="536" spans="1:4" ht="12.75">
      <c r="A536" s="189"/>
      <c r="C536" s="189"/>
      <c r="D536" s="191"/>
    </row>
    <row r="537" spans="1:4" ht="12.75">
      <c r="A537" s="189"/>
      <c r="C537" s="189"/>
      <c r="D537" s="191"/>
    </row>
    <row r="538" spans="1:4" ht="12.75">
      <c r="A538" s="189"/>
      <c r="C538" s="189"/>
      <c r="D538" s="191"/>
    </row>
    <row r="539" spans="1:4" ht="12.75">
      <c r="A539" s="189"/>
      <c r="C539" s="189"/>
      <c r="D539" s="191"/>
    </row>
    <row r="540" spans="1:4" ht="12.75">
      <c r="A540" s="189"/>
      <c r="C540" s="189"/>
      <c r="D540" s="191"/>
    </row>
    <row r="541" spans="1:4" ht="12.75">
      <c r="A541" s="189"/>
      <c r="C541" s="189"/>
      <c r="D541" s="191"/>
    </row>
    <row r="542" spans="1:4" ht="12.75">
      <c r="A542" s="189"/>
      <c r="C542" s="189"/>
      <c r="D542" s="191"/>
    </row>
    <row r="543" spans="1:4" ht="12.75">
      <c r="A543" s="189"/>
      <c r="C543" s="189"/>
      <c r="D543" s="191"/>
    </row>
    <row r="544" spans="1:4" ht="12.75">
      <c r="A544" s="189"/>
      <c r="C544" s="189"/>
      <c r="D544" s="191"/>
    </row>
    <row r="545" spans="1:4" ht="12.75">
      <c r="A545" s="189"/>
      <c r="C545" s="189"/>
      <c r="D545" s="191"/>
    </row>
    <row r="546" spans="1:4" ht="12.75">
      <c r="A546" s="189"/>
      <c r="C546" s="189"/>
      <c r="D546" s="191"/>
    </row>
    <row r="547" spans="1:4" ht="12.75">
      <c r="A547" s="189"/>
      <c r="C547" s="189"/>
      <c r="D547" s="191"/>
    </row>
    <row r="548" spans="1:4" ht="12.75">
      <c r="A548" s="189"/>
      <c r="C548" s="189"/>
      <c r="D548" s="191"/>
    </row>
    <row r="549" spans="1:4" ht="12.75">
      <c r="A549" s="189"/>
      <c r="C549" s="189"/>
      <c r="D549" s="191"/>
    </row>
    <row r="550" spans="1:4" ht="12.75">
      <c r="A550" s="189"/>
      <c r="C550" s="189"/>
      <c r="D550" s="191"/>
    </row>
    <row r="551" spans="1:4" ht="12.75">
      <c r="A551" s="189"/>
      <c r="C551" s="189"/>
      <c r="D551" s="191"/>
    </row>
    <row r="552" spans="1:4" ht="12.75">
      <c r="A552" s="189"/>
      <c r="C552" s="189"/>
      <c r="D552" s="191"/>
    </row>
    <row r="553" spans="1:4" ht="12.75">
      <c r="A553" s="189"/>
      <c r="C553" s="189"/>
      <c r="D553" s="191"/>
    </row>
    <row r="554" spans="1:4" ht="12.75">
      <c r="A554" s="189"/>
      <c r="C554" s="189"/>
      <c r="D554" s="191"/>
    </row>
    <row r="555" spans="1:4" ht="12.75">
      <c r="A555" s="189"/>
      <c r="C555" s="189"/>
      <c r="D555" s="191"/>
    </row>
    <row r="556" spans="1:4" ht="12.75">
      <c r="A556" s="189"/>
      <c r="C556" s="189"/>
      <c r="D556" s="191"/>
    </row>
    <row r="557" spans="1:4" ht="12.75">
      <c r="A557" s="189"/>
      <c r="C557" s="189"/>
      <c r="D557" s="191"/>
    </row>
    <row r="558" spans="1:4" ht="12.75">
      <c r="A558" s="189"/>
      <c r="C558" s="189"/>
      <c r="D558" s="191"/>
    </row>
    <row r="559" spans="1:4" ht="12.75">
      <c r="A559" s="189"/>
      <c r="C559" s="189"/>
      <c r="D559" s="191"/>
    </row>
    <row r="560" spans="1:4" ht="12.75">
      <c r="A560" s="189"/>
      <c r="C560" s="189"/>
      <c r="D560" s="191"/>
    </row>
    <row r="561" spans="1:4" ht="12.75">
      <c r="A561" s="189"/>
      <c r="C561" s="189"/>
      <c r="D561" s="191"/>
    </row>
    <row r="562" spans="1:4" ht="12.75">
      <c r="A562" s="189"/>
      <c r="C562" s="189"/>
      <c r="D562" s="191"/>
    </row>
    <row r="563" spans="1:4" ht="12.75">
      <c r="A563" s="189"/>
      <c r="C563" s="189"/>
      <c r="D563" s="191"/>
    </row>
    <row r="564" spans="1:4" ht="12.75">
      <c r="A564" s="189"/>
      <c r="C564" s="189"/>
      <c r="D564" s="191"/>
    </row>
    <row r="565" spans="1:4" ht="12.75">
      <c r="A565" s="189"/>
      <c r="C565" s="189"/>
      <c r="D565" s="191"/>
    </row>
    <row r="566" spans="1:4" ht="12.75">
      <c r="A566" s="189"/>
      <c r="C566" s="189"/>
      <c r="D566" s="191"/>
    </row>
    <row r="567" spans="1:4" ht="12.75">
      <c r="A567" s="189"/>
      <c r="C567" s="189"/>
      <c r="D567" s="191"/>
    </row>
    <row r="568" spans="1:4" ht="12.75">
      <c r="A568" s="189"/>
      <c r="C568" s="189"/>
      <c r="D568" s="191"/>
    </row>
    <row r="569" spans="1:4" ht="12.75">
      <c r="A569" s="189"/>
      <c r="C569" s="189"/>
      <c r="D569" s="191"/>
    </row>
    <row r="570" spans="1:4" ht="12.75">
      <c r="A570" s="189"/>
      <c r="C570" s="189"/>
      <c r="D570" s="191"/>
    </row>
    <row r="571" spans="1:4" ht="12.75">
      <c r="A571" s="189"/>
      <c r="C571" s="189"/>
      <c r="D571" s="191"/>
    </row>
    <row r="572" spans="1:4" ht="12.75">
      <c r="A572" s="189"/>
      <c r="C572" s="189"/>
      <c r="D572" s="191"/>
    </row>
    <row r="573" spans="1:4" ht="12.75">
      <c r="A573" s="189"/>
      <c r="C573" s="189"/>
      <c r="D573" s="191"/>
    </row>
    <row r="574" spans="1:4" ht="12.75">
      <c r="A574" s="189"/>
      <c r="C574" s="189"/>
      <c r="D574" s="191"/>
    </row>
    <row r="575" spans="1:4" ht="12.75">
      <c r="A575" s="189"/>
      <c r="C575" s="189"/>
      <c r="D575" s="191"/>
    </row>
    <row r="576" spans="1:4" ht="12.75">
      <c r="A576" s="189"/>
      <c r="C576" s="189"/>
      <c r="D576" s="191"/>
    </row>
    <row r="577" spans="1:4" ht="12.75">
      <c r="A577" s="189"/>
      <c r="C577" s="189"/>
      <c r="D577" s="191"/>
    </row>
    <row r="578" spans="1:4" ht="12.75">
      <c r="A578" s="189"/>
      <c r="C578" s="189"/>
      <c r="D578" s="191"/>
    </row>
    <row r="579" spans="1:4" ht="12.75">
      <c r="A579" s="189"/>
      <c r="C579" s="189"/>
      <c r="D579" s="191"/>
    </row>
    <row r="580" spans="1:4" ht="12.75">
      <c r="A580" s="189"/>
      <c r="C580" s="189"/>
      <c r="D580" s="191"/>
    </row>
    <row r="581" spans="1:4" ht="12.75">
      <c r="A581" s="189"/>
      <c r="C581" s="189"/>
      <c r="D581" s="191"/>
    </row>
    <row r="582" spans="1:4" ht="12.75">
      <c r="A582" s="189"/>
      <c r="C582" s="189"/>
      <c r="D582" s="191"/>
    </row>
    <row r="583" spans="1:4" ht="12.75">
      <c r="A583" s="189"/>
      <c r="C583" s="189"/>
      <c r="D583" s="191"/>
    </row>
    <row r="584" spans="1:4" ht="12.75">
      <c r="A584" s="189"/>
      <c r="C584" s="189"/>
      <c r="D584" s="191"/>
    </row>
    <row r="585" spans="1:4" ht="12.75">
      <c r="A585" s="189"/>
      <c r="C585" s="189"/>
      <c r="D585" s="191"/>
    </row>
    <row r="586" spans="1:4" ht="12.75">
      <c r="A586" s="189"/>
      <c r="C586" s="189"/>
      <c r="D586" s="191"/>
    </row>
    <row r="587" spans="1:4" ht="12.75">
      <c r="A587" s="189"/>
      <c r="C587" s="189"/>
      <c r="D587" s="191"/>
    </row>
    <row r="588" spans="1:4" ht="12.75">
      <c r="A588" s="189"/>
      <c r="C588" s="189"/>
      <c r="D588" s="191"/>
    </row>
    <row r="589" spans="1:4" ht="12.75">
      <c r="A589" s="189"/>
      <c r="C589" s="189"/>
      <c r="D589" s="191"/>
    </row>
    <row r="590" spans="1:4" ht="12.75">
      <c r="A590" s="189"/>
      <c r="C590" s="189"/>
      <c r="D590" s="191"/>
    </row>
    <row r="591" spans="1:4" ht="12.75">
      <c r="A591" s="189"/>
      <c r="C591" s="189"/>
      <c r="D591" s="191"/>
    </row>
    <row r="592" spans="1:4" ht="12.75">
      <c r="A592" s="189"/>
      <c r="C592" s="189"/>
      <c r="D592" s="191"/>
    </row>
    <row r="593" spans="1:4" ht="12.75">
      <c r="A593" s="189"/>
      <c r="C593" s="189"/>
      <c r="D593" s="191"/>
    </row>
    <row r="594" spans="1:4" ht="12.75">
      <c r="A594" s="189"/>
      <c r="C594" s="189"/>
      <c r="D594" s="191"/>
    </row>
    <row r="595" spans="1:4" ht="12.75">
      <c r="A595" s="189"/>
      <c r="C595" s="189"/>
      <c r="D595" s="191"/>
    </row>
    <row r="596" spans="1:4" ht="12.75">
      <c r="A596" s="189"/>
      <c r="C596" s="189"/>
      <c r="D596" s="191"/>
    </row>
    <row r="597" spans="1:4" ht="12.75">
      <c r="A597" s="189"/>
      <c r="C597" s="189"/>
      <c r="D597" s="191"/>
    </row>
    <row r="598" spans="1:4" ht="12.75">
      <c r="A598" s="189"/>
      <c r="C598" s="189"/>
      <c r="D598" s="191"/>
    </row>
    <row r="599" spans="1:4" ht="12.75">
      <c r="A599" s="189"/>
      <c r="C599" s="189"/>
      <c r="D599" s="191"/>
    </row>
    <row r="600" spans="1:4" ht="12.75">
      <c r="A600" s="189"/>
      <c r="C600" s="189"/>
      <c r="D600" s="191"/>
    </row>
    <row r="601" spans="1:4" ht="12.75">
      <c r="A601" s="189"/>
      <c r="C601" s="189"/>
      <c r="D601" s="191"/>
    </row>
    <row r="602" spans="1:4" ht="12.75">
      <c r="A602" s="189"/>
      <c r="C602" s="189"/>
      <c r="D602" s="191"/>
    </row>
    <row r="603" spans="1:4" ht="12.75">
      <c r="A603" s="189"/>
      <c r="C603" s="189"/>
      <c r="D603" s="191"/>
    </row>
    <row r="604" spans="1:4" ht="12.75">
      <c r="A604" s="189"/>
      <c r="C604" s="189"/>
      <c r="D604" s="191"/>
    </row>
    <row r="605" spans="1:4" ht="12.75">
      <c r="A605" s="189"/>
      <c r="C605" s="189"/>
      <c r="D605" s="191"/>
    </row>
    <row r="606" spans="1:4" ht="12.75">
      <c r="A606" s="189"/>
      <c r="C606" s="189"/>
      <c r="D606" s="191"/>
    </row>
    <row r="607" spans="1:4" ht="12.75">
      <c r="A607" s="189"/>
      <c r="C607" s="189"/>
      <c r="D607" s="191"/>
    </row>
    <row r="608" spans="1:4" ht="12.75">
      <c r="A608" s="189"/>
      <c r="C608" s="189"/>
      <c r="D608" s="191"/>
    </row>
    <row r="609" spans="1:4" ht="12.75">
      <c r="A609" s="189"/>
      <c r="C609" s="189"/>
      <c r="D609" s="191"/>
    </row>
    <row r="610" spans="1:4" ht="12.75">
      <c r="A610" s="189"/>
      <c r="C610" s="189"/>
      <c r="D610" s="191"/>
    </row>
    <row r="611" spans="1:4" ht="12.75">
      <c r="A611" s="189"/>
      <c r="C611" s="189"/>
      <c r="D611" s="191"/>
    </row>
    <row r="612" spans="1:4" ht="12.75">
      <c r="A612" s="189"/>
      <c r="C612" s="189"/>
      <c r="D612" s="191"/>
    </row>
    <row r="613" spans="1:4" ht="12.75">
      <c r="A613" s="189"/>
      <c r="C613" s="189"/>
      <c r="D613" s="191"/>
    </row>
    <row r="614" spans="1:4" ht="12.75">
      <c r="A614" s="189"/>
      <c r="C614" s="189"/>
      <c r="D614" s="191"/>
    </row>
    <row r="615" spans="1:4" ht="12.75">
      <c r="A615" s="189"/>
      <c r="C615" s="189"/>
      <c r="D615" s="191"/>
    </row>
    <row r="616" spans="1:4" ht="12.75">
      <c r="A616" s="189"/>
      <c r="C616" s="189"/>
      <c r="D616" s="191"/>
    </row>
    <row r="617" spans="1:4" ht="12.75">
      <c r="A617" s="189"/>
      <c r="C617" s="189"/>
      <c r="D617" s="191"/>
    </row>
    <row r="618" spans="1:4" ht="12.75">
      <c r="A618" s="189"/>
      <c r="C618" s="189"/>
      <c r="D618" s="191"/>
    </row>
    <row r="619" spans="1:4" ht="12.75">
      <c r="A619" s="189"/>
      <c r="C619" s="189"/>
      <c r="D619" s="191"/>
    </row>
    <row r="620" spans="1:4" ht="12.75">
      <c r="A620" s="189"/>
      <c r="C620" s="189"/>
      <c r="D620" s="191"/>
    </row>
    <row r="621" spans="1:4" ht="12.75">
      <c r="A621" s="189"/>
      <c r="C621" s="189"/>
      <c r="D621" s="191"/>
    </row>
    <row r="622" spans="1:4" ht="12.75">
      <c r="A622" s="189"/>
      <c r="C622" s="189"/>
      <c r="D622" s="191"/>
    </row>
    <row r="623" spans="1:4" ht="12.75">
      <c r="A623" s="189"/>
      <c r="C623" s="189"/>
      <c r="D623" s="191"/>
    </row>
    <row r="624" spans="1:4" ht="12.75">
      <c r="A624" s="189"/>
      <c r="C624" s="189"/>
      <c r="D624" s="191"/>
    </row>
    <row r="625" spans="1:4" ht="12.75">
      <c r="A625" s="189"/>
      <c r="C625" s="189"/>
      <c r="D625" s="191"/>
    </row>
    <row r="626" spans="1:4" ht="12.75">
      <c r="A626" s="189"/>
      <c r="C626" s="189"/>
      <c r="D626" s="191"/>
    </row>
    <row r="627" spans="1:4" ht="12.75">
      <c r="A627" s="189"/>
      <c r="C627" s="189"/>
      <c r="D627" s="191"/>
    </row>
    <row r="628" spans="1:4" ht="12.75">
      <c r="A628" s="189"/>
      <c r="C628" s="189"/>
      <c r="D628" s="191"/>
    </row>
    <row r="629" spans="1:4" ht="12.75">
      <c r="A629" s="189"/>
      <c r="C629" s="189"/>
      <c r="D629" s="191"/>
    </row>
    <row r="630" spans="1:4" ht="12.75">
      <c r="A630" s="189"/>
      <c r="C630" s="189"/>
      <c r="D630" s="191"/>
    </row>
    <row r="631" spans="1:4" ht="12.75">
      <c r="A631" s="189"/>
      <c r="C631" s="189"/>
      <c r="D631" s="191"/>
    </row>
    <row r="632" spans="1:4" ht="12.75">
      <c r="A632" s="189"/>
      <c r="C632" s="189"/>
      <c r="D632" s="191"/>
    </row>
    <row r="633" spans="1:4" ht="12.75">
      <c r="A633" s="189"/>
      <c r="C633" s="189"/>
      <c r="D633" s="191"/>
    </row>
    <row r="634" spans="1:4" ht="12.75">
      <c r="A634" s="189"/>
      <c r="C634" s="189"/>
      <c r="D634" s="191"/>
    </row>
    <row r="635" spans="1:4" ht="12.75">
      <c r="A635" s="189"/>
      <c r="C635" s="189"/>
      <c r="D635" s="191"/>
    </row>
    <row r="636" spans="1:4" ht="12.75">
      <c r="A636" s="189"/>
      <c r="C636" s="189"/>
      <c r="D636" s="191"/>
    </row>
    <row r="637" spans="1:4" ht="12.75">
      <c r="A637" s="189"/>
      <c r="C637" s="189"/>
      <c r="D637" s="191"/>
    </row>
    <row r="638" spans="1:4" ht="12.75">
      <c r="A638" s="189"/>
      <c r="C638" s="189"/>
      <c r="D638" s="191"/>
    </row>
    <row r="639" spans="1:4" ht="12.75">
      <c r="A639" s="189"/>
      <c r="C639" s="189"/>
      <c r="D639" s="191"/>
    </row>
    <row r="640" spans="1:4" ht="12.75">
      <c r="A640" s="189"/>
      <c r="C640" s="189"/>
      <c r="D640" s="191"/>
    </row>
    <row r="641" spans="1:4" ht="12.75">
      <c r="A641" s="189"/>
      <c r="C641" s="189"/>
      <c r="D641" s="191"/>
    </row>
    <row r="642" spans="1:4" ht="12.75">
      <c r="A642" s="189"/>
      <c r="C642" s="189"/>
      <c r="D642" s="191"/>
    </row>
    <row r="643" spans="1:4" ht="12.75">
      <c r="A643" s="189"/>
      <c r="C643" s="189"/>
      <c r="D643" s="191"/>
    </row>
    <row r="644" spans="1:4" ht="12.75">
      <c r="A644" s="189"/>
      <c r="C644" s="189"/>
      <c r="D644" s="191"/>
    </row>
    <row r="645" spans="1:4" ht="12.75">
      <c r="A645" s="189"/>
      <c r="C645" s="189"/>
      <c r="D645" s="191"/>
    </row>
    <row r="646" spans="1:4" ht="12.75">
      <c r="A646" s="189"/>
      <c r="C646" s="189"/>
      <c r="D646" s="191"/>
    </row>
    <row r="647" spans="1:4" ht="12.75">
      <c r="A647" s="189"/>
      <c r="C647" s="189"/>
      <c r="D647" s="191"/>
    </row>
    <row r="648" spans="1:4" ht="12.75">
      <c r="A648" s="189"/>
      <c r="C648" s="189"/>
      <c r="D648" s="191"/>
    </row>
    <row r="649" spans="1:4" ht="12.75">
      <c r="A649" s="189"/>
      <c r="C649" s="189"/>
      <c r="D649" s="191"/>
    </row>
    <row r="650" spans="1:4" ht="12.75">
      <c r="A650" s="189"/>
      <c r="C650" s="189"/>
      <c r="D650" s="191"/>
    </row>
    <row r="651" spans="1:4" ht="12.75">
      <c r="A651" s="189"/>
      <c r="C651" s="189"/>
      <c r="D651" s="191"/>
    </row>
    <row r="652" spans="1:4" ht="12.75">
      <c r="A652" s="189"/>
      <c r="C652" s="189"/>
      <c r="D652" s="191"/>
    </row>
    <row r="653" spans="1:4" ht="12.75">
      <c r="A653" s="189"/>
      <c r="C653" s="189"/>
      <c r="D653" s="191"/>
    </row>
    <row r="654" spans="1:4" ht="12.75">
      <c r="A654" s="189"/>
      <c r="C654" s="189"/>
      <c r="D654" s="191"/>
    </row>
    <row r="655" spans="1:4" ht="12.75">
      <c r="A655" s="189"/>
      <c r="C655" s="189"/>
      <c r="D655" s="191"/>
    </row>
    <row r="656" spans="1:4" ht="12.75">
      <c r="A656" s="189"/>
      <c r="C656" s="189"/>
      <c r="D656" s="191"/>
    </row>
    <row r="657" spans="1:4" ht="12.75">
      <c r="A657" s="189"/>
      <c r="C657" s="189"/>
      <c r="D657" s="191"/>
    </row>
    <row r="658" spans="1:4" ht="12.75">
      <c r="A658" s="189"/>
      <c r="C658" s="189"/>
      <c r="D658" s="191"/>
    </row>
    <row r="659" spans="1:4" ht="12.75">
      <c r="A659" s="189"/>
      <c r="C659" s="189"/>
      <c r="D659" s="191"/>
    </row>
    <row r="660" spans="1:4" ht="12.75">
      <c r="A660" s="189"/>
      <c r="C660" s="189"/>
      <c r="D660" s="191"/>
    </row>
    <row r="661" spans="1:4" ht="12.75">
      <c r="A661" s="189"/>
      <c r="C661" s="189"/>
      <c r="D661" s="191"/>
    </row>
    <row r="662" spans="1:4" ht="12.75">
      <c r="A662" s="189"/>
      <c r="C662" s="189"/>
      <c r="D662" s="191"/>
    </row>
    <row r="663" spans="1:4" ht="12.75">
      <c r="A663" s="189"/>
      <c r="C663" s="189"/>
      <c r="D663" s="191"/>
    </row>
    <row r="664" spans="1:4" ht="12.75">
      <c r="A664" s="189"/>
      <c r="C664" s="189"/>
      <c r="D664" s="191"/>
    </row>
    <row r="665" spans="1:4" ht="12.75">
      <c r="A665" s="189"/>
      <c r="C665" s="189"/>
      <c r="D665" s="191"/>
    </row>
    <row r="666" spans="1:4" ht="12.75">
      <c r="A666" s="189"/>
      <c r="C666" s="189"/>
      <c r="D666" s="191"/>
    </row>
    <row r="667" spans="1:4" ht="12.75">
      <c r="A667" s="189"/>
      <c r="C667" s="189"/>
      <c r="D667" s="191"/>
    </row>
    <row r="668" spans="1:4" ht="12.75">
      <c r="A668" s="189"/>
      <c r="C668" s="189"/>
      <c r="D668" s="191"/>
    </row>
    <row r="669" spans="1:4" ht="12.75">
      <c r="A669" s="189"/>
      <c r="C669" s="189"/>
      <c r="D669" s="191"/>
    </row>
    <row r="670" spans="1:4" ht="12.75">
      <c r="A670" s="189"/>
      <c r="C670" s="189"/>
      <c r="D670" s="191"/>
    </row>
    <row r="671" spans="1:4" ht="12.75">
      <c r="A671" s="189"/>
      <c r="C671" s="189"/>
      <c r="D671" s="191"/>
    </row>
    <row r="672" spans="1:4" ht="12.75">
      <c r="A672" s="189"/>
      <c r="C672" s="189"/>
      <c r="D672" s="191"/>
    </row>
    <row r="673" spans="1:4" ht="12.75">
      <c r="A673" s="189"/>
      <c r="C673" s="189"/>
      <c r="D673" s="191"/>
    </row>
    <row r="674" spans="1:4" ht="12.75">
      <c r="A674" s="189"/>
      <c r="C674" s="189"/>
      <c r="D674" s="191"/>
    </row>
    <row r="675" spans="1:4" ht="12.75">
      <c r="A675" s="189"/>
      <c r="C675" s="189"/>
      <c r="D675" s="191"/>
    </row>
    <row r="676" spans="1:4" ht="12.75">
      <c r="A676" s="189"/>
      <c r="C676" s="189"/>
      <c r="D676" s="191"/>
    </row>
    <row r="677" spans="1:4" ht="12.75">
      <c r="A677" s="189"/>
      <c r="C677" s="189"/>
      <c r="D677" s="191"/>
    </row>
    <row r="678" spans="1:4" ht="12.75">
      <c r="A678" s="189"/>
      <c r="C678" s="189"/>
      <c r="D678" s="191"/>
    </row>
    <row r="679" spans="1:4" ht="12.75">
      <c r="A679" s="189"/>
      <c r="C679" s="189"/>
      <c r="D679" s="191"/>
    </row>
    <row r="680" spans="1:4" ht="12.75">
      <c r="A680" s="189"/>
      <c r="C680" s="189"/>
      <c r="D680" s="191"/>
    </row>
    <row r="681" spans="1:4" ht="12.75">
      <c r="A681" s="189"/>
      <c r="C681" s="189"/>
      <c r="D681" s="191"/>
    </row>
    <row r="682" spans="1:4" ht="12.75">
      <c r="A682" s="189"/>
      <c r="C682" s="189"/>
      <c r="D682" s="191"/>
    </row>
    <row r="683" spans="1:4" ht="12.75">
      <c r="A683" s="189"/>
      <c r="C683" s="189"/>
      <c r="D683" s="191"/>
    </row>
    <row r="684" spans="1:4" ht="12.75">
      <c r="A684" s="189"/>
      <c r="C684" s="189"/>
      <c r="D684" s="191"/>
    </row>
    <row r="685" spans="1:4" ht="12.75">
      <c r="A685" s="189"/>
      <c r="C685" s="189"/>
      <c r="D685" s="191"/>
    </row>
    <row r="686" spans="1:4" ht="12.75">
      <c r="A686" s="189"/>
      <c r="C686" s="189"/>
      <c r="D686" s="191"/>
    </row>
    <row r="687" spans="1:4" ht="12.75">
      <c r="A687" s="189"/>
      <c r="C687" s="189"/>
      <c r="D687" s="191"/>
    </row>
    <row r="688" spans="1:4" ht="12.75">
      <c r="A688" s="189"/>
      <c r="C688" s="189"/>
      <c r="D688" s="191"/>
    </row>
    <row r="689" spans="1:4" ht="12.75">
      <c r="A689" s="189"/>
      <c r="C689" s="189"/>
      <c r="D689" s="191"/>
    </row>
    <row r="690" spans="1:4" ht="12.75">
      <c r="A690" s="189"/>
      <c r="C690" s="189"/>
      <c r="D690" s="191"/>
    </row>
    <row r="691" spans="1:4" ht="12.75">
      <c r="A691" s="189"/>
      <c r="C691" s="189"/>
      <c r="D691" s="191"/>
    </row>
    <row r="692" spans="1:4" ht="12.75">
      <c r="A692" s="189"/>
      <c r="C692" s="189"/>
      <c r="D692" s="191"/>
    </row>
    <row r="693" spans="1:4" ht="12.75">
      <c r="A693" s="189"/>
      <c r="C693" s="189"/>
      <c r="D693" s="191"/>
    </row>
    <row r="694" spans="1:4" ht="12.75">
      <c r="A694" s="189"/>
      <c r="C694" s="189"/>
      <c r="D694" s="191"/>
    </row>
    <row r="695" spans="1:4" ht="12.75">
      <c r="A695" s="189"/>
      <c r="C695" s="189"/>
      <c r="D695" s="191"/>
    </row>
    <row r="696" spans="1:4" ht="12.75">
      <c r="A696" s="189"/>
      <c r="C696" s="189"/>
      <c r="D696" s="191"/>
    </row>
    <row r="697" spans="1:4" ht="12.75">
      <c r="A697" s="189"/>
      <c r="C697" s="189"/>
      <c r="D697" s="191"/>
    </row>
    <row r="698" spans="1:4" ht="12.75">
      <c r="A698" s="189"/>
      <c r="C698" s="189"/>
      <c r="D698" s="191"/>
    </row>
    <row r="699" spans="1:4" ht="12.75">
      <c r="A699" s="189"/>
      <c r="C699" s="189"/>
      <c r="D699" s="191"/>
    </row>
    <row r="700" spans="1:4" ht="12.75">
      <c r="A700" s="189"/>
      <c r="C700" s="189"/>
      <c r="D700" s="191"/>
    </row>
    <row r="701" spans="1:4" ht="12.75">
      <c r="A701" s="189"/>
      <c r="C701" s="189"/>
      <c r="D701" s="191"/>
    </row>
    <row r="702" spans="1:4" ht="12.75">
      <c r="A702" s="189"/>
      <c r="C702" s="189"/>
      <c r="D702" s="191"/>
    </row>
    <row r="703" spans="1:4" ht="12.75">
      <c r="A703" s="189"/>
      <c r="C703" s="189"/>
      <c r="D703" s="191"/>
    </row>
    <row r="704" spans="1:4" ht="12.75">
      <c r="A704" s="189"/>
      <c r="C704" s="189"/>
      <c r="D704" s="191"/>
    </row>
    <row r="705" spans="1:4" ht="12.75">
      <c r="A705" s="189"/>
      <c r="C705" s="189"/>
      <c r="D705" s="191"/>
    </row>
    <row r="706" spans="1:4" ht="12.75">
      <c r="A706" s="189"/>
      <c r="C706" s="189"/>
      <c r="D706" s="191"/>
    </row>
    <row r="707" spans="1:4" ht="12.75">
      <c r="A707" s="189"/>
      <c r="C707" s="189"/>
      <c r="D707" s="191"/>
    </row>
    <row r="708" spans="1:4" ht="12.75">
      <c r="A708" s="189"/>
      <c r="C708" s="189"/>
      <c r="D708" s="191"/>
    </row>
    <row r="709" spans="1:4" ht="12.75">
      <c r="A709" s="189"/>
      <c r="C709" s="189"/>
      <c r="D709" s="191"/>
    </row>
    <row r="710" spans="1:4" ht="12.75">
      <c r="A710" s="189"/>
      <c r="C710" s="189"/>
      <c r="D710" s="191"/>
    </row>
    <row r="711" spans="1:4" ht="12.75">
      <c r="A711" s="189"/>
      <c r="C711" s="189"/>
      <c r="D711" s="191"/>
    </row>
    <row r="712" spans="1:4" ht="12.75">
      <c r="A712" s="189"/>
      <c r="C712" s="189"/>
      <c r="D712" s="191"/>
    </row>
    <row r="713" spans="1:4" ht="12.75">
      <c r="A713" s="189"/>
      <c r="C713" s="189"/>
      <c r="D713" s="191"/>
    </row>
    <row r="714" spans="1:4" ht="12.75">
      <c r="A714" s="189"/>
      <c r="C714" s="189"/>
      <c r="D714" s="191"/>
    </row>
    <row r="715" spans="1:4" ht="12.75">
      <c r="A715" s="189"/>
      <c r="C715" s="189"/>
      <c r="D715" s="191"/>
    </row>
    <row r="716" spans="1:4" ht="12.75">
      <c r="A716" s="189"/>
      <c r="C716" s="189"/>
      <c r="D716" s="191"/>
    </row>
    <row r="717" spans="1:4" ht="12.75">
      <c r="A717" s="189"/>
      <c r="C717" s="189"/>
      <c r="D717" s="191"/>
    </row>
    <row r="718" spans="1:4" ht="12.75">
      <c r="A718" s="189"/>
      <c r="C718" s="189"/>
      <c r="D718" s="191"/>
    </row>
    <row r="719" spans="1:4" ht="12.75">
      <c r="A719" s="189"/>
      <c r="C719" s="189"/>
      <c r="D719" s="191"/>
    </row>
    <row r="720" spans="1:4" ht="12.75">
      <c r="A720" s="189"/>
      <c r="C720" s="189"/>
      <c r="D720" s="191"/>
    </row>
    <row r="721" spans="1:4" ht="12.75">
      <c r="A721" s="189"/>
      <c r="C721" s="189"/>
      <c r="D721" s="191"/>
    </row>
    <row r="722" spans="1:4" ht="12.75">
      <c r="A722" s="189"/>
      <c r="C722" s="189"/>
      <c r="D722" s="191"/>
    </row>
    <row r="723" spans="1:4" ht="12.75">
      <c r="A723" s="189"/>
      <c r="C723" s="189"/>
      <c r="D723" s="191"/>
    </row>
    <row r="724" spans="1:4" ht="12.75">
      <c r="A724" s="189"/>
      <c r="C724" s="189"/>
      <c r="D724" s="191"/>
    </row>
    <row r="725" spans="1:4" ht="12.75">
      <c r="A725" s="189"/>
      <c r="C725" s="189"/>
      <c r="D725" s="191"/>
    </row>
    <row r="726" spans="1:4" ht="12.75">
      <c r="A726" s="189"/>
      <c r="C726" s="189"/>
      <c r="D726" s="191"/>
    </row>
    <row r="727" spans="1:4" ht="12.75">
      <c r="A727" s="189"/>
      <c r="C727" s="189"/>
      <c r="D727" s="191"/>
    </row>
    <row r="728" spans="1:4" ht="12.75">
      <c r="A728" s="189"/>
      <c r="C728" s="189"/>
      <c r="D728" s="191"/>
    </row>
    <row r="729" spans="1:4" ht="12.75">
      <c r="A729" s="189"/>
      <c r="C729" s="189"/>
      <c r="D729" s="191"/>
    </row>
    <row r="730" spans="1:4" ht="12.75">
      <c r="A730" s="189"/>
      <c r="C730" s="189"/>
      <c r="D730" s="191"/>
    </row>
    <row r="731" spans="1:4" ht="12.75">
      <c r="A731" s="189"/>
      <c r="C731" s="189"/>
      <c r="D731" s="191"/>
    </row>
    <row r="732" spans="1:4" ht="12.75">
      <c r="A732" s="189"/>
      <c r="C732" s="189"/>
      <c r="D732" s="191"/>
    </row>
    <row r="733" spans="1:4" ht="12.75">
      <c r="A733" s="189"/>
      <c r="C733" s="189"/>
      <c r="D733" s="191"/>
    </row>
    <row r="734" spans="1:4" ht="12.75">
      <c r="A734" s="189"/>
      <c r="C734" s="189"/>
      <c r="D734" s="191"/>
    </row>
    <row r="735" spans="1:4" ht="12.75">
      <c r="A735" s="189"/>
      <c r="C735" s="189"/>
      <c r="D735" s="191"/>
    </row>
    <row r="736" spans="1:4" ht="12.75">
      <c r="A736" s="189"/>
      <c r="C736" s="189"/>
      <c r="D736" s="191"/>
    </row>
    <row r="737" spans="1:4" ht="12.75">
      <c r="A737" s="189"/>
      <c r="C737" s="189"/>
      <c r="D737" s="191"/>
    </row>
    <row r="738" spans="1:4" ht="12.75">
      <c r="A738" s="189"/>
      <c r="C738" s="189"/>
      <c r="D738" s="191"/>
    </row>
    <row r="739" spans="1:4" ht="12.75">
      <c r="A739" s="189"/>
      <c r="C739" s="189"/>
      <c r="D739" s="191"/>
    </row>
    <row r="740" spans="1:4" ht="12.75">
      <c r="A740" s="189"/>
      <c r="C740" s="189"/>
      <c r="D740" s="191"/>
    </row>
    <row r="741" spans="1:4" ht="12.75">
      <c r="A741" s="189"/>
      <c r="C741" s="189"/>
      <c r="D741" s="191"/>
    </row>
    <row r="742" spans="1:4" ht="12.75">
      <c r="A742" s="189"/>
      <c r="C742" s="189"/>
      <c r="D742" s="191"/>
    </row>
    <row r="743" spans="1:4" ht="12.75">
      <c r="A743" s="189"/>
      <c r="C743" s="189"/>
      <c r="D743" s="191"/>
    </row>
    <row r="744" spans="1:4" ht="12.75">
      <c r="A744" s="189"/>
      <c r="C744" s="189"/>
      <c r="D744" s="191"/>
    </row>
    <row r="745" spans="1:4" ht="12.75">
      <c r="A745" s="189"/>
      <c r="C745" s="189"/>
      <c r="D745" s="191"/>
    </row>
    <row r="746" spans="1:4" ht="12.75">
      <c r="A746" s="189"/>
      <c r="C746" s="189"/>
      <c r="D746" s="191"/>
    </row>
    <row r="747" spans="1:4" ht="12.75">
      <c r="A747" s="189"/>
      <c r="C747" s="189"/>
      <c r="D747" s="191"/>
    </row>
    <row r="748" spans="1:4" ht="12.75">
      <c r="A748" s="189"/>
      <c r="C748" s="189"/>
      <c r="D748" s="191"/>
    </row>
    <row r="749" spans="1:4" ht="12.75">
      <c r="A749" s="189"/>
      <c r="C749" s="189"/>
      <c r="D749" s="191"/>
    </row>
    <row r="750" spans="1:4" ht="12.75">
      <c r="A750" s="189"/>
      <c r="C750" s="189"/>
      <c r="D750" s="191"/>
    </row>
    <row r="751" spans="1:4" ht="12.75">
      <c r="A751" s="189"/>
      <c r="C751" s="189"/>
      <c r="D751" s="191"/>
    </row>
    <row r="752" spans="1:4" ht="12.75">
      <c r="A752" s="189"/>
      <c r="C752" s="189"/>
      <c r="D752" s="191"/>
    </row>
    <row r="753" spans="1:4" ht="12.75">
      <c r="A753" s="189"/>
      <c r="C753" s="189"/>
      <c r="D753" s="191"/>
    </row>
    <row r="754" spans="1:4" ht="12.75">
      <c r="A754" s="189"/>
      <c r="C754" s="189"/>
      <c r="D754" s="191"/>
    </row>
    <row r="755" spans="1:4" ht="12.75">
      <c r="A755" s="189"/>
      <c r="C755" s="189"/>
      <c r="D755" s="191"/>
    </row>
    <row r="756" spans="1:4" ht="12.75">
      <c r="A756" s="189"/>
      <c r="C756" s="189"/>
      <c r="D756" s="191"/>
    </row>
    <row r="757" spans="1:4" ht="12.75">
      <c r="A757" s="189"/>
      <c r="C757" s="189"/>
      <c r="D757" s="191"/>
    </row>
    <row r="758" spans="1:4" ht="12.75">
      <c r="A758" s="189"/>
      <c r="C758" s="189"/>
      <c r="D758" s="191"/>
    </row>
    <row r="759" spans="1:4" ht="12.75">
      <c r="A759" s="189"/>
      <c r="C759" s="189"/>
      <c r="D759" s="191"/>
    </row>
    <row r="760" spans="1:4" ht="12.75">
      <c r="A760" s="189"/>
      <c r="C760" s="189"/>
      <c r="D760" s="191"/>
    </row>
    <row r="761" spans="1:4" ht="12.75">
      <c r="A761" s="189"/>
      <c r="C761" s="189"/>
      <c r="D761" s="191"/>
    </row>
    <row r="762" spans="1:4" ht="12.75">
      <c r="A762" s="189"/>
      <c r="C762" s="189"/>
      <c r="D762" s="191"/>
    </row>
    <row r="763" spans="1:4" ht="12.75">
      <c r="A763" s="189"/>
      <c r="C763" s="189"/>
      <c r="D763" s="191"/>
    </row>
    <row r="764" spans="1:4" ht="12.75">
      <c r="A764" s="189"/>
      <c r="C764" s="189"/>
      <c r="D764" s="191"/>
    </row>
    <row r="765" spans="1:4" ht="12.75">
      <c r="A765" s="189"/>
      <c r="C765" s="189"/>
      <c r="D765" s="191"/>
    </row>
    <row r="766" spans="1:4" ht="12.75">
      <c r="A766" s="189"/>
      <c r="C766" s="189"/>
      <c r="D766" s="191"/>
    </row>
    <row r="767" spans="1:4" ht="12.75">
      <c r="A767" s="189"/>
      <c r="C767" s="189"/>
      <c r="D767" s="191"/>
    </row>
    <row r="768" spans="1:4" ht="12.75">
      <c r="A768" s="189"/>
      <c r="C768" s="189"/>
      <c r="D768" s="191"/>
    </row>
    <row r="769" spans="1:4" ht="12.75">
      <c r="A769" s="189"/>
      <c r="C769" s="189"/>
      <c r="D769" s="191"/>
    </row>
    <row r="770" spans="1:4" ht="12.75">
      <c r="A770" s="189"/>
      <c r="C770" s="189"/>
      <c r="D770" s="191"/>
    </row>
    <row r="771" spans="1:4" ht="12.75">
      <c r="A771" s="189"/>
      <c r="C771" s="189"/>
      <c r="D771" s="191"/>
    </row>
    <row r="772" spans="1:4" ht="12.75">
      <c r="A772" s="189"/>
      <c r="C772" s="189"/>
      <c r="D772" s="191"/>
    </row>
    <row r="773" spans="1:4" ht="12.75">
      <c r="A773" s="189"/>
      <c r="C773" s="189"/>
      <c r="D773" s="191"/>
    </row>
    <row r="774" spans="1:4" ht="12.75">
      <c r="A774" s="189"/>
      <c r="C774" s="189"/>
      <c r="D774" s="191"/>
    </row>
    <row r="775" spans="1:4" ht="12.75">
      <c r="A775" s="189"/>
      <c r="C775" s="189"/>
      <c r="D775" s="191"/>
    </row>
    <row r="776" spans="1:4" ht="12.75">
      <c r="A776" s="189"/>
      <c r="C776" s="189"/>
      <c r="D776" s="191"/>
    </row>
    <row r="777" spans="1:4" ht="12.75">
      <c r="A777" s="189"/>
      <c r="C777" s="189"/>
      <c r="D777" s="191"/>
    </row>
    <row r="778" spans="1:4" ht="12.75">
      <c r="A778" s="189"/>
      <c r="C778" s="189"/>
      <c r="D778" s="191"/>
    </row>
  </sheetData>
  <sheetProtection/>
  <mergeCells count="48">
    <mergeCell ref="A176:B176"/>
    <mergeCell ref="A190:D190"/>
    <mergeCell ref="A150:D150"/>
    <mergeCell ref="A100:D100"/>
    <mergeCell ref="A177:D177"/>
    <mergeCell ref="A148:D148"/>
    <mergeCell ref="A159:D159"/>
    <mergeCell ref="A123:D123"/>
    <mergeCell ref="B139:C139"/>
    <mergeCell ref="A218:D218"/>
    <mergeCell ref="A1:D1"/>
    <mergeCell ref="A63:D63"/>
    <mergeCell ref="B62:C62"/>
    <mergeCell ref="B70:C70"/>
    <mergeCell ref="B48:C48"/>
    <mergeCell ref="A21:D21"/>
    <mergeCell ref="B33:C33"/>
    <mergeCell ref="A164:D164"/>
    <mergeCell ref="A49:D49"/>
    <mergeCell ref="A239:D239"/>
    <mergeCell ref="A245:D245"/>
    <mergeCell ref="A249:D249"/>
    <mergeCell ref="A3:D3"/>
    <mergeCell ref="A5:D5"/>
    <mergeCell ref="A34:D34"/>
    <mergeCell ref="D16:D17"/>
    <mergeCell ref="B20:C20"/>
    <mergeCell ref="A227:D227"/>
    <mergeCell ref="A221:D221"/>
    <mergeCell ref="B259:C259"/>
    <mergeCell ref="B257:C257"/>
    <mergeCell ref="B258:C258"/>
    <mergeCell ref="B251:C251"/>
    <mergeCell ref="A252:D252"/>
    <mergeCell ref="A71:D71"/>
    <mergeCell ref="B79:C79"/>
    <mergeCell ref="B99:C99"/>
    <mergeCell ref="B122:C122"/>
    <mergeCell ref="A242:D242"/>
    <mergeCell ref="A203:D203"/>
    <mergeCell ref="A80:D80"/>
    <mergeCell ref="A234:D234"/>
    <mergeCell ref="B145:C145"/>
    <mergeCell ref="A140:D140"/>
    <mergeCell ref="A106:D106"/>
    <mergeCell ref="A183:D183"/>
    <mergeCell ref="A236:D236"/>
    <mergeCell ref="B238:C238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4" manualBreakCount="4">
    <brk id="48" max="3" man="1"/>
    <brk id="99" max="3" man="1"/>
    <brk id="146" max="3" man="1"/>
    <brk id="20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4.57421875" style="142" customWidth="1"/>
    <col min="2" max="2" width="14.8515625" style="142" customWidth="1"/>
    <col min="3" max="3" width="14.00390625" style="142" customWidth="1"/>
    <col min="4" max="4" width="21.8515625" style="148" customWidth="1"/>
    <col min="5" max="5" width="10.8515625" style="142" customWidth="1"/>
    <col min="6" max="6" width="17.140625" style="142" customWidth="1"/>
    <col min="7" max="7" width="12.00390625" style="142" customWidth="1"/>
    <col min="8" max="8" width="13.140625" style="142" customWidth="1"/>
    <col min="9" max="9" width="11.57421875" style="149" customWidth="1"/>
    <col min="10" max="10" width="13.7109375" style="142" customWidth="1"/>
    <col min="11" max="11" width="10.8515625" style="149" customWidth="1"/>
    <col min="12" max="12" width="11.28125" style="142" customWidth="1"/>
    <col min="13" max="13" width="10.00390625" style="142" customWidth="1"/>
    <col min="14" max="14" width="11.421875" style="142" customWidth="1"/>
    <col min="15" max="15" width="19.7109375" style="142" customWidth="1"/>
    <col min="16" max="16" width="14.7109375" style="142" customWidth="1"/>
    <col min="17" max="20" width="15.00390625" style="142" customWidth="1"/>
    <col min="21" max="21" width="9.140625" style="142" customWidth="1"/>
    <col min="22" max="16384" width="9.140625" style="1" customWidth="1"/>
  </cols>
  <sheetData>
    <row r="1" spans="1:10" ht="12.75">
      <c r="A1" s="294" t="s">
        <v>800</v>
      </c>
      <c r="B1" s="294"/>
      <c r="C1" s="294"/>
      <c r="D1" s="294"/>
      <c r="I1" s="291"/>
      <c r="J1" s="291"/>
    </row>
    <row r="2" spans="1:10" ht="23.25" customHeight="1" thickBot="1">
      <c r="A2" s="292" t="s">
        <v>24</v>
      </c>
      <c r="B2" s="292"/>
      <c r="C2" s="292"/>
      <c r="D2" s="292"/>
      <c r="E2" s="292"/>
      <c r="F2" s="292"/>
      <c r="G2" s="292"/>
      <c r="H2" s="292"/>
      <c r="I2" s="292"/>
      <c r="J2" s="293"/>
    </row>
    <row r="3" spans="1:22" s="5" customFormat="1" ht="18" customHeight="1">
      <c r="A3" s="295" t="s">
        <v>25</v>
      </c>
      <c r="B3" s="273" t="s">
        <v>26</v>
      </c>
      <c r="C3" s="273" t="s">
        <v>27</v>
      </c>
      <c r="D3" s="273" t="s">
        <v>28</v>
      </c>
      <c r="E3" s="273" t="s">
        <v>29</v>
      </c>
      <c r="F3" s="273" t="s">
        <v>14</v>
      </c>
      <c r="G3" s="273" t="s">
        <v>78</v>
      </c>
      <c r="H3" s="273" t="s">
        <v>30</v>
      </c>
      <c r="I3" s="273" t="s">
        <v>15</v>
      </c>
      <c r="J3" s="273" t="s">
        <v>16</v>
      </c>
      <c r="K3" s="273" t="s">
        <v>17</v>
      </c>
      <c r="L3" s="273" t="s">
        <v>18</v>
      </c>
      <c r="M3" s="289" t="s">
        <v>79</v>
      </c>
      <c r="N3" s="289" t="s">
        <v>20</v>
      </c>
      <c r="O3" s="289" t="s">
        <v>19</v>
      </c>
      <c r="P3" s="289" t="s">
        <v>612</v>
      </c>
      <c r="Q3" s="289" t="s">
        <v>80</v>
      </c>
      <c r="R3" s="289"/>
      <c r="S3" s="289" t="s">
        <v>81</v>
      </c>
      <c r="T3" s="289"/>
      <c r="U3" s="298" t="s">
        <v>613</v>
      </c>
      <c r="V3" s="142"/>
    </row>
    <row r="4" spans="1:22" s="5" customFormat="1" ht="18" customHeight="1">
      <c r="A4" s="296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99"/>
      <c r="V4" s="142"/>
    </row>
    <row r="5" spans="1:22" s="5" customFormat="1" ht="42" customHeight="1">
      <c r="A5" s="297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90"/>
      <c r="N5" s="290"/>
      <c r="O5" s="290"/>
      <c r="P5" s="290"/>
      <c r="Q5" s="58" t="s">
        <v>31</v>
      </c>
      <c r="R5" s="58" t="s">
        <v>32</v>
      </c>
      <c r="S5" s="58" t="s">
        <v>31</v>
      </c>
      <c r="T5" s="58" t="s">
        <v>32</v>
      </c>
      <c r="U5" s="300"/>
      <c r="V5" s="142"/>
    </row>
    <row r="6" spans="1:22" s="5" customFormat="1" ht="26.25" customHeight="1">
      <c r="A6" s="269" t="s">
        <v>431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</row>
    <row r="7" spans="1:22" s="5" customFormat="1" ht="22.5" customHeight="1">
      <c r="A7" s="63">
        <v>1</v>
      </c>
      <c r="B7" s="112" t="s">
        <v>229</v>
      </c>
      <c r="C7" s="112">
        <v>244</v>
      </c>
      <c r="D7" s="112">
        <v>11272</v>
      </c>
      <c r="E7" s="112" t="s">
        <v>697</v>
      </c>
      <c r="F7" s="63" t="s">
        <v>735</v>
      </c>
      <c r="G7" s="112">
        <v>6830</v>
      </c>
      <c r="H7" s="112">
        <v>1988</v>
      </c>
      <c r="I7" s="150"/>
      <c r="J7" s="150"/>
      <c r="K7" s="112">
        <v>6</v>
      </c>
      <c r="L7" s="150"/>
      <c r="M7" s="64"/>
      <c r="N7" s="64"/>
      <c r="O7" s="64"/>
      <c r="P7" s="64"/>
      <c r="Q7" s="146" t="s">
        <v>615</v>
      </c>
      <c r="R7" s="146" t="s">
        <v>616</v>
      </c>
      <c r="S7" s="64"/>
      <c r="T7" s="64"/>
      <c r="U7" s="64"/>
      <c r="V7" s="142"/>
    </row>
    <row r="8" spans="1:22" s="5" customFormat="1" ht="22.5" customHeight="1">
      <c r="A8" s="63">
        <v>2</v>
      </c>
      <c r="B8" s="63" t="s">
        <v>229</v>
      </c>
      <c r="C8" s="63">
        <v>288</v>
      </c>
      <c r="D8" s="63" t="s">
        <v>230</v>
      </c>
      <c r="E8" s="63" t="s">
        <v>231</v>
      </c>
      <c r="F8" s="63" t="s">
        <v>735</v>
      </c>
      <c r="G8" s="63">
        <v>6871</v>
      </c>
      <c r="H8" s="63">
        <v>2005</v>
      </c>
      <c r="I8" s="64"/>
      <c r="J8" s="64"/>
      <c r="K8" s="63">
        <v>6</v>
      </c>
      <c r="L8" s="64"/>
      <c r="M8" s="64"/>
      <c r="N8" s="64"/>
      <c r="O8" s="64"/>
      <c r="P8" s="210">
        <v>205900</v>
      </c>
      <c r="Q8" s="146" t="s">
        <v>617</v>
      </c>
      <c r="R8" s="146" t="s">
        <v>618</v>
      </c>
      <c r="S8" s="146" t="s">
        <v>617</v>
      </c>
      <c r="T8" s="146" t="s">
        <v>618</v>
      </c>
      <c r="U8" s="64"/>
      <c r="V8" s="142"/>
    </row>
    <row r="9" spans="1:22" s="5" customFormat="1" ht="22.5" customHeight="1">
      <c r="A9" s="63">
        <v>3</v>
      </c>
      <c r="B9" s="63" t="s">
        <v>232</v>
      </c>
      <c r="C9" s="63" t="s">
        <v>233</v>
      </c>
      <c r="D9" s="63" t="s">
        <v>234</v>
      </c>
      <c r="E9" s="63" t="s">
        <v>235</v>
      </c>
      <c r="F9" s="63" t="s">
        <v>735</v>
      </c>
      <c r="G9" s="63">
        <v>1598</v>
      </c>
      <c r="H9" s="63">
        <v>1998</v>
      </c>
      <c r="I9" s="64"/>
      <c r="J9" s="64"/>
      <c r="K9" s="63">
        <v>5</v>
      </c>
      <c r="L9" s="64"/>
      <c r="M9" s="64"/>
      <c r="N9" s="64"/>
      <c r="O9" s="64"/>
      <c r="P9" s="63"/>
      <c r="Q9" s="146" t="s">
        <v>619</v>
      </c>
      <c r="R9" s="146" t="s">
        <v>620</v>
      </c>
      <c r="S9" s="64"/>
      <c r="T9" s="64"/>
      <c r="U9" s="64"/>
      <c r="V9" s="142"/>
    </row>
    <row r="10" spans="1:22" s="5" customFormat="1" ht="22.5" customHeight="1">
      <c r="A10" s="63">
        <v>4</v>
      </c>
      <c r="B10" s="63" t="s">
        <v>236</v>
      </c>
      <c r="C10" s="63" t="s">
        <v>237</v>
      </c>
      <c r="D10" s="63">
        <v>2892530691</v>
      </c>
      <c r="E10" s="63" t="s">
        <v>238</v>
      </c>
      <c r="F10" s="63" t="s">
        <v>735</v>
      </c>
      <c r="G10" s="63">
        <v>1960</v>
      </c>
      <c r="H10" s="63">
        <v>1980</v>
      </c>
      <c r="I10" s="64"/>
      <c r="J10" s="64"/>
      <c r="K10" s="63">
        <v>7</v>
      </c>
      <c r="L10" s="64"/>
      <c r="M10" s="64"/>
      <c r="N10" s="64"/>
      <c r="O10" s="64"/>
      <c r="P10" s="63"/>
      <c r="Q10" s="146" t="s">
        <v>621</v>
      </c>
      <c r="R10" s="146" t="s">
        <v>622</v>
      </c>
      <c r="S10" s="64"/>
      <c r="T10" s="64"/>
      <c r="U10" s="64"/>
      <c r="V10" s="142"/>
    </row>
    <row r="11" spans="1:22" s="5" customFormat="1" ht="22.5" customHeight="1">
      <c r="A11" s="63">
        <v>5</v>
      </c>
      <c r="B11" s="63" t="s">
        <v>239</v>
      </c>
      <c r="C11" s="63" t="s">
        <v>240</v>
      </c>
      <c r="D11" s="63">
        <v>331035010328331</v>
      </c>
      <c r="E11" s="63" t="s">
        <v>241</v>
      </c>
      <c r="F11" s="63" t="s">
        <v>735</v>
      </c>
      <c r="G11" s="63">
        <v>3758</v>
      </c>
      <c r="H11" s="63">
        <v>1978</v>
      </c>
      <c r="I11" s="64"/>
      <c r="J11" s="64"/>
      <c r="K11" s="63">
        <v>9</v>
      </c>
      <c r="L11" s="64"/>
      <c r="M11" s="64"/>
      <c r="N11" s="64"/>
      <c r="O11" s="64"/>
      <c r="P11" s="63"/>
      <c r="Q11" s="146" t="s">
        <v>621</v>
      </c>
      <c r="R11" s="146" t="s">
        <v>622</v>
      </c>
      <c r="S11" s="64"/>
      <c r="T11" s="64"/>
      <c r="U11" s="64"/>
      <c r="V11" s="142"/>
    </row>
    <row r="12" spans="1:22" s="5" customFormat="1" ht="22.5" customHeight="1">
      <c r="A12" s="63">
        <v>6</v>
      </c>
      <c r="B12" s="63" t="s">
        <v>242</v>
      </c>
      <c r="C12" s="63" t="s">
        <v>243</v>
      </c>
      <c r="D12" s="63">
        <v>4500017189</v>
      </c>
      <c r="E12" s="63" t="s">
        <v>244</v>
      </c>
      <c r="F12" s="63" t="s">
        <v>735</v>
      </c>
      <c r="G12" s="63">
        <v>8424</v>
      </c>
      <c r="H12" s="63">
        <v>1973</v>
      </c>
      <c r="I12" s="64"/>
      <c r="J12" s="64"/>
      <c r="K12" s="63">
        <v>6</v>
      </c>
      <c r="L12" s="64"/>
      <c r="M12" s="64"/>
      <c r="N12" s="64"/>
      <c r="O12" s="64"/>
      <c r="P12" s="63"/>
      <c r="Q12" s="146" t="s">
        <v>623</v>
      </c>
      <c r="R12" s="146" t="s">
        <v>624</v>
      </c>
      <c r="S12" s="64"/>
      <c r="T12" s="64"/>
      <c r="U12" s="64"/>
      <c r="V12" s="142"/>
    </row>
    <row r="13" spans="1:22" s="5" customFormat="1" ht="22.5" customHeight="1">
      <c r="A13" s="63">
        <v>7</v>
      </c>
      <c r="B13" s="63" t="s">
        <v>229</v>
      </c>
      <c r="C13" s="63" t="s">
        <v>245</v>
      </c>
      <c r="D13" s="63" t="s">
        <v>246</v>
      </c>
      <c r="E13" s="63" t="s">
        <v>247</v>
      </c>
      <c r="F13" s="63" t="s">
        <v>735</v>
      </c>
      <c r="G13" s="63">
        <v>4580</v>
      </c>
      <c r="H13" s="63">
        <v>2001</v>
      </c>
      <c r="I13" s="64"/>
      <c r="J13" s="64"/>
      <c r="K13" s="63">
        <v>6</v>
      </c>
      <c r="L13" s="64"/>
      <c r="M13" s="64"/>
      <c r="N13" s="64"/>
      <c r="O13" s="64"/>
      <c r="P13" s="63"/>
      <c r="Q13" s="146" t="s">
        <v>625</v>
      </c>
      <c r="R13" s="146" t="s">
        <v>626</v>
      </c>
      <c r="S13" s="64"/>
      <c r="T13" s="64"/>
      <c r="U13" s="64"/>
      <c r="V13" s="142"/>
    </row>
    <row r="14" spans="1:22" s="5" customFormat="1" ht="21.75" customHeight="1">
      <c r="A14" s="63">
        <v>8</v>
      </c>
      <c r="B14" s="63" t="s">
        <v>242</v>
      </c>
      <c r="C14" s="63" t="s">
        <v>248</v>
      </c>
      <c r="D14" s="63">
        <v>4900034427</v>
      </c>
      <c r="E14" s="63" t="s">
        <v>249</v>
      </c>
      <c r="F14" s="63" t="s">
        <v>735</v>
      </c>
      <c r="G14" s="63"/>
      <c r="H14" s="63">
        <v>1976</v>
      </c>
      <c r="I14" s="64"/>
      <c r="J14" s="64"/>
      <c r="K14" s="63">
        <v>6</v>
      </c>
      <c r="L14" s="64"/>
      <c r="M14" s="64"/>
      <c r="N14" s="64"/>
      <c r="O14" s="64"/>
      <c r="P14" s="63"/>
      <c r="Q14" s="146" t="s">
        <v>627</v>
      </c>
      <c r="R14" s="146" t="s">
        <v>628</v>
      </c>
      <c r="S14" s="64"/>
      <c r="T14" s="64"/>
      <c r="U14" s="64"/>
      <c r="V14" s="142"/>
    </row>
    <row r="15" spans="1:22" s="5" customFormat="1" ht="21.75" customHeight="1">
      <c r="A15" s="63">
        <v>9</v>
      </c>
      <c r="B15" s="63" t="s">
        <v>250</v>
      </c>
      <c r="C15" s="63" t="s">
        <v>251</v>
      </c>
      <c r="D15" s="63" t="s">
        <v>252</v>
      </c>
      <c r="E15" s="63" t="s">
        <v>253</v>
      </c>
      <c r="F15" s="63" t="s">
        <v>735</v>
      </c>
      <c r="G15" s="63">
        <v>6871</v>
      </c>
      <c r="H15" s="63">
        <v>2010</v>
      </c>
      <c r="I15" s="64"/>
      <c r="J15" s="64"/>
      <c r="K15" s="63">
        <v>6</v>
      </c>
      <c r="L15" s="64"/>
      <c r="M15" s="64"/>
      <c r="N15" s="64"/>
      <c r="O15" s="64"/>
      <c r="P15" s="210">
        <v>648000</v>
      </c>
      <c r="Q15" s="146" t="s">
        <v>629</v>
      </c>
      <c r="R15" s="146" t="s">
        <v>630</v>
      </c>
      <c r="S15" s="146" t="s">
        <v>629</v>
      </c>
      <c r="T15" s="146" t="s">
        <v>630</v>
      </c>
      <c r="U15" s="64"/>
      <c r="V15" s="142"/>
    </row>
    <row r="16" spans="1:22" s="5" customFormat="1" ht="35.25" customHeight="1">
      <c r="A16" s="63">
        <v>10</v>
      </c>
      <c r="B16" s="112" t="s">
        <v>388</v>
      </c>
      <c r="C16" s="112" t="s">
        <v>389</v>
      </c>
      <c r="D16" s="112" t="s">
        <v>390</v>
      </c>
      <c r="E16" s="112" t="s">
        <v>614</v>
      </c>
      <c r="F16" s="112" t="s">
        <v>736</v>
      </c>
      <c r="G16" s="112">
        <v>1995</v>
      </c>
      <c r="H16" s="112">
        <v>2007</v>
      </c>
      <c r="I16" s="112" t="s">
        <v>391</v>
      </c>
      <c r="J16" s="112" t="s">
        <v>392</v>
      </c>
      <c r="K16" s="112">
        <v>9</v>
      </c>
      <c r="L16" s="153">
        <v>750</v>
      </c>
      <c r="M16" s="112" t="s">
        <v>393</v>
      </c>
      <c r="N16" s="112">
        <v>216945</v>
      </c>
      <c r="O16" s="112"/>
      <c r="P16" s="211">
        <v>65000</v>
      </c>
      <c r="Q16" s="112" t="s">
        <v>392</v>
      </c>
      <c r="R16" s="112" t="s">
        <v>632</v>
      </c>
      <c r="S16" s="112" t="s">
        <v>392</v>
      </c>
      <c r="T16" s="112" t="s">
        <v>632</v>
      </c>
      <c r="U16" s="94"/>
      <c r="V16" s="142"/>
    </row>
    <row r="17" spans="1:22" s="5" customFormat="1" ht="35.25" customHeight="1">
      <c r="A17" s="63">
        <v>11</v>
      </c>
      <c r="B17" s="93" t="s">
        <v>713</v>
      </c>
      <c r="C17" s="93" t="s">
        <v>335</v>
      </c>
      <c r="D17" s="159" t="s">
        <v>729</v>
      </c>
      <c r="E17" s="93" t="s">
        <v>336</v>
      </c>
      <c r="F17" s="93" t="s">
        <v>727</v>
      </c>
      <c r="G17" s="93">
        <v>2417</v>
      </c>
      <c r="H17" s="93">
        <v>2003</v>
      </c>
      <c r="I17" s="93"/>
      <c r="J17" s="93"/>
      <c r="K17" s="93"/>
      <c r="L17" s="157"/>
      <c r="M17" s="93"/>
      <c r="N17" s="93"/>
      <c r="O17" s="93"/>
      <c r="P17" s="216">
        <v>36000</v>
      </c>
      <c r="Q17" s="93" t="s">
        <v>730</v>
      </c>
      <c r="R17" s="93" t="s">
        <v>731</v>
      </c>
      <c r="S17" s="93" t="s">
        <v>730</v>
      </c>
      <c r="T17" s="93" t="s">
        <v>731</v>
      </c>
      <c r="U17" s="159"/>
      <c r="V17" s="142"/>
    </row>
    <row r="18" spans="1:22" s="5" customFormat="1" ht="35.25" customHeight="1">
      <c r="A18" s="63">
        <v>12</v>
      </c>
      <c r="B18" s="159" t="s">
        <v>250</v>
      </c>
      <c r="C18" s="159" t="s">
        <v>734</v>
      </c>
      <c r="D18" s="217" t="s">
        <v>733</v>
      </c>
      <c r="E18" s="93" t="s">
        <v>337</v>
      </c>
      <c r="F18" s="93" t="s">
        <v>742</v>
      </c>
      <c r="G18" s="93">
        <v>2120</v>
      </c>
      <c r="H18" s="93">
        <v>2011</v>
      </c>
      <c r="I18" s="93"/>
      <c r="J18" s="93"/>
      <c r="K18" s="93">
        <v>3</v>
      </c>
      <c r="L18" s="157"/>
      <c r="M18" s="93"/>
      <c r="N18" s="93"/>
      <c r="O18" s="93"/>
      <c r="P18" s="216">
        <v>318000</v>
      </c>
      <c r="Q18" s="159" t="s">
        <v>720</v>
      </c>
      <c r="R18" s="159" t="s">
        <v>721</v>
      </c>
      <c r="S18" s="159" t="s">
        <v>720</v>
      </c>
      <c r="T18" s="159" t="s">
        <v>721</v>
      </c>
      <c r="U18" s="159"/>
      <c r="V18" s="142"/>
    </row>
    <row r="19" spans="1:22" s="5" customFormat="1" ht="35.25" customHeight="1">
      <c r="A19" s="63">
        <v>13</v>
      </c>
      <c r="B19" s="218" t="s">
        <v>204</v>
      </c>
      <c r="C19" s="219" t="s">
        <v>205</v>
      </c>
      <c r="D19" s="218" t="s">
        <v>206</v>
      </c>
      <c r="E19" s="218" t="s">
        <v>207</v>
      </c>
      <c r="F19" s="218" t="s">
        <v>208</v>
      </c>
      <c r="G19" s="218">
        <v>1600</v>
      </c>
      <c r="H19" s="218">
        <v>2005</v>
      </c>
      <c r="I19" s="218" t="s">
        <v>209</v>
      </c>
      <c r="J19" s="218"/>
      <c r="K19" s="218">
        <v>5</v>
      </c>
      <c r="L19" s="93"/>
      <c r="M19" s="218">
        <v>1200</v>
      </c>
      <c r="N19" s="106">
        <v>72000</v>
      </c>
      <c r="O19" s="106" t="s">
        <v>210</v>
      </c>
      <c r="P19" s="220">
        <v>13500</v>
      </c>
      <c r="Q19" s="159" t="s">
        <v>211</v>
      </c>
      <c r="R19" s="159" t="s">
        <v>631</v>
      </c>
      <c r="S19" s="159" t="s">
        <v>211</v>
      </c>
      <c r="T19" s="159" t="s">
        <v>631</v>
      </c>
      <c r="U19" s="94"/>
      <c r="V19" s="142"/>
    </row>
    <row r="20" spans="1:22" s="5" customFormat="1" ht="35.25" customHeight="1">
      <c r="A20" s="63">
        <v>14</v>
      </c>
      <c r="B20" s="159" t="s">
        <v>713</v>
      </c>
      <c r="C20" s="221" t="s">
        <v>714</v>
      </c>
      <c r="D20" s="159" t="s">
        <v>715</v>
      </c>
      <c r="E20" s="159" t="s">
        <v>716</v>
      </c>
      <c r="F20" s="222" t="s">
        <v>717</v>
      </c>
      <c r="G20" s="218">
        <v>2463</v>
      </c>
      <c r="H20" s="218">
        <v>2006</v>
      </c>
      <c r="I20" s="93"/>
      <c r="J20" s="93"/>
      <c r="K20" s="93"/>
      <c r="L20" s="218">
        <v>3900</v>
      </c>
      <c r="M20" s="93"/>
      <c r="N20" s="93"/>
      <c r="O20" s="223"/>
      <c r="P20" s="216">
        <v>74000</v>
      </c>
      <c r="Q20" s="159" t="s">
        <v>718</v>
      </c>
      <c r="R20" s="159" t="s">
        <v>719</v>
      </c>
      <c r="S20" s="159" t="s">
        <v>718</v>
      </c>
      <c r="T20" s="159" t="s">
        <v>719</v>
      </c>
      <c r="U20" s="217"/>
      <c r="V20" s="142"/>
    </row>
    <row r="21" spans="1:22" s="5" customFormat="1" ht="18.75" customHeight="1">
      <c r="A21" s="269" t="s">
        <v>757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1"/>
      <c r="M21" s="151"/>
      <c r="N21" s="151"/>
      <c r="O21" s="151"/>
      <c r="P21" s="151"/>
      <c r="Q21" s="152"/>
      <c r="R21" s="152"/>
      <c r="S21" s="152"/>
      <c r="T21" s="152"/>
      <c r="U21" s="152"/>
      <c r="V21" s="142"/>
    </row>
    <row r="22" spans="1:22" s="5" customFormat="1" ht="36" customHeight="1">
      <c r="A22" s="63">
        <v>1</v>
      </c>
      <c r="B22" s="106" t="s">
        <v>775</v>
      </c>
      <c r="C22" s="106" t="s">
        <v>317</v>
      </c>
      <c r="D22" s="106">
        <v>698</v>
      </c>
      <c r="E22" s="106" t="s">
        <v>758</v>
      </c>
      <c r="F22" s="106" t="s">
        <v>774</v>
      </c>
      <c r="G22" s="106" t="s">
        <v>318</v>
      </c>
      <c r="H22" s="106">
        <v>1990</v>
      </c>
      <c r="I22" s="106"/>
      <c r="J22" s="106"/>
      <c r="K22" s="106"/>
      <c r="L22" s="154"/>
      <c r="M22" s="106"/>
      <c r="N22" s="106"/>
      <c r="O22" s="106"/>
      <c r="P22" s="106"/>
      <c r="Q22" s="63" t="s">
        <v>615</v>
      </c>
      <c r="R22" s="63" t="s">
        <v>616</v>
      </c>
      <c r="S22" s="155"/>
      <c r="T22" s="155"/>
      <c r="U22" s="156"/>
      <c r="V22" s="142"/>
    </row>
    <row r="23" spans="1:22" s="5" customFormat="1" ht="23.25" customHeight="1">
      <c r="A23" s="63">
        <v>2</v>
      </c>
      <c r="B23" s="93" t="s">
        <v>319</v>
      </c>
      <c r="C23" s="93" t="s">
        <v>320</v>
      </c>
      <c r="D23" s="93"/>
      <c r="E23" s="93"/>
      <c r="F23" s="93"/>
      <c r="G23" s="93"/>
      <c r="H23" s="93">
        <v>1992</v>
      </c>
      <c r="I23" s="93"/>
      <c r="J23" s="93"/>
      <c r="K23" s="93"/>
      <c r="L23" s="157"/>
      <c r="M23" s="93"/>
      <c r="N23" s="93"/>
      <c r="O23" s="93"/>
      <c r="P23" s="93"/>
      <c r="Q23" s="106" t="s">
        <v>722</v>
      </c>
      <c r="R23" s="106" t="s">
        <v>723</v>
      </c>
      <c r="S23" s="158"/>
      <c r="T23" s="158"/>
      <c r="U23" s="159"/>
      <c r="V23" s="142"/>
    </row>
    <row r="24" spans="1:22" s="5" customFormat="1" ht="21.75" customHeight="1">
      <c r="A24" s="63">
        <v>3</v>
      </c>
      <c r="B24" s="93" t="s">
        <v>740</v>
      </c>
      <c r="C24" s="93" t="s">
        <v>321</v>
      </c>
      <c r="D24" s="159">
        <v>234013</v>
      </c>
      <c r="E24" s="93" t="s">
        <v>322</v>
      </c>
      <c r="F24" s="93" t="s">
        <v>739</v>
      </c>
      <c r="G24" s="93">
        <v>3210</v>
      </c>
      <c r="H24" s="93">
        <v>1973</v>
      </c>
      <c r="I24" s="93"/>
      <c r="J24" s="93"/>
      <c r="K24" s="93"/>
      <c r="L24" s="157"/>
      <c r="M24" s="93"/>
      <c r="N24" s="93"/>
      <c r="O24" s="93"/>
      <c r="P24" s="93"/>
      <c r="Q24" s="63" t="s">
        <v>615</v>
      </c>
      <c r="R24" s="63" t="s">
        <v>616</v>
      </c>
      <c r="S24" s="158"/>
      <c r="T24" s="158"/>
      <c r="U24" s="159"/>
      <c r="V24" s="142"/>
    </row>
    <row r="25" spans="1:22" s="5" customFormat="1" ht="21.75" customHeight="1">
      <c r="A25" s="63">
        <v>4</v>
      </c>
      <c r="B25" s="93" t="s">
        <v>740</v>
      </c>
      <c r="C25" s="93" t="s">
        <v>321</v>
      </c>
      <c r="D25" s="159">
        <v>215815</v>
      </c>
      <c r="E25" s="93" t="s">
        <v>323</v>
      </c>
      <c r="F25" s="93" t="s">
        <v>739</v>
      </c>
      <c r="G25" s="93">
        <v>3120</v>
      </c>
      <c r="H25" s="93">
        <v>1974</v>
      </c>
      <c r="I25" s="93"/>
      <c r="J25" s="93"/>
      <c r="K25" s="93"/>
      <c r="L25" s="157"/>
      <c r="M25" s="93"/>
      <c r="N25" s="93"/>
      <c r="O25" s="93"/>
      <c r="P25" s="93"/>
      <c r="Q25" s="63" t="s">
        <v>615</v>
      </c>
      <c r="R25" s="63" t="s">
        <v>616</v>
      </c>
      <c r="S25" s="158"/>
      <c r="T25" s="158"/>
      <c r="U25" s="159"/>
      <c r="V25" s="142"/>
    </row>
    <row r="26" spans="1:22" s="5" customFormat="1" ht="21.75" customHeight="1">
      <c r="A26" s="63">
        <v>5</v>
      </c>
      <c r="B26" s="93" t="s">
        <v>741</v>
      </c>
      <c r="C26" s="93">
        <v>255</v>
      </c>
      <c r="D26" s="159">
        <v>39944</v>
      </c>
      <c r="E26" s="93" t="s">
        <v>324</v>
      </c>
      <c r="F26" s="93" t="s">
        <v>739</v>
      </c>
      <c r="G26" s="93">
        <v>2500</v>
      </c>
      <c r="H26" s="93">
        <v>1988</v>
      </c>
      <c r="I26" s="93"/>
      <c r="J26" s="93"/>
      <c r="K26" s="93"/>
      <c r="L26" s="157"/>
      <c r="M26" s="93"/>
      <c r="N26" s="93"/>
      <c r="O26" s="93"/>
      <c r="P26" s="93"/>
      <c r="Q26" s="63" t="s">
        <v>615</v>
      </c>
      <c r="R26" s="63" t="s">
        <v>616</v>
      </c>
      <c r="S26" s="158"/>
      <c r="T26" s="158"/>
      <c r="U26" s="159"/>
      <c r="V26" s="142"/>
    </row>
    <row r="27" spans="1:22" s="5" customFormat="1" ht="21.75" customHeight="1">
      <c r="A27" s="63">
        <v>6</v>
      </c>
      <c r="B27" s="93" t="s">
        <v>325</v>
      </c>
      <c r="C27" s="93" t="s">
        <v>326</v>
      </c>
      <c r="D27" s="146">
        <v>4887</v>
      </c>
      <c r="E27" s="93" t="s">
        <v>327</v>
      </c>
      <c r="F27" s="93" t="s">
        <v>738</v>
      </c>
      <c r="G27" s="93" t="s">
        <v>328</v>
      </c>
      <c r="H27" s="93">
        <v>1998</v>
      </c>
      <c r="I27" s="93"/>
      <c r="J27" s="93"/>
      <c r="K27" s="93"/>
      <c r="L27" s="157"/>
      <c r="M27" s="93"/>
      <c r="N27" s="93"/>
      <c r="O27" s="93"/>
      <c r="P27" s="93"/>
      <c r="Q27" s="146" t="s">
        <v>724</v>
      </c>
      <c r="R27" s="146" t="s">
        <v>725</v>
      </c>
      <c r="S27" s="158"/>
      <c r="T27" s="158"/>
      <c r="U27" s="159"/>
      <c r="V27" s="142"/>
    </row>
    <row r="28" spans="1:22" s="5" customFormat="1" ht="21.75" customHeight="1">
      <c r="A28" s="63">
        <v>7</v>
      </c>
      <c r="B28" s="93" t="s">
        <v>737</v>
      </c>
      <c r="C28" s="93" t="s">
        <v>329</v>
      </c>
      <c r="D28" s="159" t="s">
        <v>732</v>
      </c>
      <c r="E28" s="93" t="s">
        <v>330</v>
      </c>
      <c r="F28" s="93" t="s">
        <v>727</v>
      </c>
      <c r="G28" s="93" t="s">
        <v>331</v>
      </c>
      <c r="H28" s="93">
        <v>2001</v>
      </c>
      <c r="I28" s="93"/>
      <c r="J28" s="93"/>
      <c r="K28" s="93"/>
      <c r="L28" s="157"/>
      <c r="M28" s="93"/>
      <c r="N28" s="93"/>
      <c r="O28" s="93"/>
      <c r="P28" s="93"/>
      <c r="Q28" s="63" t="s">
        <v>722</v>
      </c>
      <c r="R28" s="63" t="s">
        <v>723</v>
      </c>
      <c r="S28" s="158"/>
      <c r="T28" s="158"/>
      <c r="U28" s="159"/>
      <c r="V28" s="142"/>
    </row>
    <row r="29" spans="1:22" s="5" customFormat="1" ht="21.75" customHeight="1">
      <c r="A29" s="63">
        <v>8</v>
      </c>
      <c r="B29" s="231" t="s">
        <v>776</v>
      </c>
      <c r="C29" s="93" t="s">
        <v>332</v>
      </c>
      <c r="D29" s="231" t="s">
        <v>777</v>
      </c>
      <c r="E29" s="93" t="s">
        <v>759</v>
      </c>
      <c r="F29" s="93" t="s">
        <v>738</v>
      </c>
      <c r="G29" s="93" t="s">
        <v>333</v>
      </c>
      <c r="H29" s="93">
        <v>2001</v>
      </c>
      <c r="I29" s="93"/>
      <c r="J29" s="93"/>
      <c r="K29" s="93"/>
      <c r="L29" s="157"/>
      <c r="M29" s="93"/>
      <c r="N29" s="93"/>
      <c r="O29" s="93"/>
      <c r="P29" s="93"/>
      <c r="Q29" s="146" t="s">
        <v>779</v>
      </c>
      <c r="R29" s="63" t="s">
        <v>780</v>
      </c>
      <c r="S29" s="158"/>
      <c r="T29" s="158"/>
      <c r="U29" s="159"/>
      <c r="V29" s="142"/>
    </row>
    <row r="30" spans="1:22" s="5" customFormat="1" ht="21.75" customHeight="1">
      <c r="A30" s="63">
        <v>9</v>
      </c>
      <c r="B30" s="93" t="s">
        <v>611</v>
      </c>
      <c r="C30" s="93">
        <v>200</v>
      </c>
      <c r="D30" s="159">
        <v>34303</v>
      </c>
      <c r="E30" s="93" t="s">
        <v>778</v>
      </c>
      <c r="F30" s="93" t="s">
        <v>727</v>
      </c>
      <c r="G30" s="93">
        <v>2650</v>
      </c>
      <c r="H30" s="93">
        <v>1983</v>
      </c>
      <c r="I30" s="93"/>
      <c r="J30" s="93"/>
      <c r="K30" s="93"/>
      <c r="L30" s="157"/>
      <c r="M30" s="93"/>
      <c r="N30" s="93"/>
      <c r="O30" s="93"/>
      <c r="P30" s="93"/>
      <c r="Q30" s="63" t="s">
        <v>783</v>
      </c>
      <c r="R30" s="63" t="s">
        <v>784</v>
      </c>
      <c r="S30" s="158"/>
      <c r="T30" s="158"/>
      <c r="U30" s="159"/>
      <c r="V30" s="142"/>
    </row>
    <row r="31" spans="1:22" s="5" customFormat="1" ht="21.75" customHeight="1">
      <c r="A31" s="63">
        <v>10</v>
      </c>
      <c r="B31" s="93" t="s">
        <v>239</v>
      </c>
      <c r="C31" s="93" t="s">
        <v>334</v>
      </c>
      <c r="D31" s="212" t="s">
        <v>728</v>
      </c>
      <c r="E31" s="93" t="s">
        <v>726</v>
      </c>
      <c r="F31" s="93" t="s">
        <v>727</v>
      </c>
      <c r="G31" s="93">
        <v>2120</v>
      </c>
      <c r="H31" s="93">
        <v>1996</v>
      </c>
      <c r="I31" s="93"/>
      <c r="J31" s="93"/>
      <c r="K31" s="93"/>
      <c r="L31" s="157"/>
      <c r="M31" s="93"/>
      <c r="N31" s="93"/>
      <c r="O31" s="93"/>
      <c r="P31" s="93"/>
      <c r="Q31" s="146" t="s">
        <v>781</v>
      </c>
      <c r="R31" s="146" t="s">
        <v>782</v>
      </c>
      <c r="S31" s="232"/>
      <c r="T31" s="158"/>
      <c r="U31" s="159"/>
      <c r="V31" s="142"/>
    </row>
    <row r="32" spans="1:22" s="5" customFormat="1" ht="24" customHeight="1">
      <c r="A32" s="63">
        <v>11</v>
      </c>
      <c r="B32" s="93" t="s">
        <v>760</v>
      </c>
      <c r="C32" s="93" t="s">
        <v>762</v>
      </c>
      <c r="D32" s="93"/>
      <c r="E32" s="93"/>
      <c r="F32" s="93" t="s">
        <v>761</v>
      </c>
      <c r="G32" s="93"/>
      <c r="H32" s="93">
        <v>1976</v>
      </c>
      <c r="I32" s="93"/>
      <c r="J32" s="93"/>
      <c r="K32" s="93"/>
      <c r="L32" s="157"/>
      <c r="M32" s="93"/>
      <c r="N32" s="93"/>
      <c r="O32" s="93"/>
      <c r="P32" s="93"/>
      <c r="Q32" s="106" t="s">
        <v>722</v>
      </c>
      <c r="R32" s="106" t="s">
        <v>723</v>
      </c>
      <c r="S32" s="158"/>
      <c r="T32" s="158"/>
      <c r="U32" s="159"/>
      <c r="V32" s="142"/>
    </row>
    <row r="33" spans="1:22" s="5" customFormat="1" ht="21.75" customHeight="1">
      <c r="A33" s="63">
        <v>12</v>
      </c>
      <c r="B33" s="93" t="s">
        <v>338</v>
      </c>
      <c r="C33" s="93" t="s">
        <v>763</v>
      </c>
      <c r="D33" s="93"/>
      <c r="E33" s="93"/>
      <c r="F33" s="93" t="s">
        <v>761</v>
      </c>
      <c r="G33" s="93"/>
      <c r="H33" s="93"/>
      <c r="I33" s="93"/>
      <c r="J33" s="93"/>
      <c r="K33" s="93"/>
      <c r="L33" s="157"/>
      <c r="M33" s="93"/>
      <c r="N33" s="93"/>
      <c r="O33" s="93"/>
      <c r="P33" s="93"/>
      <c r="Q33" s="106" t="s">
        <v>722</v>
      </c>
      <c r="R33" s="106" t="s">
        <v>723</v>
      </c>
      <c r="S33" s="158"/>
      <c r="T33" s="158"/>
      <c r="U33" s="159"/>
      <c r="V33" s="142"/>
    </row>
  </sheetData>
  <sheetProtection/>
  <mergeCells count="24">
    <mergeCell ref="A21:L21"/>
    <mergeCell ref="I3:I5"/>
    <mergeCell ref="A3:A5"/>
    <mergeCell ref="B3:B5"/>
    <mergeCell ref="C3:C5"/>
    <mergeCell ref="D3:D5"/>
    <mergeCell ref="E3:E5"/>
    <mergeCell ref="A6:V6"/>
    <mergeCell ref="P3:P5"/>
    <mergeCell ref="U3:U5"/>
    <mergeCell ref="I1:J1"/>
    <mergeCell ref="A2:J2"/>
    <mergeCell ref="G3:G5"/>
    <mergeCell ref="J3:J5"/>
    <mergeCell ref="A1:D1"/>
    <mergeCell ref="H3:H5"/>
    <mergeCell ref="F3:F5"/>
    <mergeCell ref="O3:O5"/>
    <mergeCell ref="S3:T4"/>
    <mergeCell ref="Q3:R4"/>
    <mergeCell ref="K3:K5"/>
    <mergeCell ref="L3:L5"/>
    <mergeCell ref="M3:M5"/>
    <mergeCell ref="N3:N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38">
      <selection activeCell="B58" sqref="B58"/>
    </sheetView>
  </sheetViews>
  <sheetFormatPr defaultColWidth="9.140625" defaultRowHeight="12.75"/>
  <cols>
    <col min="1" max="1" width="20.57421875" style="236" customWidth="1"/>
    <col min="2" max="2" width="19.7109375" style="15" customWidth="1"/>
    <col min="3" max="3" width="17.140625" style="214" customWidth="1"/>
    <col min="4" max="4" width="23.7109375" style="21" customWidth="1"/>
    <col min="5" max="16384" width="9.140625" style="15" customWidth="1"/>
  </cols>
  <sheetData>
    <row r="1" spans="1:4" ht="12.75">
      <c r="A1" s="235" t="s">
        <v>803</v>
      </c>
      <c r="B1" s="14"/>
      <c r="C1" s="213"/>
      <c r="D1" s="22"/>
    </row>
    <row r="4" spans="1:4" ht="12.75">
      <c r="A4" s="301" t="s">
        <v>1</v>
      </c>
      <c r="B4" s="301"/>
      <c r="C4" s="301"/>
      <c r="D4" s="301"/>
    </row>
    <row r="5" spans="1:4" ht="25.5">
      <c r="A5" s="64" t="s">
        <v>2</v>
      </c>
      <c r="B5" s="169" t="s">
        <v>3</v>
      </c>
      <c r="C5" s="234" t="s">
        <v>795</v>
      </c>
      <c r="D5" s="64" t="s">
        <v>4</v>
      </c>
    </row>
    <row r="6" spans="1:4" ht="12.75">
      <c r="A6" s="302">
        <v>2009</v>
      </c>
      <c r="B6" s="233">
        <v>201</v>
      </c>
      <c r="C6" s="163">
        <v>0</v>
      </c>
      <c r="D6" s="136" t="s">
        <v>797</v>
      </c>
    </row>
    <row r="7" spans="1:4" ht="12.75">
      <c r="A7" s="302"/>
      <c r="B7" s="233">
        <v>539.27</v>
      </c>
      <c r="C7" s="163">
        <v>0</v>
      </c>
      <c r="D7" s="136" t="s">
        <v>797</v>
      </c>
    </row>
    <row r="8" spans="1:4" ht="12.75">
      <c r="A8" s="302"/>
      <c r="B8" s="233">
        <v>494.17</v>
      </c>
      <c r="C8" s="163">
        <v>0</v>
      </c>
      <c r="D8" s="136" t="s">
        <v>797</v>
      </c>
    </row>
    <row r="9" spans="1:4" ht="12.75">
      <c r="A9" s="302"/>
      <c r="B9" s="233">
        <v>121.17</v>
      </c>
      <c r="C9" s="163">
        <v>0</v>
      </c>
      <c r="D9" s="136" t="s">
        <v>785</v>
      </c>
    </row>
    <row r="10" spans="1:4" ht="12.75">
      <c r="A10" s="302"/>
      <c r="B10" s="233">
        <v>428.76</v>
      </c>
      <c r="C10" s="163">
        <v>0</v>
      </c>
      <c r="D10" s="136" t="s">
        <v>785</v>
      </c>
    </row>
    <row r="11" spans="1:4" ht="12.75">
      <c r="A11" s="302"/>
      <c r="B11" s="233">
        <v>224.37</v>
      </c>
      <c r="C11" s="163">
        <v>0</v>
      </c>
      <c r="D11" s="136" t="s">
        <v>785</v>
      </c>
    </row>
    <row r="12" spans="1:4" ht="12.75">
      <c r="A12" s="239" t="s">
        <v>0</v>
      </c>
      <c r="B12" s="240">
        <f>SUM(B6:B11)</f>
        <v>2008.7400000000002</v>
      </c>
      <c r="C12" s="241"/>
      <c r="D12" s="242"/>
    </row>
    <row r="13" spans="1:4" ht="12.75">
      <c r="A13" s="302">
        <v>2010</v>
      </c>
      <c r="B13" s="233">
        <v>770.91</v>
      </c>
      <c r="C13" s="163">
        <v>0</v>
      </c>
      <c r="D13" s="136" t="s">
        <v>786</v>
      </c>
    </row>
    <row r="14" spans="1:4" ht="12.75">
      <c r="A14" s="302"/>
      <c r="B14" s="233">
        <v>4050.83</v>
      </c>
      <c r="C14" s="163">
        <v>0</v>
      </c>
      <c r="D14" s="136" t="s">
        <v>797</v>
      </c>
    </row>
    <row r="15" spans="1:4" ht="12.75">
      <c r="A15" s="302"/>
      <c r="B15" s="233">
        <v>2883.08</v>
      </c>
      <c r="C15" s="163">
        <v>0</v>
      </c>
      <c r="D15" s="136" t="s">
        <v>786</v>
      </c>
    </row>
    <row r="16" spans="1:4" ht="12.75">
      <c r="A16" s="302"/>
      <c r="B16" s="233">
        <v>880.61</v>
      </c>
      <c r="C16" s="163">
        <v>0</v>
      </c>
      <c r="D16" s="136" t="s">
        <v>797</v>
      </c>
    </row>
    <row r="17" spans="1:4" ht="12.75">
      <c r="A17" s="302"/>
      <c r="B17" s="233">
        <v>124.16</v>
      </c>
      <c r="C17" s="163">
        <v>0</v>
      </c>
      <c r="D17" s="136" t="s">
        <v>787</v>
      </c>
    </row>
    <row r="18" spans="1:4" ht="12.75">
      <c r="A18" s="302"/>
      <c r="B18" s="233">
        <v>1756.91</v>
      </c>
      <c r="C18" s="163">
        <v>0</v>
      </c>
      <c r="D18" s="136" t="s">
        <v>796</v>
      </c>
    </row>
    <row r="19" spans="1:4" ht="12.75">
      <c r="A19" s="302"/>
      <c r="B19" s="233">
        <v>8100</v>
      </c>
      <c r="C19" s="163">
        <v>0</v>
      </c>
      <c r="D19" s="136" t="s">
        <v>786</v>
      </c>
    </row>
    <row r="20" spans="1:4" ht="12.75">
      <c r="A20" s="302"/>
      <c r="B20" s="233">
        <v>763</v>
      </c>
      <c r="C20" s="163">
        <v>0</v>
      </c>
      <c r="D20" s="136" t="s">
        <v>786</v>
      </c>
    </row>
    <row r="21" spans="1:4" ht="12.75">
      <c r="A21" s="302"/>
      <c r="B21" s="233">
        <v>458.77</v>
      </c>
      <c r="C21" s="163">
        <v>0</v>
      </c>
      <c r="D21" s="136" t="s">
        <v>786</v>
      </c>
    </row>
    <row r="22" spans="1:4" ht="12.75">
      <c r="A22" s="302"/>
      <c r="B22" s="233">
        <v>941.69</v>
      </c>
      <c r="C22" s="163">
        <v>0</v>
      </c>
      <c r="D22" s="136" t="s">
        <v>786</v>
      </c>
    </row>
    <row r="23" spans="1:4" ht="12.75">
      <c r="A23" s="302"/>
      <c r="B23" s="233">
        <v>643</v>
      </c>
      <c r="C23" s="163">
        <v>0</v>
      </c>
      <c r="D23" s="136" t="s">
        <v>695</v>
      </c>
    </row>
    <row r="24" spans="1:4" ht="12.75">
      <c r="A24" s="302"/>
      <c r="B24" s="233">
        <v>2008.7</v>
      </c>
      <c r="C24" s="163">
        <v>0</v>
      </c>
      <c r="D24" s="136" t="s">
        <v>788</v>
      </c>
    </row>
    <row r="25" spans="1:4" ht="12.75">
      <c r="A25" s="302"/>
      <c r="B25" s="233">
        <v>3067.68</v>
      </c>
      <c r="C25" s="163">
        <v>0</v>
      </c>
      <c r="D25" s="136" t="s">
        <v>788</v>
      </c>
    </row>
    <row r="26" spans="1:4" ht="12.75">
      <c r="A26" s="302"/>
      <c r="B26" s="233">
        <v>461.29</v>
      </c>
      <c r="C26" s="163">
        <v>0</v>
      </c>
      <c r="D26" s="136" t="s">
        <v>788</v>
      </c>
    </row>
    <row r="27" spans="1:4" ht="12.75">
      <c r="A27" s="302"/>
      <c r="B27" s="233">
        <v>400</v>
      </c>
      <c r="C27" s="163"/>
      <c r="D27" s="136" t="s">
        <v>785</v>
      </c>
    </row>
    <row r="28" spans="1:4" ht="12.75">
      <c r="A28" s="302"/>
      <c r="B28" s="233">
        <v>369.88</v>
      </c>
      <c r="C28" s="163">
        <v>0</v>
      </c>
      <c r="D28" s="136" t="s">
        <v>789</v>
      </c>
    </row>
    <row r="29" spans="1:4" ht="12.75">
      <c r="A29" s="302"/>
      <c r="B29" s="233">
        <v>1766.32</v>
      </c>
      <c r="C29" s="163">
        <v>0</v>
      </c>
      <c r="D29" s="136" t="s">
        <v>786</v>
      </c>
    </row>
    <row r="30" spans="1:4" ht="12.75">
      <c r="A30" s="302"/>
      <c r="B30" s="233">
        <v>1469.54</v>
      </c>
      <c r="C30" s="163">
        <v>0</v>
      </c>
      <c r="D30" s="136" t="s">
        <v>786</v>
      </c>
    </row>
    <row r="31" spans="1:4" ht="12.75">
      <c r="A31" s="239" t="s">
        <v>0</v>
      </c>
      <c r="B31" s="240">
        <f>SUM(B13:B30)</f>
        <v>30916.370000000003</v>
      </c>
      <c r="C31" s="241"/>
      <c r="D31" s="242"/>
    </row>
    <row r="32" spans="1:4" ht="12.75">
      <c r="A32" s="302">
        <v>2011</v>
      </c>
      <c r="B32" s="233">
        <v>4185.77</v>
      </c>
      <c r="C32" s="163">
        <v>0</v>
      </c>
      <c r="D32" s="136" t="s">
        <v>786</v>
      </c>
    </row>
    <row r="33" spans="1:4" ht="12.75">
      <c r="A33" s="302"/>
      <c r="B33" s="233">
        <v>1866.23</v>
      </c>
      <c r="C33" s="163">
        <v>0</v>
      </c>
      <c r="D33" s="136" t="s">
        <v>786</v>
      </c>
    </row>
    <row r="34" spans="1:4" ht="12.75">
      <c r="A34" s="302"/>
      <c r="B34" s="233">
        <v>1293.87</v>
      </c>
      <c r="C34" s="163">
        <v>0</v>
      </c>
      <c r="D34" s="136" t="s">
        <v>786</v>
      </c>
    </row>
    <row r="35" spans="1:4" ht="12.75">
      <c r="A35" s="302"/>
      <c r="B35" s="233">
        <v>2654.72</v>
      </c>
      <c r="C35" s="163">
        <v>0</v>
      </c>
      <c r="D35" s="136" t="s">
        <v>786</v>
      </c>
    </row>
    <row r="36" spans="1:4" ht="12.75">
      <c r="A36" s="302"/>
      <c r="B36" s="233">
        <v>783.57</v>
      </c>
      <c r="C36" s="163">
        <v>0</v>
      </c>
      <c r="D36" s="136" t="s">
        <v>790</v>
      </c>
    </row>
    <row r="37" spans="1:4" ht="12.75">
      <c r="A37" s="302"/>
      <c r="B37" s="233">
        <v>2152</v>
      </c>
      <c r="C37" s="163">
        <v>0</v>
      </c>
      <c r="D37" s="136" t="s">
        <v>791</v>
      </c>
    </row>
    <row r="38" spans="1:4" ht="12.75">
      <c r="A38" s="302"/>
      <c r="B38" s="233">
        <v>0</v>
      </c>
      <c r="C38" s="163">
        <v>0</v>
      </c>
      <c r="D38" s="136" t="s">
        <v>786</v>
      </c>
    </row>
    <row r="39" spans="1:4" ht="12.75">
      <c r="A39" s="302"/>
      <c r="B39" s="233">
        <v>1145.69</v>
      </c>
      <c r="C39" s="163">
        <v>0</v>
      </c>
      <c r="D39" s="136" t="s">
        <v>786</v>
      </c>
    </row>
    <row r="40" spans="1:4" ht="12.75">
      <c r="A40" s="302"/>
      <c r="B40" s="233">
        <v>677.68</v>
      </c>
      <c r="C40" s="163">
        <v>0</v>
      </c>
      <c r="D40" s="136" t="s">
        <v>785</v>
      </c>
    </row>
    <row r="41" spans="1:4" ht="12.75">
      <c r="A41" s="302"/>
      <c r="B41" s="233">
        <v>1142</v>
      </c>
      <c r="C41" s="163">
        <v>0</v>
      </c>
      <c r="D41" s="136" t="s">
        <v>788</v>
      </c>
    </row>
    <row r="42" spans="1:4" ht="12.75">
      <c r="A42" s="302"/>
      <c r="B42" s="233">
        <v>971.11</v>
      </c>
      <c r="C42" s="163">
        <v>0</v>
      </c>
      <c r="D42" s="136" t="s">
        <v>786</v>
      </c>
    </row>
    <row r="43" spans="1:4" ht="12.75">
      <c r="A43" s="302"/>
      <c r="B43" s="233">
        <v>603.72</v>
      </c>
      <c r="C43" s="163">
        <v>0</v>
      </c>
      <c r="D43" s="136" t="s">
        <v>786</v>
      </c>
    </row>
    <row r="44" spans="1:4" ht="12.75">
      <c r="A44" s="302"/>
      <c r="B44" s="233">
        <v>0</v>
      </c>
      <c r="C44" s="163">
        <v>0</v>
      </c>
      <c r="D44" s="136" t="s">
        <v>785</v>
      </c>
    </row>
    <row r="45" spans="1:4" ht="12.75">
      <c r="A45" s="302"/>
      <c r="B45" s="233">
        <v>0</v>
      </c>
      <c r="C45" s="163">
        <v>0</v>
      </c>
      <c r="D45" s="136" t="s">
        <v>785</v>
      </c>
    </row>
    <row r="46" spans="1:4" ht="12.75">
      <c r="A46" s="302"/>
      <c r="B46" s="233">
        <v>1402.71</v>
      </c>
      <c r="C46" s="163">
        <v>0</v>
      </c>
      <c r="D46" s="136" t="s">
        <v>786</v>
      </c>
    </row>
    <row r="47" spans="1:4" ht="12.75">
      <c r="A47" s="302"/>
      <c r="B47" s="233">
        <v>746.37</v>
      </c>
      <c r="C47" s="163">
        <v>0</v>
      </c>
      <c r="D47" s="136" t="s">
        <v>786</v>
      </c>
    </row>
    <row r="48" spans="1:4" ht="12.75">
      <c r="A48" s="302"/>
      <c r="B48" s="233">
        <v>855.4</v>
      </c>
      <c r="C48" s="163">
        <v>0</v>
      </c>
      <c r="D48" s="136" t="s">
        <v>786</v>
      </c>
    </row>
    <row r="49" spans="1:4" ht="12.75">
      <c r="A49" s="302"/>
      <c r="B49" s="233">
        <v>0</v>
      </c>
      <c r="C49" s="163">
        <v>0</v>
      </c>
      <c r="D49" s="136" t="s">
        <v>786</v>
      </c>
    </row>
    <row r="50" spans="1:4" ht="12.75">
      <c r="A50" s="302"/>
      <c r="B50" s="233">
        <v>0</v>
      </c>
      <c r="C50" s="163">
        <v>0</v>
      </c>
      <c r="D50" s="136" t="s">
        <v>786</v>
      </c>
    </row>
    <row r="51" spans="1:4" ht="12.75">
      <c r="A51" s="302"/>
      <c r="B51" s="233">
        <v>189.07</v>
      </c>
      <c r="C51" s="163">
        <v>0</v>
      </c>
      <c r="D51" s="136" t="s">
        <v>786</v>
      </c>
    </row>
    <row r="52" spans="1:4" ht="12.75">
      <c r="A52" s="302"/>
      <c r="B52" s="233">
        <v>304.85</v>
      </c>
      <c r="C52" s="163">
        <v>0</v>
      </c>
      <c r="D52" s="136" t="s">
        <v>786</v>
      </c>
    </row>
    <row r="53" spans="1:4" ht="12.75">
      <c r="A53" s="302"/>
      <c r="B53" s="233">
        <v>355.8</v>
      </c>
      <c r="C53" s="163">
        <v>0</v>
      </c>
      <c r="D53" s="136" t="s">
        <v>786</v>
      </c>
    </row>
    <row r="54" spans="1:4" ht="12.75">
      <c r="A54" s="302"/>
      <c r="B54" s="233">
        <v>1601</v>
      </c>
      <c r="C54" s="163">
        <v>0</v>
      </c>
      <c r="D54" s="136" t="s">
        <v>792</v>
      </c>
    </row>
    <row r="55" spans="1:4" ht="12.75">
      <c r="A55" s="239" t="s">
        <v>0</v>
      </c>
      <c r="B55" s="240">
        <f>SUM(B32:B54)</f>
        <v>22931.559999999998</v>
      </c>
      <c r="C55" s="241"/>
      <c r="D55" s="242"/>
    </row>
    <row r="56" spans="1:4" ht="12.75">
      <c r="A56" s="302">
        <v>2012</v>
      </c>
      <c r="B56" s="233">
        <v>1255.49</v>
      </c>
      <c r="C56" s="163">
        <v>0</v>
      </c>
      <c r="D56" s="136" t="s">
        <v>786</v>
      </c>
    </row>
    <row r="57" spans="1:4" ht="12.75">
      <c r="A57" s="302"/>
      <c r="B57" s="233">
        <v>638.39</v>
      </c>
      <c r="C57" s="163">
        <v>0</v>
      </c>
      <c r="D57" s="136" t="s">
        <v>786</v>
      </c>
    </row>
    <row r="58" spans="1:4" ht="12.75">
      <c r="A58" s="302"/>
      <c r="B58" s="233">
        <v>40230.96</v>
      </c>
      <c r="C58" s="163">
        <v>0</v>
      </c>
      <c r="D58" s="136" t="s">
        <v>793</v>
      </c>
    </row>
    <row r="59" spans="1:4" ht="12.75">
      <c r="A59" s="302"/>
      <c r="B59" s="233">
        <v>150</v>
      </c>
      <c r="C59" s="163">
        <v>0</v>
      </c>
      <c r="D59" s="136" t="s">
        <v>785</v>
      </c>
    </row>
    <row r="60" spans="1:4" ht="12.75">
      <c r="A60" s="302"/>
      <c r="B60" s="233">
        <v>539.86</v>
      </c>
      <c r="C60" s="163">
        <v>0</v>
      </c>
      <c r="D60" s="136" t="s">
        <v>785</v>
      </c>
    </row>
    <row r="61" spans="1:4" ht="12.75">
      <c r="A61" s="302"/>
      <c r="B61" s="233">
        <v>0</v>
      </c>
      <c r="C61" s="243">
        <v>2193.7</v>
      </c>
      <c r="D61" s="136" t="s">
        <v>797</v>
      </c>
    </row>
    <row r="62" spans="1:4" ht="12.75">
      <c r="A62" s="302"/>
      <c r="B62" s="233">
        <v>0</v>
      </c>
      <c r="C62" s="163">
        <v>500</v>
      </c>
      <c r="D62" s="136" t="s">
        <v>787</v>
      </c>
    </row>
    <row r="63" spans="1:4" ht="12.75">
      <c r="A63" s="302"/>
      <c r="B63" s="233">
        <v>0</v>
      </c>
      <c r="C63" s="243">
        <v>2000</v>
      </c>
      <c r="D63" s="136" t="s">
        <v>786</v>
      </c>
    </row>
    <row r="64" spans="1:4" ht="12.75">
      <c r="A64" s="302"/>
      <c r="B64" s="233">
        <v>0</v>
      </c>
      <c r="C64" s="243">
        <v>1000</v>
      </c>
      <c r="D64" s="136" t="s">
        <v>785</v>
      </c>
    </row>
    <row r="65" spans="1:4" ht="12.75">
      <c r="A65" s="302"/>
      <c r="B65" s="233">
        <v>0</v>
      </c>
      <c r="C65" s="243">
        <v>1000</v>
      </c>
      <c r="D65" s="136" t="s">
        <v>797</v>
      </c>
    </row>
    <row r="66" spans="1:4" ht="12.75">
      <c r="A66" s="302"/>
      <c r="B66" s="233">
        <v>100</v>
      </c>
      <c r="C66" s="163">
        <v>0</v>
      </c>
      <c r="D66" s="136" t="s">
        <v>794</v>
      </c>
    </row>
    <row r="67" spans="1:4" ht="12.75">
      <c r="A67" s="239" t="s">
        <v>0</v>
      </c>
      <c r="B67" s="244">
        <f>SUM(B56:B66)</f>
        <v>42914.7</v>
      </c>
      <c r="C67" s="240">
        <f>SUM(C56:C66)</f>
        <v>6693.7</v>
      </c>
      <c r="D67" s="241"/>
    </row>
    <row r="69" ht="13.5" thickBot="1"/>
    <row r="70" spans="2:3" ht="18" customHeight="1" thickBot="1">
      <c r="B70" s="237">
        <f>SUM(B67,B55,B31,B12)</f>
        <v>98771.37000000001</v>
      </c>
      <c r="C70" s="238">
        <f>SUM(C67)</f>
        <v>6693.7</v>
      </c>
    </row>
  </sheetData>
  <sheetProtection/>
  <mergeCells count="5">
    <mergeCell ref="A4:D4"/>
    <mergeCell ref="A13:A30"/>
    <mergeCell ref="A32:A54"/>
    <mergeCell ref="A56:A66"/>
    <mergeCell ref="A6:A1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8515625" style="20" customWidth="1"/>
    <col min="2" max="2" width="42.421875" style="0" customWidth="1"/>
    <col min="3" max="4" width="20.140625" style="16" customWidth="1"/>
    <col min="5" max="5" width="12.421875" style="0" customWidth="1"/>
  </cols>
  <sheetData>
    <row r="1" spans="2:4" ht="16.5">
      <c r="B1" s="3" t="s">
        <v>48</v>
      </c>
      <c r="D1" s="17"/>
    </row>
    <row r="2" ht="16.5">
      <c r="B2" s="3"/>
    </row>
    <row r="3" spans="1:4" ht="20.25" customHeight="1">
      <c r="A3" s="136"/>
      <c r="B3" s="303" t="s">
        <v>77</v>
      </c>
      <c r="C3" s="303"/>
      <c r="D3" s="303"/>
    </row>
    <row r="4" spans="1:4" ht="25.5">
      <c r="A4" s="245" t="s">
        <v>25</v>
      </c>
      <c r="B4" s="245" t="s">
        <v>22</v>
      </c>
      <c r="C4" s="116" t="s">
        <v>41</v>
      </c>
      <c r="D4" s="116" t="s">
        <v>21</v>
      </c>
    </row>
    <row r="5" spans="1:5" ht="26.25" customHeight="1">
      <c r="A5" s="136">
        <v>1</v>
      </c>
      <c r="B5" s="227" t="s">
        <v>596</v>
      </c>
      <c r="C5" s="246">
        <f>2167166.97+42494+57141.6+463304.4</f>
        <v>2730106.97</v>
      </c>
      <c r="D5" s="247"/>
      <c r="E5" s="16"/>
    </row>
    <row r="6" spans="1:4" s="2" customFormat="1" ht="26.25" customHeight="1">
      <c r="A6" s="117">
        <v>2</v>
      </c>
      <c r="B6" s="74" t="s">
        <v>370</v>
      </c>
      <c r="C6" s="248">
        <v>20950.4</v>
      </c>
      <c r="D6" s="76"/>
    </row>
    <row r="7" spans="1:4" s="2" customFormat="1" ht="26.25" customHeight="1">
      <c r="A7" s="136">
        <v>3</v>
      </c>
      <c r="B7" s="74" t="s">
        <v>163</v>
      </c>
      <c r="C7" s="248">
        <f>198881.29+694</f>
        <v>199575.29</v>
      </c>
      <c r="D7" s="248">
        <v>58074.5</v>
      </c>
    </row>
    <row r="8" spans="1:4" s="2" customFormat="1" ht="26.25" customHeight="1">
      <c r="A8" s="117">
        <v>4</v>
      </c>
      <c r="B8" s="74" t="s">
        <v>635</v>
      </c>
      <c r="C8" s="249">
        <v>87720.73</v>
      </c>
      <c r="D8" s="249"/>
    </row>
    <row r="9" spans="1:4" ht="26.25" customHeight="1">
      <c r="A9" s="136">
        <v>5</v>
      </c>
      <c r="B9" s="74" t="s">
        <v>394</v>
      </c>
      <c r="C9" s="248">
        <f>43787.58+1747.99</f>
        <v>45535.57</v>
      </c>
      <c r="D9" s="248">
        <v>17933.03</v>
      </c>
    </row>
    <row r="10" spans="1:4" ht="26.25" customHeight="1">
      <c r="A10" s="117">
        <v>6</v>
      </c>
      <c r="B10" s="74" t="s">
        <v>83</v>
      </c>
      <c r="C10" s="248">
        <v>338459.87</v>
      </c>
      <c r="D10" s="248">
        <v>35955.08</v>
      </c>
    </row>
    <row r="11" spans="1:4" ht="26.25" customHeight="1">
      <c r="A11" s="136">
        <v>7</v>
      </c>
      <c r="B11" s="74" t="s">
        <v>566</v>
      </c>
      <c r="C11" s="246">
        <v>371385.42</v>
      </c>
      <c r="D11" s="246">
        <v>230445.71</v>
      </c>
    </row>
    <row r="12" spans="1:4" ht="26.25" customHeight="1">
      <c r="A12" s="117">
        <v>8</v>
      </c>
      <c r="B12" s="74" t="s">
        <v>254</v>
      </c>
      <c r="C12" s="248">
        <f>454880+26077</f>
        <v>480957</v>
      </c>
      <c r="D12" s="248"/>
    </row>
    <row r="13" spans="1:4" ht="21" customHeight="1">
      <c r="A13" s="136"/>
      <c r="B13" s="251" t="s">
        <v>23</v>
      </c>
      <c r="C13" s="250">
        <f>SUM(C5:C12)</f>
        <v>4274691.25</v>
      </c>
      <c r="D13" s="250">
        <f>SUM(D5:D12)</f>
        <v>342408.32</v>
      </c>
    </row>
    <row r="14" spans="2:4" ht="12.75">
      <c r="B14" s="2"/>
      <c r="C14" s="18"/>
      <c r="D14" s="18"/>
    </row>
    <row r="15" spans="2:4" ht="12.75">
      <c r="B15" s="2"/>
      <c r="C15" s="18"/>
      <c r="D15" s="18"/>
    </row>
    <row r="16" spans="2:4" ht="12.75">
      <c r="B16" s="2"/>
      <c r="C16" s="18"/>
      <c r="D16" s="18"/>
    </row>
    <row r="17" spans="2:4" ht="12.75">
      <c r="B17" s="2"/>
      <c r="C17" s="18"/>
      <c r="D17" s="18"/>
    </row>
    <row r="18" spans="2:4" ht="12.75">
      <c r="B18" s="2"/>
      <c r="C18" s="18"/>
      <c r="D18" s="18"/>
    </row>
    <row r="19" spans="2:4" ht="12.75">
      <c r="B19" s="2"/>
      <c r="C19" s="18"/>
      <c r="D19" s="18"/>
    </row>
    <row r="20" spans="2:4" ht="12.75">
      <c r="B20" s="2"/>
      <c r="C20" s="18"/>
      <c r="D20" s="18"/>
    </row>
    <row r="21" spans="2:4" ht="12.75">
      <c r="B21" s="2"/>
      <c r="C21" s="18"/>
      <c r="D21" s="18"/>
    </row>
    <row r="22" spans="2:4" ht="12.75">
      <c r="B22" s="2"/>
      <c r="C22" s="18"/>
      <c r="D22" s="18"/>
    </row>
    <row r="23" spans="2:4" ht="12.75">
      <c r="B23" s="2"/>
      <c r="C23" s="18"/>
      <c r="D23" s="18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00390625" style="4" customWidth="1"/>
    <col min="2" max="2" width="28.57421875" style="4" customWidth="1"/>
    <col min="3" max="3" width="28.28125" style="4" customWidth="1"/>
    <col min="4" max="4" width="25.8515625" style="4" customWidth="1"/>
    <col min="5" max="5" width="13.421875" style="4" customWidth="1"/>
    <col min="6" max="6" width="16.8515625" style="4" customWidth="1"/>
    <col min="7" max="7" width="19.00390625" style="4" customWidth="1"/>
    <col min="8" max="16384" width="9.140625" style="4" customWidth="1"/>
  </cols>
  <sheetData>
    <row r="1" ht="12.75">
      <c r="B1" s="9" t="s">
        <v>82</v>
      </c>
    </row>
    <row r="2" spans="1:7" ht="25.5">
      <c r="A2" s="28" t="s">
        <v>7</v>
      </c>
      <c r="B2" s="29" t="s">
        <v>43</v>
      </c>
      <c r="C2" s="30" t="s">
        <v>44</v>
      </c>
      <c r="D2" s="30" t="s">
        <v>45</v>
      </c>
      <c r="E2" s="30" t="s">
        <v>34</v>
      </c>
      <c r="F2" s="30" t="s">
        <v>46</v>
      </c>
      <c r="G2" s="30" t="s">
        <v>47</v>
      </c>
    </row>
    <row r="3" spans="1:7" ht="12.75" customHeight="1">
      <c r="A3" s="304" t="s">
        <v>646</v>
      </c>
      <c r="B3" s="305"/>
      <c r="C3" s="305"/>
      <c r="D3" s="306"/>
      <c r="E3" s="32"/>
      <c r="F3" s="33"/>
      <c r="G3" s="33"/>
    </row>
    <row r="4" spans="1:7" ht="12.75">
      <c r="A4" s="34">
        <v>1</v>
      </c>
      <c r="B4" s="36" t="s">
        <v>339</v>
      </c>
      <c r="C4" s="37" t="s">
        <v>340</v>
      </c>
      <c r="D4" s="38"/>
      <c r="E4" s="39"/>
      <c r="F4" s="40"/>
      <c r="G4" s="41">
        <v>7233.37</v>
      </c>
    </row>
    <row r="5" spans="1:7" ht="12.75">
      <c r="A5" s="31">
        <v>2</v>
      </c>
      <c r="B5" s="42" t="s">
        <v>341</v>
      </c>
      <c r="C5" s="43" t="s">
        <v>342</v>
      </c>
      <c r="D5" s="44"/>
      <c r="E5" s="45"/>
      <c r="F5" s="46"/>
      <c r="G5" s="47">
        <v>1960</v>
      </c>
    </row>
    <row r="6" spans="1:7" ht="12.75">
      <c r="A6" s="34">
        <v>3</v>
      </c>
      <c r="B6" s="48" t="s">
        <v>339</v>
      </c>
      <c r="C6" s="49" t="s">
        <v>343</v>
      </c>
      <c r="D6" s="50"/>
      <c r="E6" s="45" t="s">
        <v>344</v>
      </c>
      <c r="F6" s="46"/>
      <c r="G6" s="47">
        <v>7264.78</v>
      </c>
    </row>
    <row r="7" spans="1:7" ht="12.75">
      <c r="A7" s="31">
        <v>4</v>
      </c>
      <c r="B7" s="51" t="s">
        <v>345</v>
      </c>
      <c r="C7" s="52" t="s">
        <v>346</v>
      </c>
      <c r="D7" s="53"/>
      <c r="E7" s="53" t="s">
        <v>347</v>
      </c>
      <c r="F7" s="53"/>
      <c r="G7" s="54">
        <v>4885</v>
      </c>
    </row>
    <row r="8" spans="1:7" ht="12.75">
      <c r="A8" s="34">
        <v>5</v>
      </c>
      <c r="B8" s="48" t="s">
        <v>348</v>
      </c>
      <c r="C8" s="49"/>
      <c r="D8" s="50"/>
      <c r="E8" s="45" t="s">
        <v>349</v>
      </c>
      <c r="F8" s="46"/>
      <c r="G8" s="47">
        <v>8100</v>
      </c>
    </row>
    <row r="9" spans="1:7" ht="12.75">
      <c r="A9" s="31">
        <v>6</v>
      </c>
      <c r="B9" s="51" t="s">
        <v>350</v>
      </c>
      <c r="C9" s="52"/>
      <c r="D9" s="53"/>
      <c r="E9" s="53" t="s">
        <v>351</v>
      </c>
      <c r="F9" s="53"/>
      <c r="G9" s="54">
        <v>3110</v>
      </c>
    </row>
    <row r="10" spans="1:7" ht="12.75">
      <c r="A10" s="34">
        <v>7</v>
      </c>
      <c r="B10" s="42" t="s">
        <v>339</v>
      </c>
      <c r="C10" s="49" t="s">
        <v>352</v>
      </c>
      <c r="D10" s="56"/>
      <c r="E10" s="45" t="s">
        <v>349</v>
      </c>
      <c r="F10" s="46"/>
      <c r="G10" s="47">
        <v>21039.07</v>
      </c>
    </row>
    <row r="11" spans="1:7" ht="12.75">
      <c r="A11" s="31">
        <v>8</v>
      </c>
      <c r="B11" s="51" t="s">
        <v>353</v>
      </c>
      <c r="C11" s="52"/>
      <c r="D11" s="55"/>
      <c r="E11" s="53"/>
      <c r="F11" s="55"/>
      <c r="G11" s="54">
        <v>6643.96</v>
      </c>
    </row>
    <row r="12" spans="1:7" ht="12.75">
      <c r="A12" s="34">
        <v>9</v>
      </c>
      <c r="B12" s="48" t="s">
        <v>354</v>
      </c>
      <c r="C12" s="49" t="s">
        <v>355</v>
      </c>
      <c r="D12" s="50"/>
      <c r="E12" s="45" t="s">
        <v>349</v>
      </c>
      <c r="F12" s="46"/>
      <c r="G12" s="47">
        <v>14000</v>
      </c>
    </row>
    <row r="13" spans="1:7" ht="12.75">
      <c r="A13" s="31">
        <v>10</v>
      </c>
      <c r="B13" s="51" t="s">
        <v>356</v>
      </c>
      <c r="C13" s="52" t="s">
        <v>357</v>
      </c>
      <c r="D13" s="55"/>
      <c r="E13" s="53" t="s">
        <v>349</v>
      </c>
      <c r="F13" s="55"/>
      <c r="G13" s="54">
        <v>5220</v>
      </c>
    </row>
    <row r="14" spans="1:7" ht="12.75">
      <c r="A14" s="34">
        <v>11</v>
      </c>
      <c r="B14" s="51" t="s">
        <v>358</v>
      </c>
      <c r="C14" s="55"/>
      <c r="D14" s="55"/>
      <c r="E14" s="55"/>
      <c r="F14" s="55"/>
      <c r="G14" s="54">
        <v>3050</v>
      </c>
    </row>
    <row r="15" spans="1:7" ht="12.75">
      <c r="A15" s="31">
        <v>12</v>
      </c>
      <c r="B15" s="48" t="s">
        <v>359</v>
      </c>
      <c r="C15" s="56"/>
      <c r="D15" s="50"/>
      <c r="E15" s="46"/>
      <c r="F15" s="46"/>
      <c r="G15" s="47">
        <v>1835.86</v>
      </c>
    </row>
    <row r="16" spans="1:7" ht="12.75">
      <c r="A16" s="34">
        <v>13</v>
      </c>
      <c r="B16" s="51" t="s">
        <v>360</v>
      </c>
      <c r="C16" s="55"/>
      <c r="D16" s="55"/>
      <c r="E16" s="55"/>
      <c r="F16" s="55"/>
      <c r="G16" s="54">
        <v>1696.17</v>
      </c>
    </row>
    <row r="17" spans="1:7" ht="12.75">
      <c r="A17" s="31">
        <v>14</v>
      </c>
      <c r="B17" s="48" t="s">
        <v>361</v>
      </c>
      <c r="C17" s="56"/>
      <c r="D17" s="50"/>
      <c r="E17" s="46"/>
      <c r="F17" s="46"/>
      <c r="G17" s="47">
        <v>1631.68</v>
      </c>
    </row>
    <row r="18" spans="1:7" ht="12.75">
      <c r="A18" s="207">
        <v>15</v>
      </c>
      <c r="B18" s="208" t="s">
        <v>801</v>
      </c>
      <c r="C18" s="209"/>
      <c r="D18" s="209"/>
      <c r="E18" s="209"/>
      <c r="F18" s="209"/>
      <c r="G18" s="54">
        <v>2827.87</v>
      </c>
    </row>
    <row r="19" spans="1:7" ht="12.75">
      <c r="A19" s="307" t="s">
        <v>0</v>
      </c>
      <c r="B19" s="307"/>
      <c r="C19" s="307"/>
      <c r="D19" s="307"/>
      <c r="E19" s="307"/>
      <c r="F19" s="307"/>
      <c r="G19" s="59">
        <f>SUM(G4:G18)</f>
        <v>90497.75999999998</v>
      </c>
    </row>
  </sheetData>
  <sheetProtection/>
  <mergeCells count="2">
    <mergeCell ref="A3:D3"/>
    <mergeCell ref="A19:F19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140625" style="20" customWidth="1"/>
    <col min="2" max="2" width="53.28125" style="0" customWidth="1"/>
    <col min="3" max="3" width="37.57421875" style="0" customWidth="1"/>
  </cols>
  <sheetData>
    <row r="1" spans="2:3" ht="15" customHeight="1">
      <c r="B1" s="9" t="s">
        <v>49</v>
      </c>
      <c r="C1" s="23"/>
    </row>
    <row r="2" ht="12.75">
      <c r="B2" s="9"/>
    </row>
    <row r="3" spans="1:4" ht="69" customHeight="1">
      <c r="A3" s="311" t="s">
        <v>599</v>
      </c>
      <c r="B3" s="311"/>
      <c r="C3" s="311"/>
      <c r="D3" s="25"/>
    </row>
    <row r="4" spans="1:4" ht="9" customHeight="1">
      <c r="A4" s="24"/>
      <c r="B4" s="24"/>
      <c r="C4" s="24"/>
      <c r="D4" s="25"/>
    </row>
    <row r="6" spans="1:3" ht="30.75" customHeight="1">
      <c r="A6" s="26" t="s">
        <v>25</v>
      </c>
      <c r="B6" s="26" t="s">
        <v>39</v>
      </c>
      <c r="C6" s="27" t="s">
        <v>40</v>
      </c>
    </row>
    <row r="7" spans="1:3" ht="17.25" customHeight="1">
      <c r="A7" s="312" t="s">
        <v>764</v>
      </c>
      <c r="B7" s="313"/>
      <c r="C7" s="314"/>
    </row>
    <row r="8" spans="1:3" ht="18" customHeight="1">
      <c r="A8" s="19">
        <v>1</v>
      </c>
      <c r="B8" s="13" t="s">
        <v>560</v>
      </c>
      <c r="C8" s="19"/>
    </row>
    <row r="9" spans="1:3" ht="18" customHeight="1">
      <c r="A9" s="312" t="s">
        <v>757</v>
      </c>
      <c r="B9" s="313"/>
      <c r="C9" s="314"/>
    </row>
    <row r="10" spans="1:3" ht="18" customHeight="1">
      <c r="A10" s="19">
        <v>1</v>
      </c>
      <c r="B10" s="57" t="s">
        <v>362</v>
      </c>
      <c r="C10" s="19"/>
    </row>
    <row r="11" spans="1:3" ht="17.25" customHeight="1">
      <c r="A11" s="19">
        <v>2</v>
      </c>
      <c r="B11" s="224" t="s">
        <v>363</v>
      </c>
      <c r="C11" s="19"/>
    </row>
    <row r="12" spans="1:3" ht="18" customHeight="1">
      <c r="A12" s="19">
        <v>3</v>
      </c>
      <c r="B12" s="57" t="s">
        <v>364</v>
      </c>
      <c r="C12" s="19"/>
    </row>
    <row r="13" spans="1:3" ht="18" customHeight="1">
      <c r="A13" s="19">
        <v>4</v>
      </c>
      <c r="B13" s="57" t="s">
        <v>365</v>
      </c>
      <c r="C13" s="19"/>
    </row>
    <row r="14" spans="1:3" ht="18" customHeight="1">
      <c r="A14" s="19">
        <v>5</v>
      </c>
      <c r="B14" s="57" t="s">
        <v>366</v>
      </c>
      <c r="C14" s="19"/>
    </row>
    <row r="15" spans="1:3" ht="18" customHeight="1">
      <c r="A15" s="19">
        <v>6</v>
      </c>
      <c r="B15" s="57" t="s">
        <v>367</v>
      </c>
      <c r="C15" s="19"/>
    </row>
    <row r="16" spans="1:3" ht="18" customHeight="1">
      <c r="A16" s="19">
        <v>7</v>
      </c>
      <c r="B16" s="57" t="s">
        <v>368</v>
      </c>
      <c r="C16" s="19"/>
    </row>
    <row r="17" spans="1:3" ht="18" customHeight="1">
      <c r="A17" s="19">
        <v>8</v>
      </c>
      <c r="B17" s="57" t="s">
        <v>369</v>
      </c>
      <c r="C17" s="19"/>
    </row>
    <row r="18" spans="1:3" ht="18" customHeight="1">
      <c r="A18" s="312" t="s">
        <v>600</v>
      </c>
      <c r="B18" s="313"/>
      <c r="C18" s="314"/>
    </row>
    <row r="19" spans="1:3" ht="18.75" customHeight="1">
      <c r="A19" s="19">
        <v>1</v>
      </c>
      <c r="B19" s="11" t="s">
        <v>212</v>
      </c>
      <c r="C19" s="35" t="s">
        <v>213</v>
      </c>
    </row>
    <row r="20" spans="1:3" ht="22.5" customHeight="1">
      <c r="A20" s="308" t="s">
        <v>765</v>
      </c>
      <c r="B20" s="309"/>
      <c r="C20" s="310"/>
    </row>
    <row r="21" spans="1:3" ht="22.5" customHeight="1">
      <c r="A21" s="19">
        <v>1</v>
      </c>
      <c r="B21" s="13" t="s">
        <v>805</v>
      </c>
      <c r="C21" s="13"/>
    </row>
  </sheetData>
  <sheetProtection/>
  <mergeCells count="5">
    <mergeCell ref="A20:C20"/>
    <mergeCell ref="A3:C3"/>
    <mergeCell ref="A18:C18"/>
    <mergeCell ref="A7:C7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joanna.lenard</cp:lastModifiedBy>
  <cp:lastPrinted>2012-08-29T13:15:37Z</cp:lastPrinted>
  <dcterms:created xsi:type="dcterms:W3CDTF">2004-04-21T13:58:08Z</dcterms:created>
  <dcterms:modified xsi:type="dcterms:W3CDTF">2012-09-05T06:43:36Z</dcterms:modified>
  <cp:category/>
  <cp:version/>
  <cp:contentType/>
  <cp:contentStatus/>
</cp:coreProperties>
</file>