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'Arkusz1'!$A$1:$E$410</definedName>
  </definedNames>
  <calcPr fullCalcOnLoad="1"/>
</workbook>
</file>

<file path=xl/sharedStrings.xml><?xml version="1.0" encoding="utf-8"?>
<sst xmlns="http://schemas.openxmlformats.org/spreadsheetml/2006/main" count="494" uniqueCount="347">
  <si>
    <t>Klasyfikacja</t>
  </si>
  <si>
    <t>budżetowa</t>
  </si>
  <si>
    <t>Treść</t>
  </si>
  <si>
    <t>Zmiana</t>
  </si>
  <si>
    <t>Plan</t>
  </si>
  <si>
    <t>po zmianie</t>
  </si>
  <si>
    <t>przed zmianą</t>
  </si>
  <si>
    <t>Zmiany w planie dochodów dokonuje się w następujących podziałkach kalsyfikacji budżetowej:</t>
  </si>
  <si>
    <t>Razem dochody:</t>
  </si>
  <si>
    <t>Zmiany w planie wydatków budżetu dokonuje się w następujących podziałkach klasyfikacji budżetowej:</t>
  </si>
  <si>
    <t>Składki na ubezpieczenia społeczne</t>
  </si>
  <si>
    <t>Składki na Fundusz Pracy</t>
  </si>
  <si>
    <t>Zakup usług pozostałych</t>
  </si>
  <si>
    <t>Wynagrodzenia osobowe pracowników</t>
  </si>
  <si>
    <t>Zakup materiałów i wyposażenia</t>
  </si>
  <si>
    <t>Razem wydatki:</t>
  </si>
  <si>
    <t>Dochody budżetu</t>
  </si>
  <si>
    <t>Przychody budżetu nadwyżka budżetu z lat</t>
  </si>
  <si>
    <t>ubiegłych</t>
  </si>
  <si>
    <t>Przychody kredyt długoterminowy</t>
  </si>
  <si>
    <t>Wydatki budżetu</t>
  </si>
  <si>
    <t xml:space="preserve">        Ponadto dokonuje się przesunięć planu wydatków w następującej podziałce klasyfikacji budżetowej:</t>
  </si>
  <si>
    <t>Zakup materiałów papierniczych do sprzętu</t>
  </si>
  <si>
    <t>drukarskiego i urządzeń kserograficznych</t>
  </si>
  <si>
    <t>programów i licencji</t>
  </si>
  <si>
    <t>Zakup akcesoriów komputerowych, w tym</t>
  </si>
  <si>
    <t>Zakup energii</t>
  </si>
  <si>
    <t>Różne opłaty i składki</t>
  </si>
  <si>
    <t>Zakup usług remontowych</t>
  </si>
  <si>
    <t>Zakup usług zdrowotnych</t>
  </si>
  <si>
    <t>801.80101</t>
  </si>
  <si>
    <t>Szkoły podstawowe</t>
  </si>
  <si>
    <t>801.80110.4210</t>
  </si>
  <si>
    <t>801.80110</t>
  </si>
  <si>
    <t>Gimnazja</t>
  </si>
  <si>
    <t>Razem przesunięcia w Oświacie</t>
  </si>
  <si>
    <t>852.85203</t>
  </si>
  <si>
    <t>Ośrodki wsparcia</t>
  </si>
  <si>
    <t>Ośrodki pomocy społecznej</t>
  </si>
  <si>
    <t>852.85219</t>
  </si>
  <si>
    <t>801.80101.4110</t>
  </si>
  <si>
    <t>801.80101.4370</t>
  </si>
  <si>
    <t>801.80101.4440</t>
  </si>
  <si>
    <t>(zwiększenie dotyczy Szkoły Podstawowej</t>
  </si>
  <si>
    <t>Odpisy na zakł.fund.świadczeń socjalnych</t>
  </si>
  <si>
    <t>Opł.z tyt.zakupu usł.telekom.telefonii stacjon.</t>
  </si>
  <si>
    <t>Opł.z tyt.zakupu usł.telekom.telefonii komórk.</t>
  </si>
  <si>
    <t>754.75412.4300</t>
  </si>
  <si>
    <t>Świadczenia społeczne</t>
  </si>
  <si>
    <t>Dodatkowe wynagrodzenie roczne</t>
  </si>
  <si>
    <t>854.85415.3240</t>
  </si>
  <si>
    <t>Stypendia dla uczniów</t>
  </si>
  <si>
    <t xml:space="preserve">Przychody pożyczki długoterminowe </t>
  </si>
  <si>
    <t>z WFOŚiGW w Poznaniu</t>
  </si>
  <si>
    <t>801.80101.4040</t>
  </si>
  <si>
    <t>801.80101.4120</t>
  </si>
  <si>
    <t>801.80148</t>
  </si>
  <si>
    <t>Stołówki szkolne</t>
  </si>
  <si>
    <t>852.85219.4280</t>
  </si>
  <si>
    <t>900.90004</t>
  </si>
  <si>
    <t>Utrzymanie zieleni w miastach i gminach</t>
  </si>
  <si>
    <t xml:space="preserve">   z dnia 26 maja  2008r.</t>
  </si>
  <si>
    <t xml:space="preserve">       Zmian w budżecie Gminy dokanano między innymi na podstawie pisma Wojewody Wielkopolskiego</t>
  </si>
  <si>
    <t>Nr FB.I-3.3011-148/08 z dnia 14 kwietnia 2008r., Nr FB.I-3.3011-170/08 z dnia 24 kwietnia 2008r.,</t>
  </si>
  <si>
    <t>801.80101.2030</t>
  </si>
  <si>
    <t xml:space="preserve">Dotacja celowa z budżetu państwa na </t>
  </si>
  <si>
    <t>realizację własnych zadań bieżących gmin</t>
  </si>
  <si>
    <t>dotycząca sfinansowania w ramach wdrażania</t>
  </si>
  <si>
    <t>dwuletniego programu pilotażowego nauczania</t>
  </si>
  <si>
    <t>języka angielskiego od pierwszej klasy szkoły</t>
  </si>
  <si>
    <t>podstawowej w okresie styczeń-sierpień 2008r</t>
  </si>
  <si>
    <t>852.85295.2030</t>
  </si>
  <si>
    <t>Zwiększenie dotacji z budżetu państwa na</t>
  </si>
  <si>
    <t>relaizację programu wieloletniego "Pomoc</t>
  </si>
  <si>
    <t>państwa w zakresie dożywiania"</t>
  </si>
  <si>
    <t>854.85415.2030</t>
  </si>
  <si>
    <t>Dotacja celowa z budżetu państwa na</t>
  </si>
  <si>
    <t>realizację własnych zadań bieżacych gmin</t>
  </si>
  <si>
    <t>dotycząca dofinansowania świadczeń pomocy</t>
  </si>
  <si>
    <t xml:space="preserve">materialnej dla uczniów o charakterze </t>
  </si>
  <si>
    <t>socjalnym</t>
  </si>
  <si>
    <t>852.85295.0970</t>
  </si>
  <si>
    <t>Środki z PUP w Środzie Wlkp. na prace</t>
  </si>
  <si>
    <t>społecznie użyteczne (zatrudnienie 10 osób</t>
  </si>
  <si>
    <t>na okres 7,5 m-ca w wymiarze 40 godz/m-c</t>
  </si>
  <si>
    <t>za 6,30 zł/godz., finansowanie ze środków</t>
  </si>
  <si>
    <t>PUP w wysokości 60% zrealizowanych</t>
  </si>
  <si>
    <t>wydatków)</t>
  </si>
  <si>
    <t>900.90004.0970</t>
  </si>
  <si>
    <t>Środki z PUP w Środzie Wlkp. na roboty</t>
  </si>
  <si>
    <t>publiczne 4 bezrobotnych na okres 6 m-cy</t>
  </si>
  <si>
    <t>600.60016.0970</t>
  </si>
  <si>
    <t>Wpływy z różnych dochodów</t>
  </si>
  <si>
    <t>700.70005.0470</t>
  </si>
  <si>
    <t>Wpływy z opłat za zarząd, użytkowanie</t>
  </si>
  <si>
    <t>i użytkowanie wieczyste nieruchomości</t>
  </si>
  <si>
    <t>700.70005.0760</t>
  </si>
  <si>
    <t>Wpływy z tytułu przekształcenia prawa</t>
  </si>
  <si>
    <t>użytkowania wieczystego przysługującego</t>
  </si>
  <si>
    <t>osobom fizycznym w prawo własności</t>
  </si>
  <si>
    <t>700.70095.0690</t>
  </si>
  <si>
    <t>Wpływy z róznych opłat</t>
  </si>
  <si>
    <t>700.70095.0970</t>
  </si>
  <si>
    <t>Podatek od nieruchomości</t>
  </si>
  <si>
    <t>756.75616.0370</t>
  </si>
  <si>
    <t>Opłata od posiadania psów</t>
  </si>
  <si>
    <t>756.75615.0310</t>
  </si>
  <si>
    <t>010.01095.2010</t>
  </si>
  <si>
    <t>Dotacje celowe otrzymane z budżetu państwa</t>
  </si>
  <si>
    <t>na realizację zadań bieżących z zakresu</t>
  </si>
  <si>
    <t>administracji rządowej oraz innych zadań</t>
  </si>
  <si>
    <t>zleconych gminie (związkom gmin) ustawami</t>
  </si>
  <si>
    <t xml:space="preserve">((dotacja dotyczy dopłaty do paliw dla </t>
  </si>
  <si>
    <t>rolników)</t>
  </si>
  <si>
    <t>010.01095.4210</t>
  </si>
  <si>
    <t>010.01095.4300</t>
  </si>
  <si>
    <t>010.01095.4410</t>
  </si>
  <si>
    <t>010.01095.4430</t>
  </si>
  <si>
    <t>010.01095.4700</t>
  </si>
  <si>
    <t>010.01095.4740</t>
  </si>
  <si>
    <t>010.01095</t>
  </si>
  <si>
    <t>Pozostała działalność (wydatki związane</t>
  </si>
  <si>
    <t>z wypłatą dopłat do paliw dla rolników)</t>
  </si>
  <si>
    <t>Podróże słuzbowe krajowe</t>
  </si>
  <si>
    <t>Szkolenia pracowników niebędących</t>
  </si>
  <si>
    <t>członkami korpusu służby cywilnej</t>
  </si>
  <si>
    <t>(dopłaty do paliw dla rolników)</t>
  </si>
  <si>
    <t>801.80101.3020</t>
  </si>
  <si>
    <t>801.80101.4010</t>
  </si>
  <si>
    <t>Wydatki osobowe niezaliczone do wynagrodz.</t>
  </si>
  <si>
    <t>Odpisy na zakładowy fundusz świadcz.socj.</t>
  </si>
  <si>
    <t>w Kolniczkach - 626,00 zł, Zespołu Szkół</t>
  </si>
  <si>
    <t>w Klęce - 896,00 zł)</t>
  </si>
  <si>
    <t>w Kolniczkach - 6 255,00 zł, Zespołu Szkół</t>
  </si>
  <si>
    <t>w Klęce - 9 815,00 zł)</t>
  </si>
  <si>
    <t>w Kolniczkach - 346,00 zł, Zespołu Szkół</t>
  </si>
  <si>
    <t>w Klęce - 617,00 zł)</t>
  </si>
  <si>
    <t>w Kolniczkach - 1 109,00 zł, Zespołu Szkół</t>
  </si>
  <si>
    <t>w Klęce - 1 738,00 zł)</t>
  </si>
  <si>
    <t>w Kolniczkach - 178,00 zł, Zespołu Szkół</t>
  </si>
  <si>
    <t>w Klęce - 278,00 zł)</t>
  </si>
  <si>
    <t>w Kolniczkach - 502,00 zł, Zespołu Szkół</t>
  </si>
  <si>
    <t>w Klęce - 670,00 zł)</t>
  </si>
  <si>
    <t>Szkoły podstaowe (zwiększenia dotyczą</t>
  </si>
  <si>
    <t>nauki języka angielskiego w szkołach</t>
  </si>
  <si>
    <t>podstawowych w okresie I-VIII/2008r.)</t>
  </si>
  <si>
    <t>852.85295.3110</t>
  </si>
  <si>
    <t>(zwiększenie dotyczy dożywiania uczniów)</t>
  </si>
  <si>
    <t>(zwiększenie dotyczy prac społecznie</t>
  </si>
  <si>
    <t>użytecznych dla 10 osób na okres 7,5 m-ca)</t>
  </si>
  <si>
    <t>900.90004.4010</t>
  </si>
  <si>
    <t>900.90004.4110</t>
  </si>
  <si>
    <t>900.90004.4120</t>
  </si>
  <si>
    <t>(zwiększenia dotyczą zatrudnienia 4-ch</t>
  </si>
  <si>
    <t>bezrobotnych do prac publicznych na okres</t>
  </si>
  <si>
    <t xml:space="preserve">6-ciu miesięcy i 2-ch osób na okres </t>
  </si>
  <si>
    <t>2-ch miesięcy)</t>
  </si>
  <si>
    <t>900.90004.4440</t>
  </si>
  <si>
    <t>730.73007.4210</t>
  </si>
  <si>
    <t>730.73007.4300</t>
  </si>
  <si>
    <t>730.73007</t>
  </si>
  <si>
    <t>Wspólpraca naukowa i naukowo-techniczna</t>
  </si>
  <si>
    <t>z zagranicą (zwiększenia dotyczą Zespołu</t>
  </si>
  <si>
    <t xml:space="preserve">Szkół w Nowym Mieście nad Wartą </t>
  </si>
  <si>
    <t>w związku z przyjazdem dzieci z zaprzyjaźn.</t>
  </si>
  <si>
    <t>gminy francuskiej)</t>
  </si>
  <si>
    <t>400.40002.4480</t>
  </si>
  <si>
    <t>900.90001.4480</t>
  </si>
  <si>
    <t>801.80101.4360</t>
  </si>
  <si>
    <t>801.80113.4300</t>
  </si>
  <si>
    <t>801.80113</t>
  </si>
  <si>
    <t>Dowozy uczniów do szkół</t>
  </si>
  <si>
    <t>801.80148.4210</t>
  </si>
  <si>
    <t>854.85412.4300</t>
  </si>
  <si>
    <t>854.85412</t>
  </si>
  <si>
    <t>Kolonie i obozy oraz inne formy wypoczynku</t>
  </si>
  <si>
    <t>dzieci i młodzieży szkolnej</t>
  </si>
  <si>
    <t>852.85203.4210</t>
  </si>
  <si>
    <t>852.85203.4430</t>
  </si>
  <si>
    <t>852.85219.4300</t>
  </si>
  <si>
    <t>852.85219.4430</t>
  </si>
  <si>
    <t>852.85219.4740</t>
  </si>
  <si>
    <t>Zakup mater.papiern.do sprzętu drukarskiego</t>
  </si>
  <si>
    <t>i urządzeń kserograficznych</t>
  </si>
  <si>
    <t>852.85219.4750</t>
  </si>
  <si>
    <t>Zakup akcesoriów komputerowych w tym</t>
  </si>
  <si>
    <t>801.80101.4260</t>
  </si>
  <si>
    <t>w Boguszynie 4 000,00 zł i Zespołu Szkół</t>
  </si>
  <si>
    <t>w Klęce 7 000,00 zł)</t>
  </si>
  <si>
    <t>801.80103.4260</t>
  </si>
  <si>
    <t>w Boguszynie 2 000,00 zł i Zespołu Szkół</t>
  </si>
  <si>
    <t>w Chociczy 2 000,00 zł)</t>
  </si>
  <si>
    <t>801.80110.4260</t>
  </si>
  <si>
    <t xml:space="preserve">(zwiększenie dotyczy Zespołu Szkół </t>
  </si>
  <si>
    <t>w Chociczy 3 000,00 zł)</t>
  </si>
  <si>
    <t>801.80130.4260</t>
  </si>
  <si>
    <t>(zwiększenie dotyczy Zespołu Szkół</t>
  </si>
  <si>
    <t>w Nowym Mieście nad Wartą 7 00,00 zł)</t>
  </si>
  <si>
    <t>(zwiększenie dotyczy legalizacji</t>
  </si>
  <si>
    <t>rozpieraków hudraulicznych)</t>
  </si>
  <si>
    <t>Dotacja celowa na pomoc finansową</t>
  </si>
  <si>
    <t>Wynagrodzenia osobowe</t>
  </si>
  <si>
    <t>Odpisy na zakładowy fundusz świadczeń</t>
  </si>
  <si>
    <t>socjalnych</t>
  </si>
  <si>
    <t>010.01008.4010</t>
  </si>
  <si>
    <t>010.01008.4110</t>
  </si>
  <si>
    <t>010.01008.4210</t>
  </si>
  <si>
    <t>010.01008.4440</t>
  </si>
  <si>
    <t>010.01008</t>
  </si>
  <si>
    <t>Melioracje wodne</t>
  </si>
  <si>
    <t>(zwiększenia dotyczą wydatków związanych</t>
  </si>
  <si>
    <t>z zatrudnieniem 10-ciu bezrobotnych do</t>
  </si>
  <si>
    <t>prac w ramach programu "ROWY" na okres</t>
  </si>
  <si>
    <t>6-ciu miesięcy)</t>
  </si>
  <si>
    <t>udzielaną między jednostkami samorządu</t>
  </si>
  <si>
    <t>754.75411.6300</t>
  </si>
  <si>
    <t>terytorialnego na dofinansowanie własnych</t>
  </si>
  <si>
    <t>zadań inwestycyjnych i zakupów inwestycyjn.</t>
  </si>
  <si>
    <t>(pomoc finansowa dla Powiatu Średzkiego</t>
  </si>
  <si>
    <t>na zakup samochodu strażackiego na</t>
  </si>
  <si>
    <t>potrzeby Komendy Powiatowej Straży</t>
  </si>
  <si>
    <t>Pożarnej)</t>
  </si>
  <si>
    <t>750.75023.6060</t>
  </si>
  <si>
    <t>Wydatki na zakupy inwestycyjne jednostek</t>
  </si>
  <si>
    <t>budżetowych</t>
  </si>
  <si>
    <t>(zwiększenie dotyczy zakupu programu na</t>
  </si>
  <si>
    <t>potrzeby elektronicznego obiegu dokument.)</t>
  </si>
  <si>
    <t>700.70095.4300</t>
  </si>
  <si>
    <t>(zmniejszenie dotyczy wydatków na Rynek</t>
  </si>
  <si>
    <t>w Nowym Mieście n/Wartą zaplanowanych</t>
  </si>
  <si>
    <t>na 2008r. w kwocie 50 000,00 zł)</t>
  </si>
  <si>
    <t>600.60016.6050</t>
  </si>
  <si>
    <t>Wydatki inwestycyjne jednostek budżetowych</t>
  </si>
  <si>
    <t>(zwiększenie dotyczy dokumentacji</t>
  </si>
  <si>
    <t>przebudowy ulic wokół Rynku w Nowym</t>
  </si>
  <si>
    <t>Mieście n/Wartą)</t>
  </si>
  <si>
    <t>Szkoły Podstawowe</t>
  </si>
  <si>
    <t>801.80103.3020</t>
  </si>
  <si>
    <t>801.80103.4010</t>
  </si>
  <si>
    <t>801.80103.4110</t>
  </si>
  <si>
    <t>801.80103.4120</t>
  </si>
  <si>
    <t>801.80103</t>
  </si>
  <si>
    <t>Oddziały przedszkolne w szkołach podstaw.</t>
  </si>
  <si>
    <t>801.80104.3020</t>
  </si>
  <si>
    <t>801.80104.4010</t>
  </si>
  <si>
    <t>801.80104.4110</t>
  </si>
  <si>
    <t>801.80104.4120</t>
  </si>
  <si>
    <t>801.80104</t>
  </si>
  <si>
    <t>Przedszkola</t>
  </si>
  <si>
    <t>801.80130.3020</t>
  </si>
  <si>
    <t>801.80130.4010</t>
  </si>
  <si>
    <t>801.80130.4110</t>
  </si>
  <si>
    <t>801.80130.4120</t>
  </si>
  <si>
    <t>801.80130</t>
  </si>
  <si>
    <t>Szkoły zawodowe</t>
  </si>
  <si>
    <t>801.80148.4010</t>
  </si>
  <si>
    <t>801.80148.4110</t>
  </si>
  <si>
    <t>801.80148.4120</t>
  </si>
  <si>
    <t>801.80114.4010</t>
  </si>
  <si>
    <t>801.80114.4110</t>
  </si>
  <si>
    <t>801.80114.4120</t>
  </si>
  <si>
    <t>801.80114</t>
  </si>
  <si>
    <t>Zespoły Ekonomiczno-administracyjne Szkół</t>
  </si>
  <si>
    <t>801.80146.4300</t>
  </si>
  <si>
    <t>801.80146</t>
  </si>
  <si>
    <t>Dokształcanie i doskonalenie nauczycieli</t>
  </si>
  <si>
    <t>854.85401.3020</t>
  </si>
  <si>
    <t>854.85401.4010</t>
  </si>
  <si>
    <t>854.85401.4110</t>
  </si>
  <si>
    <t>854.85401.4120</t>
  </si>
  <si>
    <t>854.85401</t>
  </si>
  <si>
    <t>Świetlice szkolne</t>
  </si>
  <si>
    <t>(zwiększenia dotyczą podwyżki płac</t>
  </si>
  <si>
    <t>Razem zwiększenia w oświacie</t>
  </si>
  <si>
    <t>801.80110.3020</t>
  </si>
  <si>
    <t>801.80110.4010</t>
  </si>
  <si>
    <t>801.80110.4110</t>
  </si>
  <si>
    <t>801.80110.4120</t>
  </si>
  <si>
    <t>od dnia 1 stycznia 2008r. nauczycieli</t>
  </si>
  <si>
    <t>średnio o 10,95% płac zasadniczych oraz</t>
  </si>
  <si>
    <t>obsługi o 100,00 zł/etat płacy zasadniczej)</t>
  </si>
  <si>
    <t>921.92109.2480</t>
  </si>
  <si>
    <t>Dotacja podmiotowa z budżetu dla samorząd.</t>
  </si>
  <si>
    <t>instytucji kultury</t>
  </si>
  <si>
    <t>921.92116.2480</t>
  </si>
  <si>
    <t>700.70095</t>
  </si>
  <si>
    <t>Pozostała działalność (komunalka)</t>
  </si>
  <si>
    <t>Nr FB.I-3.3011-177/08 z dnia 7 maja 2008r., Nr FB.I-3.3011-194/08 z dnia 12 maja 2008r.</t>
  </si>
  <si>
    <t>801.80101.0970</t>
  </si>
  <si>
    <t>801.80103.0970</t>
  </si>
  <si>
    <t>801.80104.0970</t>
  </si>
  <si>
    <t>801.80110.0970</t>
  </si>
  <si>
    <t>801.80130.0970</t>
  </si>
  <si>
    <t>854.85401.0970</t>
  </si>
  <si>
    <t>Zwiększenia dochodów dotyczą zwrotu</t>
  </si>
  <si>
    <t>z rachunku funduszu świadczeń socjaln.</t>
  </si>
  <si>
    <t>nadpłaconych kwot w 2007r.</t>
  </si>
  <si>
    <t>700.70095.4260</t>
  </si>
  <si>
    <t>700.70095.4270</t>
  </si>
  <si>
    <t>750.75022.3030</t>
  </si>
  <si>
    <t>Różne wydatki na rzecz osób fizycznych</t>
  </si>
  <si>
    <t>750.75095.3030</t>
  </si>
  <si>
    <t>750.75022/</t>
  </si>
  <si>
    <t>750.75095</t>
  </si>
  <si>
    <t>Rady gmin/</t>
  </si>
  <si>
    <t>Pozostała działalnośc</t>
  </si>
  <si>
    <t>(przesunięcie diet sołtysów)</t>
  </si>
  <si>
    <t>010.01095.4750</t>
  </si>
  <si>
    <t>600.60016.6260</t>
  </si>
  <si>
    <t>Dotacje otrzymane z funduszy celowych</t>
  </si>
  <si>
    <t>na finansowanie lub dofinansowanie kosztów</t>
  </si>
  <si>
    <t>realizacji inwestycji i zakupów inwestycyjnych</t>
  </si>
  <si>
    <t>jednostek sektora finansów publicznych</t>
  </si>
  <si>
    <t>(dofinansowanie dotyczy drogi Boguszyn-</t>
  </si>
  <si>
    <t>Chromiec ujętej już w planie wydatków</t>
  </si>
  <si>
    <t>budżetu na 2008 rok)</t>
  </si>
  <si>
    <t>na potrzeby Płatnika 450 zł)</t>
  </si>
  <si>
    <t>Nr FB.I-3.3011-76/08 z dnia 21 maja 2008r., umowy z Powiatowym Urzędem Pracy w Środzie Wlkp.</t>
  </si>
  <si>
    <t>Nr 2/RP/2008 z dnia 11 kwietnia 2008r., porozumienia z Powiatowym Urzędem Pracy w Środzie Wlkp.</t>
  </si>
  <si>
    <t>Nr 1/2008 z dnia 14 kwietnia 2008r., umowy dofinansowania Nr 148/2008 z dnia 15.04.2008r.</t>
  </si>
  <si>
    <t>ze środków Funduszu Ochrony Gruntów Rolnych oraz pism od Dyrektora GZEAS, Dyrektorów placówek</t>
  </si>
  <si>
    <t>oświatowych i Kierownika Ośrodka Pomocy Społecznej w Nowym Mieście nad Wartą</t>
  </si>
  <si>
    <t>852.85219.2030</t>
  </si>
  <si>
    <t>wypłatę dodatków w wysokości 250 zł</t>
  </si>
  <si>
    <t>miesięcznie na pracownika socjalnego</t>
  </si>
  <si>
    <t>zatrudnionego w pełnym wymiarze czasu</t>
  </si>
  <si>
    <t>pracy, realizującego pracę socjalną</t>
  </si>
  <si>
    <t>w środowisku w roku 2008</t>
  </si>
  <si>
    <r>
      <t xml:space="preserve">     Dochody budżetu Gminy Nowe Miasto nad Wartą zostają zwiększone o kwotę </t>
    </r>
    <r>
      <rPr>
        <b/>
        <sz val="10"/>
        <rFont val="Arial"/>
        <family val="2"/>
      </rPr>
      <t>536 588,00 zł.</t>
    </r>
  </si>
  <si>
    <t>852.85219.4010</t>
  </si>
  <si>
    <t>852.85219.4110</t>
  </si>
  <si>
    <t>852.85219.4120</t>
  </si>
  <si>
    <t>(zwiększenia dotyczą wypłaty dodatków</t>
  </si>
  <si>
    <t>dla pracowników socjalnych)</t>
  </si>
  <si>
    <t>(zwiększenie dotyczy przedstawienia "HALKA"</t>
  </si>
  <si>
    <t xml:space="preserve"> 2500 zł, certyfikatu na potrzeby Płatnika</t>
  </si>
  <si>
    <t xml:space="preserve"> 450 zł)</t>
  </si>
  <si>
    <t>(zwiększenie dotyczy odpisu na ZFŚS</t>
  </si>
  <si>
    <t xml:space="preserve"> 800 zł, czynsz za filię biblioteki w Chociczy</t>
  </si>
  <si>
    <t xml:space="preserve"> 1512 zł oraz zakup maebli do księgowości</t>
  </si>
  <si>
    <t>biblioteki 1500 zł oraz zakup certyfikatu</t>
  </si>
  <si>
    <r>
      <t xml:space="preserve">        Wydatki budżetu Gminy Nowe Miasto nad Wartą zostają zwiększone o kwotę </t>
    </r>
    <r>
      <rPr>
        <b/>
        <sz val="10"/>
        <rFont val="Arial"/>
        <family val="2"/>
      </rPr>
      <t xml:space="preserve"> 985 790,00 zł.</t>
    </r>
  </si>
  <si>
    <r>
      <t xml:space="preserve">        Dochody budżetu zostają zwiększone o kwotę </t>
    </r>
    <r>
      <rPr>
        <b/>
        <sz val="10"/>
        <rFont val="Arial"/>
        <family val="2"/>
      </rPr>
      <t>536 588,00 zł,</t>
    </r>
    <r>
      <rPr>
        <sz val="10"/>
        <rFont val="Arial"/>
        <family val="2"/>
      </rPr>
      <t xml:space="preserve">  wydatki budżetu zostają zwiększone</t>
    </r>
  </si>
  <si>
    <r>
      <t xml:space="preserve">o kwotę </t>
    </r>
    <r>
      <rPr>
        <b/>
        <sz val="10"/>
        <rFont val="Arial"/>
        <family val="2"/>
      </rPr>
      <t xml:space="preserve">985 790,00 zł. </t>
    </r>
    <r>
      <rPr>
        <sz val="10"/>
        <rFont val="Arial"/>
        <family val="2"/>
      </rPr>
      <t xml:space="preserve">Po powyższych zmianach dochody budżetu Gminy wyniosą </t>
    </r>
    <r>
      <rPr>
        <b/>
        <sz val="10"/>
        <rFont val="Arial"/>
        <family val="2"/>
      </rPr>
      <t>22 501 525,00 zł,</t>
    </r>
  </si>
  <si>
    <r>
      <t xml:space="preserve">natomiast wydatki budżetu Gminy wyniosą </t>
    </r>
    <r>
      <rPr>
        <b/>
        <sz val="10"/>
        <rFont val="Arial"/>
        <family val="2"/>
      </rPr>
      <t>27 970 946,00 zł.</t>
    </r>
  </si>
  <si>
    <t xml:space="preserve">                Uzasadnienie do Uchwały Nr XVI/111/2008 Rady Gminy Nowe Miasto nad Wartą</t>
  </si>
  <si>
    <r>
      <t xml:space="preserve">       Skumulowana nadwyżka budżetowa na dzień 31 grudnia 2007r. wynosi </t>
    </r>
    <r>
      <rPr>
        <b/>
        <sz val="10"/>
        <rFont val="Arial"/>
        <family val="2"/>
      </rPr>
      <t>665 723,34 zł</t>
    </r>
    <r>
      <rPr>
        <sz val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</si>
</sst>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8" xfId="0" applyFill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4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11" xfId="0" applyNumberFormat="1" applyFill="1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2" borderId="3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9" xfId="0" applyNumberFormat="1" applyFill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3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2" borderId="12" xfId="0" applyFill="1" applyBorder="1" applyAlignment="1">
      <alignment/>
    </xf>
    <xf numFmtId="4" fontId="0" fillId="2" borderId="9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4" fontId="0" fillId="2" borderId="20" xfId="0" applyNumberFormat="1" applyFill="1" applyBorder="1" applyAlignment="1">
      <alignment/>
    </xf>
    <xf numFmtId="4" fontId="0" fillId="2" borderId="21" xfId="0" applyNumberFormat="1" applyFill="1" applyBorder="1" applyAlignment="1">
      <alignment/>
    </xf>
    <xf numFmtId="0" fontId="0" fillId="2" borderId="22" xfId="0" applyFill="1" applyBorder="1" applyAlignment="1">
      <alignment/>
    </xf>
    <xf numFmtId="4" fontId="0" fillId="2" borderId="2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view="pageBreakPreview" zoomScaleSheetLayoutView="100" workbookViewId="0" topLeftCell="A299">
      <selection activeCell="A338" sqref="A338"/>
    </sheetView>
  </sheetViews>
  <sheetFormatPr defaultColWidth="9.140625" defaultRowHeight="12.75"/>
  <cols>
    <col min="1" max="1" width="13.8515625" style="0" customWidth="1"/>
    <col min="2" max="2" width="38.7109375" style="0" customWidth="1"/>
    <col min="3" max="3" width="13.140625" style="0" customWidth="1"/>
    <col min="4" max="4" width="12.140625" style="0" customWidth="1"/>
    <col min="5" max="5" width="12.421875" style="0" customWidth="1"/>
  </cols>
  <sheetData>
    <row r="1" spans="1:9" ht="12.75">
      <c r="A1" s="1" t="s">
        <v>345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 t="s">
        <v>61</v>
      </c>
      <c r="C2" s="1"/>
      <c r="D2" s="1"/>
      <c r="E2" s="1"/>
      <c r="F2" s="1"/>
      <c r="G2" s="1"/>
      <c r="H2" s="1"/>
      <c r="I2" s="1"/>
    </row>
    <row r="4" ht="12.75">
      <c r="A4" t="s">
        <v>62</v>
      </c>
    </row>
    <row r="5" ht="12.75">
      <c r="A5" t="s">
        <v>63</v>
      </c>
    </row>
    <row r="6" ht="12.75">
      <c r="A6" t="s">
        <v>287</v>
      </c>
    </row>
    <row r="7" ht="12.75">
      <c r="A7" t="s">
        <v>317</v>
      </c>
    </row>
    <row r="8" ht="12.75">
      <c r="A8" t="s">
        <v>318</v>
      </c>
    </row>
    <row r="9" ht="12.75">
      <c r="A9" t="s">
        <v>319</v>
      </c>
    </row>
    <row r="10" ht="12.75">
      <c r="A10" t="s">
        <v>320</v>
      </c>
    </row>
    <row r="11" ht="12.75">
      <c r="A11" t="s">
        <v>321</v>
      </c>
    </row>
    <row r="13" ht="12.75">
      <c r="A13" t="s">
        <v>328</v>
      </c>
    </row>
    <row r="14" ht="12.75">
      <c r="A14" t="s">
        <v>7</v>
      </c>
    </row>
    <row r="15" spans="1:5" ht="13.5" thickBot="1">
      <c r="A15" s="1"/>
      <c r="B15" s="1"/>
      <c r="C15" s="1"/>
      <c r="D15" s="1"/>
      <c r="E15" s="1"/>
    </row>
    <row r="16" spans="1:5" ht="12.75">
      <c r="A16" s="2" t="s">
        <v>0</v>
      </c>
      <c r="B16" s="2"/>
      <c r="C16" s="15" t="s">
        <v>4</v>
      </c>
      <c r="D16" s="3"/>
      <c r="E16" s="3" t="s">
        <v>4</v>
      </c>
    </row>
    <row r="17" spans="1:5" ht="13.5" thickBot="1">
      <c r="A17" s="4" t="s">
        <v>1</v>
      </c>
      <c r="B17" s="4" t="s">
        <v>2</v>
      </c>
      <c r="C17" s="16" t="s">
        <v>6</v>
      </c>
      <c r="D17" s="6" t="s">
        <v>3</v>
      </c>
      <c r="E17" s="6" t="s">
        <v>5</v>
      </c>
    </row>
    <row r="18" spans="1:5" ht="12.75">
      <c r="A18" s="10"/>
      <c r="B18" s="10"/>
      <c r="C18" s="17"/>
      <c r="D18" s="12"/>
      <c r="E18" s="12"/>
    </row>
    <row r="19" spans="1:5" ht="12.75">
      <c r="A19" s="10" t="s">
        <v>107</v>
      </c>
      <c r="B19" s="10" t="s">
        <v>108</v>
      </c>
      <c r="C19" s="79">
        <v>0</v>
      </c>
      <c r="D19" s="14">
        <v>171004</v>
      </c>
      <c r="E19" s="14">
        <f>SUM(C19+D19)</f>
        <v>171004</v>
      </c>
    </row>
    <row r="20" spans="1:5" ht="12.75">
      <c r="A20" s="10"/>
      <c r="B20" s="10" t="s">
        <v>109</v>
      </c>
      <c r="C20" s="17"/>
      <c r="D20" s="12"/>
      <c r="E20" s="12"/>
    </row>
    <row r="21" spans="1:5" ht="12.75">
      <c r="A21" s="10"/>
      <c r="B21" s="10" t="s">
        <v>110</v>
      </c>
      <c r="C21" s="17"/>
      <c r="D21" s="12"/>
      <c r="E21" s="12"/>
    </row>
    <row r="22" spans="1:5" ht="12.75">
      <c r="A22" s="10"/>
      <c r="B22" s="10" t="s">
        <v>111</v>
      </c>
      <c r="C22" s="17"/>
      <c r="D22" s="12"/>
      <c r="E22" s="12"/>
    </row>
    <row r="23" spans="1:5" ht="12.75">
      <c r="A23" s="10"/>
      <c r="B23" s="10" t="s">
        <v>112</v>
      </c>
      <c r="C23" s="17"/>
      <c r="D23" s="12"/>
      <c r="E23" s="12"/>
    </row>
    <row r="24" spans="1:5" ht="12.75">
      <c r="A24" s="10"/>
      <c r="B24" s="10" t="s">
        <v>113</v>
      </c>
      <c r="C24" s="17"/>
      <c r="D24" s="12"/>
      <c r="E24" s="12"/>
    </row>
    <row r="25" spans="1:5" ht="12.75">
      <c r="A25" s="10"/>
      <c r="B25" s="10"/>
      <c r="C25" s="17"/>
      <c r="D25" s="12"/>
      <c r="E25" s="12"/>
    </row>
    <row r="26" spans="1:5" ht="12.75">
      <c r="A26" s="10" t="s">
        <v>64</v>
      </c>
      <c r="B26" s="10" t="s">
        <v>65</v>
      </c>
      <c r="C26" s="18">
        <v>0</v>
      </c>
      <c r="D26" s="14">
        <v>23030</v>
      </c>
      <c r="E26" s="14">
        <f>SUM(C26+D26)</f>
        <v>23030</v>
      </c>
    </row>
    <row r="27" spans="1:5" ht="12.75">
      <c r="A27" s="10"/>
      <c r="B27" s="10" t="s">
        <v>66</v>
      </c>
      <c r="C27" s="17"/>
      <c r="D27" s="12"/>
      <c r="E27" s="12"/>
    </row>
    <row r="28" spans="1:5" ht="12.75">
      <c r="A28" s="10"/>
      <c r="B28" s="10" t="s">
        <v>67</v>
      </c>
      <c r="C28" s="17"/>
      <c r="D28" s="12"/>
      <c r="E28" s="12"/>
    </row>
    <row r="29" spans="1:5" ht="12.75">
      <c r="A29" s="10"/>
      <c r="B29" s="10" t="s">
        <v>68</v>
      </c>
      <c r="C29" s="17"/>
      <c r="D29" s="12"/>
      <c r="E29" s="12"/>
    </row>
    <row r="30" spans="1:5" ht="12.75">
      <c r="A30" s="10"/>
      <c r="B30" s="10" t="s">
        <v>69</v>
      </c>
      <c r="C30" s="17"/>
      <c r="D30" s="12"/>
      <c r="E30" s="12"/>
    </row>
    <row r="31" spans="1:5" ht="12.75">
      <c r="A31" s="10"/>
      <c r="B31" s="10" t="s">
        <v>70</v>
      </c>
      <c r="C31" s="17"/>
      <c r="D31" s="12"/>
      <c r="E31" s="12"/>
    </row>
    <row r="32" spans="1:5" ht="12.75">
      <c r="A32" s="10"/>
      <c r="B32" s="10"/>
      <c r="C32" s="17"/>
      <c r="D32" s="12"/>
      <c r="E32" s="12"/>
    </row>
    <row r="33" spans="1:5" ht="12.75">
      <c r="A33" s="10" t="s">
        <v>71</v>
      </c>
      <c r="B33" s="10" t="s">
        <v>72</v>
      </c>
      <c r="C33" s="18">
        <v>28300</v>
      </c>
      <c r="D33" s="14">
        <v>6320</v>
      </c>
      <c r="E33" s="14">
        <f>SUM(C33+D33)</f>
        <v>34620</v>
      </c>
    </row>
    <row r="34" spans="1:5" ht="12.75">
      <c r="A34" s="10"/>
      <c r="B34" s="10" t="s">
        <v>73</v>
      </c>
      <c r="C34" s="17"/>
      <c r="D34" s="12"/>
      <c r="E34" s="12"/>
    </row>
    <row r="35" spans="1:5" ht="12.75">
      <c r="A35" s="10"/>
      <c r="B35" s="10" t="s">
        <v>74</v>
      </c>
      <c r="C35" s="17"/>
      <c r="D35" s="12"/>
      <c r="E35" s="12"/>
    </row>
    <row r="36" spans="1:5" ht="12.75">
      <c r="A36" s="10"/>
      <c r="B36" s="10"/>
      <c r="C36" s="17"/>
      <c r="D36" s="12"/>
      <c r="E36" s="12"/>
    </row>
    <row r="37" spans="1:5" ht="12.75">
      <c r="A37" s="10" t="s">
        <v>75</v>
      </c>
      <c r="B37" s="10" t="s">
        <v>76</v>
      </c>
      <c r="C37" s="18">
        <v>0</v>
      </c>
      <c r="D37" s="14">
        <v>127551</v>
      </c>
      <c r="E37" s="14">
        <f>SUM(C37+D37)</f>
        <v>127551</v>
      </c>
    </row>
    <row r="38" spans="1:5" ht="12.75">
      <c r="A38" s="10"/>
      <c r="B38" s="10" t="s">
        <v>77</v>
      </c>
      <c r="C38" s="18"/>
      <c r="D38" s="14"/>
      <c r="E38" s="14"/>
    </row>
    <row r="39" spans="1:5" ht="12.75">
      <c r="A39" s="10"/>
      <c r="B39" s="10" t="s">
        <v>78</v>
      </c>
      <c r="C39" s="18"/>
      <c r="D39" s="14"/>
      <c r="E39" s="14"/>
    </row>
    <row r="40" spans="1:5" ht="12.75">
      <c r="A40" s="10"/>
      <c r="B40" s="10" t="s">
        <v>79</v>
      </c>
      <c r="C40" s="18"/>
      <c r="D40" s="14"/>
      <c r="E40" s="14"/>
    </row>
    <row r="41" spans="1:5" ht="12.75">
      <c r="A41" s="10"/>
      <c r="B41" s="10" t="s">
        <v>80</v>
      </c>
      <c r="C41" s="18"/>
      <c r="D41" s="14"/>
      <c r="E41" s="14"/>
    </row>
    <row r="42" spans="1:5" ht="12.75">
      <c r="A42" s="10"/>
      <c r="B42" s="10"/>
      <c r="C42" s="18"/>
      <c r="D42" s="14"/>
      <c r="E42" s="14"/>
    </row>
    <row r="43" spans="1:5" ht="12.75">
      <c r="A43" s="10" t="s">
        <v>322</v>
      </c>
      <c r="B43" s="10" t="s">
        <v>72</v>
      </c>
      <c r="C43" s="18">
        <v>192900</v>
      </c>
      <c r="D43" s="14">
        <v>4350</v>
      </c>
      <c r="E43" s="14">
        <f>SUM(C43+D43)</f>
        <v>197250</v>
      </c>
    </row>
    <row r="44" spans="1:5" ht="12.75">
      <c r="A44" s="10"/>
      <c r="B44" s="10" t="s">
        <v>323</v>
      </c>
      <c r="C44" s="18"/>
      <c r="D44" s="14"/>
      <c r="E44" s="14"/>
    </row>
    <row r="45" spans="1:5" ht="12.75">
      <c r="A45" s="10"/>
      <c r="B45" s="10" t="s">
        <v>324</v>
      </c>
      <c r="C45" s="18"/>
      <c r="D45" s="14"/>
      <c r="E45" s="14"/>
    </row>
    <row r="46" spans="1:5" ht="12.75">
      <c r="A46" s="10"/>
      <c r="B46" s="10" t="s">
        <v>325</v>
      </c>
      <c r="C46" s="18"/>
      <c r="D46" s="14"/>
      <c r="E46" s="14"/>
    </row>
    <row r="47" spans="1:5" ht="12.75">
      <c r="A47" s="10"/>
      <c r="B47" s="10" t="s">
        <v>326</v>
      </c>
      <c r="C47" s="18"/>
      <c r="D47" s="14"/>
      <c r="E47" s="14"/>
    </row>
    <row r="48" spans="1:5" ht="12.75">
      <c r="A48" s="10"/>
      <c r="B48" s="10" t="s">
        <v>327</v>
      </c>
      <c r="C48" s="18"/>
      <c r="D48" s="14"/>
      <c r="E48" s="14"/>
    </row>
    <row r="49" spans="1:5" ht="12.75">
      <c r="A49" s="10"/>
      <c r="B49" s="10"/>
      <c r="C49" s="18"/>
      <c r="D49" s="14"/>
      <c r="E49" s="14"/>
    </row>
    <row r="50" spans="1:5" ht="12.75">
      <c r="A50" s="10" t="s">
        <v>81</v>
      </c>
      <c r="B50" s="10" t="s">
        <v>82</v>
      </c>
      <c r="C50" s="18">
        <v>0</v>
      </c>
      <c r="D50" s="14">
        <v>11340</v>
      </c>
      <c r="E50" s="14">
        <f>SUM(C50+D50)</f>
        <v>11340</v>
      </c>
    </row>
    <row r="51" spans="1:5" ht="12.75">
      <c r="A51" s="10"/>
      <c r="B51" s="10" t="s">
        <v>83</v>
      </c>
      <c r="C51" s="18"/>
      <c r="D51" s="14"/>
      <c r="E51" s="14"/>
    </row>
    <row r="52" spans="1:5" ht="12.75">
      <c r="A52" s="10"/>
      <c r="B52" s="10" t="s">
        <v>84</v>
      </c>
      <c r="C52" s="18"/>
      <c r="D52" s="14"/>
      <c r="E52" s="14"/>
    </row>
    <row r="53" spans="1:5" ht="12.75">
      <c r="A53" s="10"/>
      <c r="B53" s="10" t="s">
        <v>85</v>
      </c>
      <c r="C53" s="18"/>
      <c r="D53" s="14"/>
      <c r="E53" s="14"/>
    </row>
    <row r="54" spans="1:5" ht="12.75">
      <c r="A54" s="10"/>
      <c r="B54" s="10" t="s">
        <v>86</v>
      </c>
      <c r="C54" s="18"/>
      <c r="D54" s="14"/>
      <c r="E54" s="14"/>
    </row>
    <row r="55" spans="1:5" ht="12.75">
      <c r="A55" s="10"/>
      <c r="B55" s="10" t="s">
        <v>87</v>
      </c>
      <c r="C55" s="18"/>
      <c r="D55" s="14"/>
      <c r="E55" s="14"/>
    </row>
    <row r="56" spans="1:5" ht="13.5" thickBot="1">
      <c r="A56" s="71"/>
      <c r="B56" s="71"/>
      <c r="C56" s="72"/>
      <c r="D56" s="73"/>
      <c r="E56" s="73"/>
    </row>
    <row r="57" spans="1:5" ht="12.75">
      <c r="A57" s="11"/>
      <c r="B57" s="11"/>
      <c r="C57" s="13"/>
      <c r="D57" s="13"/>
      <c r="E57" s="13"/>
    </row>
    <row r="58" spans="1:5" ht="12.75">
      <c r="A58" s="11"/>
      <c r="B58" s="11"/>
      <c r="C58" s="13"/>
      <c r="D58" s="13"/>
      <c r="E58" s="13"/>
    </row>
    <row r="59" spans="1:5" ht="13.5" thickBot="1">
      <c r="A59" s="1"/>
      <c r="B59" s="1"/>
      <c r="C59" s="1"/>
      <c r="D59" s="1"/>
      <c r="E59" s="1"/>
    </row>
    <row r="60" spans="1:5" ht="12.75">
      <c r="A60" s="2" t="s">
        <v>0</v>
      </c>
      <c r="B60" s="2"/>
      <c r="C60" s="15" t="s">
        <v>4</v>
      </c>
      <c r="D60" s="3"/>
      <c r="E60" s="3" t="s">
        <v>4</v>
      </c>
    </row>
    <row r="61" spans="1:5" ht="13.5" thickBot="1">
      <c r="A61" s="4" t="s">
        <v>1</v>
      </c>
      <c r="B61" s="4" t="s">
        <v>2</v>
      </c>
      <c r="C61" s="16" t="s">
        <v>6</v>
      </c>
      <c r="D61" s="6" t="s">
        <v>3</v>
      </c>
      <c r="E61" s="6" t="s">
        <v>5</v>
      </c>
    </row>
    <row r="62" spans="1:5" ht="12.75">
      <c r="A62" s="10"/>
      <c r="B62" s="10"/>
      <c r="C62" s="18"/>
      <c r="D62" s="14"/>
      <c r="E62" s="14"/>
    </row>
    <row r="63" spans="1:5" ht="12.75">
      <c r="A63" s="10" t="s">
        <v>88</v>
      </c>
      <c r="B63" s="10" t="s">
        <v>89</v>
      </c>
      <c r="C63" s="18">
        <v>0</v>
      </c>
      <c r="D63" s="14">
        <v>26400</v>
      </c>
      <c r="E63" s="14">
        <f>SUM(C63+D63)</f>
        <v>26400</v>
      </c>
    </row>
    <row r="64" spans="1:5" ht="12.75">
      <c r="A64" s="10"/>
      <c r="B64" s="10" t="s">
        <v>90</v>
      </c>
      <c r="C64" s="18"/>
      <c r="D64" s="14"/>
      <c r="E64" s="14"/>
    </row>
    <row r="65" spans="1:5" ht="12.75">
      <c r="A65" s="10"/>
      <c r="B65" s="10"/>
      <c r="C65" s="18"/>
      <c r="D65" s="14"/>
      <c r="E65" s="14"/>
    </row>
    <row r="66" spans="1:5" ht="12.75">
      <c r="A66" s="10" t="s">
        <v>91</v>
      </c>
      <c r="B66" s="10" t="s">
        <v>92</v>
      </c>
      <c r="C66" s="18">
        <v>0</v>
      </c>
      <c r="D66" s="14">
        <v>100</v>
      </c>
      <c r="E66" s="14">
        <f>SUM(C66+D66)</f>
        <v>100</v>
      </c>
    </row>
    <row r="67" spans="1:5" ht="12.75">
      <c r="A67" s="10"/>
      <c r="B67" s="10"/>
      <c r="C67" s="18"/>
      <c r="D67" s="14"/>
      <c r="E67" s="14"/>
    </row>
    <row r="68" spans="1:5" ht="12.75">
      <c r="A68" s="10" t="s">
        <v>93</v>
      </c>
      <c r="B68" s="10" t="s">
        <v>94</v>
      </c>
      <c r="C68" s="18">
        <v>79731</v>
      </c>
      <c r="D68" s="14">
        <v>124</v>
      </c>
      <c r="E68" s="14">
        <f>SUM(C68+D68)</f>
        <v>79855</v>
      </c>
    </row>
    <row r="69" spans="1:5" ht="12.75">
      <c r="A69" s="10"/>
      <c r="B69" s="10" t="s">
        <v>95</v>
      </c>
      <c r="C69" s="18"/>
      <c r="D69" s="14"/>
      <c r="E69" s="14"/>
    </row>
    <row r="70" spans="1:5" ht="12.75">
      <c r="A70" s="10"/>
      <c r="B70" s="10"/>
      <c r="C70" s="18"/>
      <c r="D70" s="14"/>
      <c r="E70" s="14"/>
    </row>
    <row r="71" spans="1:5" ht="12.75">
      <c r="A71" s="10" t="s">
        <v>96</v>
      </c>
      <c r="B71" s="10" t="s">
        <v>97</v>
      </c>
      <c r="C71" s="18">
        <v>254</v>
      </c>
      <c r="D71" s="14">
        <v>4084</v>
      </c>
      <c r="E71" s="14">
        <f>SUM(C71+D71)</f>
        <v>4338</v>
      </c>
    </row>
    <row r="72" spans="1:5" ht="12.75">
      <c r="A72" s="10"/>
      <c r="B72" s="10" t="s">
        <v>98</v>
      </c>
      <c r="C72" s="18"/>
      <c r="D72" s="14"/>
      <c r="E72" s="14"/>
    </row>
    <row r="73" spans="1:5" ht="12.75">
      <c r="A73" s="10"/>
      <c r="B73" s="10" t="s">
        <v>99</v>
      </c>
      <c r="C73" s="18"/>
      <c r="D73" s="14"/>
      <c r="E73" s="14"/>
    </row>
    <row r="74" spans="1:5" ht="12.75">
      <c r="A74" s="10"/>
      <c r="B74" s="10"/>
      <c r="C74" s="18"/>
      <c r="D74" s="14"/>
      <c r="E74" s="14"/>
    </row>
    <row r="75" spans="1:5" ht="12.75">
      <c r="A75" s="10" t="s">
        <v>100</v>
      </c>
      <c r="B75" s="10" t="s">
        <v>101</v>
      </c>
      <c r="C75" s="18">
        <v>0</v>
      </c>
      <c r="D75" s="14">
        <v>1220</v>
      </c>
      <c r="E75" s="14">
        <f>SUM(C75+D75)</f>
        <v>1220</v>
      </c>
    </row>
    <row r="76" spans="1:5" ht="12.75">
      <c r="A76" s="10"/>
      <c r="B76" s="10"/>
      <c r="C76" s="18"/>
      <c r="D76" s="14"/>
      <c r="E76" s="14"/>
    </row>
    <row r="77" spans="1:5" ht="12.75">
      <c r="A77" s="10" t="s">
        <v>102</v>
      </c>
      <c r="B77" s="10" t="s">
        <v>92</v>
      </c>
      <c r="C77" s="18">
        <v>0</v>
      </c>
      <c r="D77" s="14">
        <v>2297</v>
      </c>
      <c r="E77" s="14">
        <f>SUM(C77+D77)</f>
        <v>2297</v>
      </c>
    </row>
    <row r="78" spans="1:5" ht="12.75">
      <c r="A78" s="10"/>
      <c r="B78" s="10"/>
      <c r="C78" s="18"/>
      <c r="D78" s="14"/>
      <c r="E78" s="14"/>
    </row>
    <row r="79" spans="1:5" ht="12.75">
      <c r="A79" s="10" t="s">
        <v>106</v>
      </c>
      <c r="B79" s="10" t="s">
        <v>103</v>
      </c>
      <c r="C79" s="18">
        <v>1366081</v>
      </c>
      <c r="D79" s="14">
        <v>27673</v>
      </c>
      <c r="E79" s="14">
        <f>SUM(C79+D79)</f>
        <v>1393754</v>
      </c>
    </row>
    <row r="80" spans="1:5" ht="12.75">
      <c r="A80" s="10"/>
      <c r="B80" s="10"/>
      <c r="C80" s="18"/>
      <c r="D80" s="14"/>
      <c r="E80" s="14"/>
    </row>
    <row r="81" spans="1:5" ht="12.75">
      <c r="A81" s="10" t="s">
        <v>104</v>
      </c>
      <c r="B81" s="10" t="s">
        <v>105</v>
      </c>
      <c r="C81" s="18">
        <v>1180</v>
      </c>
      <c r="D81" s="14">
        <v>-1180</v>
      </c>
      <c r="E81" s="14">
        <f>SUM(C81+D81)</f>
        <v>0</v>
      </c>
    </row>
    <row r="82" spans="1:5" ht="12.75">
      <c r="A82" s="10"/>
      <c r="B82" s="10"/>
      <c r="C82" s="18"/>
      <c r="D82" s="14"/>
      <c r="E82" s="14"/>
    </row>
    <row r="83" spans="1:5" ht="12.75">
      <c r="A83" s="10" t="s">
        <v>308</v>
      </c>
      <c r="B83" s="10" t="s">
        <v>309</v>
      </c>
      <c r="C83" s="18">
        <v>0</v>
      </c>
      <c r="D83" s="14">
        <v>125000</v>
      </c>
      <c r="E83" s="14">
        <f>SUM(C83+D83)</f>
        <v>125000</v>
      </c>
    </row>
    <row r="84" spans="1:5" ht="12.75">
      <c r="A84" s="10"/>
      <c r="B84" s="10" t="s">
        <v>310</v>
      </c>
      <c r="C84" s="18"/>
      <c r="D84" s="14"/>
      <c r="E84" s="14"/>
    </row>
    <row r="85" spans="1:5" ht="12.75">
      <c r="A85" s="10"/>
      <c r="B85" s="10" t="s">
        <v>311</v>
      </c>
      <c r="C85" s="18"/>
      <c r="D85" s="14"/>
      <c r="E85" s="14"/>
    </row>
    <row r="86" spans="1:5" ht="12.75">
      <c r="A86" s="10"/>
      <c r="B86" s="10" t="s">
        <v>312</v>
      </c>
      <c r="C86" s="18"/>
      <c r="D86" s="14"/>
      <c r="E86" s="14"/>
    </row>
    <row r="87" spans="1:5" ht="12.75">
      <c r="A87" s="10"/>
      <c r="B87" s="10" t="s">
        <v>313</v>
      </c>
      <c r="C87" s="18"/>
      <c r="D87" s="14"/>
      <c r="E87" s="14"/>
    </row>
    <row r="88" spans="1:5" ht="12.75">
      <c r="A88" s="10"/>
      <c r="B88" s="10" t="s">
        <v>314</v>
      </c>
      <c r="C88" s="18"/>
      <c r="D88" s="14"/>
      <c r="E88" s="14"/>
    </row>
    <row r="89" spans="1:5" ht="12.75">
      <c r="A89" s="10"/>
      <c r="B89" s="10" t="s">
        <v>315</v>
      </c>
      <c r="C89" s="18"/>
      <c r="D89" s="14"/>
      <c r="E89" s="14"/>
    </row>
    <row r="90" spans="1:5" ht="12.75">
      <c r="A90" s="10"/>
      <c r="B90" s="10"/>
      <c r="C90" s="18"/>
      <c r="D90" s="14"/>
      <c r="E90" s="14"/>
    </row>
    <row r="91" spans="1:5" ht="12.75">
      <c r="A91" s="10" t="s">
        <v>288</v>
      </c>
      <c r="B91" s="10" t="s">
        <v>92</v>
      </c>
      <c r="C91" s="18">
        <v>0</v>
      </c>
      <c r="D91" s="14">
        <v>196</v>
      </c>
      <c r="E91" s="14">
        <f aca="true" t="shared" si="0" ref="E91:E97">SUM(C91+D91)</f>
        <v>196</v>
      </c>
    </row>
    <row r="92" spans="1:5" ht="12.75">
      <c r="A92" s="10" t="s">
        <v>289</v>
      </c>
      <c r="B92" s="10" t="s">
        <v>92</v>
      </c>
      <c r="C92" s="18">
        <v>0</v>
      </c>
      <c r="D92" s="14">
        <v>477</v>
      </c>
      <c r="E92" s="14">
        <f t="shared" si="0"/>
        <v>477</v>
      </c>
    </row>
    <row r="93" spans="1:5" ht="12.75">
      <c r="A93" s="10" t="s">
        <v>290</v>
      </c>
      <c r="B93" s="10" t="s">
        <v>92</v>
      </c>
      <c r="C93" s="18">
        <v>0</v>
      </c>
      <c r="D93" s="14">
        <v>991</v>
      </c>
      <c r="E93" s="14">
        <f t="shared" si="0"/>
        <v>991</v>
      </c>
    </row>
    <row r="94" spans="1:5" ht="12.75">
      <c r="A94" s="10" t="s">
        <v>291</v>
      </c>
      <c r="B94" s="10" t="s">
        <v>92</v>
      </c>
      <c r="C94" s="18">
        <v>0</v>
      </c>
      <c r="D94" s="14">
        <v>2138</v>
      </c>
      <c r="E94" s="14">
        <f t="shared" si="0"/>
        <v>2138</v>
      </c>
    </row>
    <row r="95" spans="1:5" ht="12.75">
      <c r="A95" s="10" t="s">
        <v>292</v>
      </c>
      <c r="B95" s="10" t="s">
        <v>92</v>
      </c>
      <c r="C95" s="18">
        <v>0</v>
      </c>
      <c r="D95" s="14">
        <v>1227</v>
      </c>
      <c r="E95" s="14">
        <f t="shared" si="0"/>
        <v>1227</v>
      </c>
    </row>
    <row r="96" spans="1:5" ht="12.75">
      <c r="A96" s="21" t="s">
        <v>293</v>
      </c>
      <c r="B96" s="21" t="s">
        <v>92</v>
      </c>
      <c r="C96" s="25">
        <v>0</v>
      </c>
      <c r="D96" s="74">
        <v>2246</v>
      </c>
      <c r="E96" s="25">
        <f t="shared" si="0"/>
        <v>2246</v>
      </c>
    </row>
    <row r="97" spans="1:5" ht="12.75">
      <c r="A97" s="10"/>
      <c r="B97" s="10" t="s">
        <v>294</v>
      </c>
      <c r="C97" s="18">
        <f>SUM(C91:C96)</f>
        <v>0</v>
      </c>
      <c r="D97" s="14">
        <f>SUM(D91:D96)</f>
        <v>7275</v>
      </c>
      <c r="E97" s="14">
        <f t="shared" si="0"/>
        <v>7275</v>
      </c>
    </row>
    <row r="98" spans="1:5" ht="12.75">
      <c r="A98" s="10"/>
      <c r="B98" s="10" t="s">
        <v>295</v>
      </c>
      <c r="C98" s="18"/>
      <c r="D98" s="14"/>
      <c r="E98" s="14"/>
    </row>
    <row r="99" spans="1:5" ht="12.75">
      <c r="A99" s="10"/>
      <c r="B99" s="10" t="s">
        <v>296</v>
      </c>
      <c r="C99" s="18"/>
      <c r="D99" s="14"/>
      <c r="E99" s="14"/>
    </row>
    <row r="100" spans="1:5" ht="12.75">
      <c r="A100" s="10"/>
      <c r="B100" s="10"/>
      <c r="C100" s="18"/>
      <c r="D100" s="14"/>
      <c r="E100" s="14"/>
    </row>
    <row r="101" spans="1:5" ht="13.5" thickBot="1">
      <c r="A101" s="10"/>
      <c r="B101" s="10"/>
      <c r="C101" s="18"/>
      <c r="D101" s="14"/>
      <c r="E101" s="14"/>
    </row>
    <row r="102" spans="1:5" ht="13.5" thickBot="1">
      <c r="A102" s="8"/>
      <c r="B102" s="8" t="s">
        <v>8</v>
      </c>
      <c r="C102" s="9">
        <f>C19+C26+C33+C37+C50+C63+C66+C68+C71+C75+C77+C79+C81+C97</f>
        <v>1475546</v>
      </c>
      <c r="D102" s="9">
        <f>D19+D26+D33+D37+D50+D63+D66+D68+D71+D75+D77+D79+D81+D97+D83+D43</f>
        <v>536588</v>
      </c>
      <c r="E102" s="9">
        <f>SUM(C102:D102)</f>
        <v>2012134</v>
      </c>
    </row>
    <row r="103" spans="1:5" ht="12.75">
      <c r="A103" s="19"/>
      <c r="B103" s="19"/>
      <c r="C103" s="20"/>
      <c r="D103" s="20"/>
      <c r="E103" s="20"/>
    </row>
    <row r="104" spans="1:5" ht="12.75">
      <c r="A104" t="s">
        <v>341</v>
      </c>
      <c r="C104" s="7"/>
      <c r="D104" s="7"/>
      <c r="E104" s="7"/>
    </row>
    <row r="105" spans="1:5" ht="12.75">
      <c r="A105" t="s">
        <v>9</v>
      </c>
      <c r="C105" s="7"/>
      <c r="D105" s="7"/>
      <c r="E105" s="7"/>
    </row>
    <row r="106" spans="1:5" ht="13.5" thickBot="1">
      <c r="A106" s="1"/>
      <c r="B106" s="1"/>
      <c r="C106" s="1"/>
      <c r="D106" s="1"/>
      <c r="E106" s="1"/>
    </row>
    <row r="107" spans="1:5" ht="12.75">
      <c r="A107" s="15" t="s">
        <v>0</v>
      </c>
      <c r="B107" s="54"/>
      <c r="C107" s="15" t="s">
        <v>4</v>
      </c>
      <c r="D107" s="54"/>
      <c r="E107" s="15" t="s">
        <v>4</v>
      </c>
    </row>
    <row r="108" spans="1:5" ht="13.5" thickBot="1">
      <c r="A108" s="16" t="s">
        <v>1</v>
      </c>
      <c r="B108" s="5" t="s">
        <v>2</v>
      </c>
      <c r="C108" s="16" t="s">
        <v>6</v>
      </c>
      <c r="D108" s="5" t="s">
        <v>3</v>
      </c>
      <c r="E108" s="16" t="s">
        <v>5</v>
      </c>
    </row>
    <row r="109" spans="1:5" ht="12.75">
      <c r="A109" s="17"/>
      <c r="B109" s="11"/>
      <c r="C109" s="18"/>
      <c r="D109" s="13"/>
      <c r="E109" s="18"/>
    </row>
    <row r="110" spans="1:5" ht="12.75">
      <c r="A110" s="17" t="s">
        <v>114</v>
      </c>
      <c r="B110" s="11" t="s">
        <v>14</v>
      </c>
      <c r="C110" s="18">
        <v>0</v>
      </c>
      <c r="D110" s="13">
        <v>1113</v>
      </c>
      <c r="E110" s="18">
        <f>SUM(C110+D110)</f>
        <v>1113</v>
      </c>
    </row>
    <row r="111" spans="1:5" ht="12.75">
      <c r="A111" s="17" t="s">
        <v>115</v>
      </c>
      <c r="B111" s="11" t="s">
        <v>12</v>
      </c>
      <c r="C111" s="18">
        <v>0</v>
      </c>
      <c r="D111" s="13">
        <v>1100</v>
      </c>
      <c r="E111" s="18">
        <f>SUM(C111+D111)</f>
        <v>1100</v>
      </c>
    </row>
    <row r="112" spans="1:5" ht="12.75">
      <c r="A112" s="17" t="s">
        <v>116</v>
      </c>
      <c r="B112" s="11" t="s">
        <v>123</v>
      </c>
      <c r="C112" s="18">
        <v>0</v>
      </c>
      <c r="D112" s="13">
        <v>40</v>
      </c>
      <c r="E112" s="18">
        <f>SUM(C112+D112)</f>
        <v>40</v>
      </c>
    </row>
    <row r="113" spans="1:5" ht="12.75">
      <c r="A113" s="17" t="s">
        <v>117</v>
      </c>
      <c r="B113" s="11" t="s">
        <v>27</v>
      </c>
      <c r="C113" s="18">
        <v>0</v>
      </c>
      <c r="D113" s="13">
        <v>167651</v>
      </c>
      <c r="E113" s="18">
        <f>SUM(C113+D113)</f>
        <v>167651</v>
      </c>
    </row>
    <row r="114" spans="1:5" ht="12.75">
      <c r="A114" s="17"/>
      <c r="B114" s="11" t="s">
        <v>126</v>
      </c>
      <c r="C114" s="18"/>
      <c r="D114" s="13"/>
      <c r="E114" s="18"/>
    </row>
    <row r="115" spans="1:5" ht="13.5" thickBot="1">
      <c r="A115" s="88"/>
      <c r="B115" s="22"/>
      <c r="C115" s="72"/>
      <c r="D115" s="23"/>
      <c r="E115" s="72"/>
    </row>
    <row r="116" spans="1:5" ht="12.75">
      <c r="A116" s="11"/>
      <c r="B116" s="11"/>
      <c r="C116" s="13"/>
      <c r="D116" s="13"/>
      <c r="E116" s="13"/>
    </row>
    <row r="117" spans="1:5" ht="13.5" thickBot="1">
      <c r="A117" s="1"/>
      <c r="B117" s="1"/>
      <c r="C117" s="1"/>
      <c r="D117" s="1"/>
      <c r="E117" s="1"/>
    </row>
    <row r="118" spans="1:5" ht="12.75">
      <c r="A118" s="15" t="s">
        <v>0</v>
      </c>
      <c r="B118" s="54"/>
      <c r="C118" s="15" t="s">
        <v>4</v>
      </c>
      <c r="D118" s="54"/>
      <c r="E118" s="15" t="s">
        <v>4</v>
      </c>
    </row>
    <row r="119" spans="1:5" ht="13.5" thickBot="1">
      <c r="A119" s="16" t="s">
        <v>1</v>
      </c>
      <c r="B119" s="5" t="s">
        <v>2</v>
      </c>
      <c r="C119" s="16" t="s">
        <v>6</v>
      </c>
      <c r="D119" s="5" t="s">
        <v>3</v>
      </c>
      <c r="E119" s="16" t="s">
        <v>5</v>
      </c>
    </row>
    <row r="120" spans="1:5" ht="12.75">
      <c r="A120" s="17"/>
      <c r="B120" s="11"/>
      <c r="C120" s="18"/>
      <c r="D120" s="13"/>
      <c r="E120" s="18"/>
    </row>
    <row r="121" spans="1:5" ht="12.75">
      <c r="A121" s="17" t="s">
        <v>118</v>
      </c>
      <c r="B121" s="11" t="s">
        <v>124</v>
      </c>
      <c r="C121" s="18">
        <v>0</v>
      </c>
      <c r="D121" s="13">
        <v>300</v>
      </c>
      <c r="E121" s="18">
        <f>SUM(C121+D121)</f>
        <v>300</v>
      </c>
    </row>
    <row r="122" spans="1:5" ht="12.75">
      <c r="A122" s="17"/>
      <c r="B122" s="11" t="s">
        <v>125</v>
      </c>
      <c r="C122" s="18"/>
      <c r="D122" s="13"/>
      <c r="E122" s="18"/>
    </row>
    <row r="123" spans="1:5" ht="12.75">
      <c r="A123" s="17" t="s">
        <v>119</v>
      </c>
      <c r="B123" s="11" t="s">
        <v>22</v>
      </c>
      <c r="C123" s="18">
        <v>0</v>
      </c>
      <c r="D123" s="13">
        <v>300</v>
      </c>
      <c r="E123" s="18">
        <f>SUM(C123+D123)</f>
        <v>300</v>
      </c>
    </row>
    <row r="124" spans="1:5" ht="12.75">
      <c r="A124" s="17"/>
      <c r="B124" s="11" t="s">
        <v>23</v>
      </c>
      <c r="C124" s="18"/>
      <c r="D124" s="13"/>
      <c r="E124" s="18"/>
    </row>
    <row r="125" spans="1:5" ht="12.75">
      <c r="A125" s="17" t="s">
        <v>307</v>
      </c>
      <c r="B125" s="11" t="s">
        <v>25</v>
      </c>
      <c r="C125" s="18">
        <v>0</v>
      </c>
      <c r="D125" s="13">
        <v>500</v>
      </c>
      <c r="E125" s="18">
        <f>SUM(C125+D125)</f>
        <v>500</v>
      </c>
    </row>
    <row r="126" spans="1:5" ht="12.75">
      <c r="A126" s="24"/>
      <c r="B126" s="69" t="s">
        <v>24</v>
      </c>
      <c r="C126" s="25"/>
      <c r="D126" s="60"/>
      <c r="E126" s="25"/>
    </row>
    <row r="127" spans="1:5" ht="12.75">
      <c r="A127" s="17" t="s">
        <v>120</v>
      </c>
      <c r="B127" s="11" t="s">
        <v>121</v>
      </c>
      <c r="C127" s="18">
        <f>SUM(C110:C126)</f>
        <v>0</v>
      </c>
      <c r="D127" s="13">
        <f>SUM(D110:D126)</f>
        <v>171004</v>
      </c>
      <c r="E127" s="18">
        <f>SUM(C127+D127)</f>
        <v>171004</v>
      </c>
    </row>
    <row r="128" spans="1:5" ht="12.75">
      <c r="A128" s="17"/>
      <c r="B128" s="11" t="s">
        <v>122</v>
      </c>
      <c r="C128" s="18"/>
      <c r="D128" s="13"/>
      <c r="E128" s="18"/>
    </row>
    <row r="129" spans="1:5" ht="12.75">
      <c r="A129" s="10"/>
      <c r="B129" s="17"/>
      <c r="C129" s="18"/>
      <c r="D129" s="14"/>
      <c r="E129" s="14"/>
    </row>
    <row r="130" spans="1:5" ht="12.75">
      <c r="A130" s="10" t="s">
        <v>127</v>
      </c>
      <c r="B130" s="17" t="s">
        <v>129</v>
      </c>
      <c r="C130" s="18">
        <v>141417</v>
      </c>
      <c r="D130" s="14">
        <v>1522</v>
      </c>
      <c r="E130" s="14">
        <f>SUM(C130+D130)</f>
        <v>142939</v>
      </c>
    </row>
    <row r="131" spans="1:5" ht="12.75">
      <c r="A131" s="10"/>
      <c r="B131" s="17" t="s">
        <v>43</v>
      </c>
      <c r="C131" s="18"/>
      <c r="D131" s="14"/>
      <c r="E131" s="14"/>
    </row>
    <row r="132" spans="1:5" ht="12.75">
      <c r="A132" s="10"/>
      <c r="B132" s="17" t="s">
        <v>131</v>
      </c>
      <c r="C132" s="18"/>
      <c r="D132" s="14"/>
      <c r="E132" s="14"/>
    </row>
    <row r="133" spans="1:5" ht="12.75">
      <c r="A133" s="10"/>
      <c r="B133" s="17" t="s">
        <v>132</v>
      </c>
      <c r="C133" s="18"/>
      <c r="D133" s="14"/>
      <c r="E133" s="14"/>
    </row>
    <row r="134" spans="1:5" ht="12.75">
      <c r="A134" s="10" t="s">
        <v>128</v>
      </c>
      <c r="B134" s="17" t="s">
        <v>13</v>
      </c>
      <c r="C134" s="18">
        <v>2183842</v>
      </c>
      <c r="D134" s="14">
        <v>16070</v>
      </c>
      <c r="E134" s="14">
        <f>SUM(C134+D134)</f>
        <v>2199912</v>
      </c>
    </row>
    <row r="135" spans="1:5" ht="12.75">
      <c r="A135" s="10"/>
      <c r="B135" s="17" t="s">
        <v>43</v>
      </c>
      <c r="C135" s="18"/>
      <c r="D135" s="14"/>
      <c r="E135" s="14"/>
    </row>
    <row r="136" spans="1:5" ht="12.75">
      <c r="A136" s="10"/>
      <c r="B136" s="17" t="s">
        <v>133</v>
      </c>
      <c r="C136" s="18"/>
      <c r="D136" s="14"/>
      <c r="E136" s="14"/>
    </row>
    <row r="137" spans="1:5" ht="12.75">
      <c r="A137" s="10"/>
      <c r="B137" s="17" t="s">
        <v>134</v>
      </c>
      <c r="C137" s="18"/>
      <c r="D137" s="14"/>
      <c r="E137" s="14"/>
    </row>
    <row r="138" spans="1:5" ht="12.75">
      <c r="A138" s="10" t="s">
        <v>54</v>
      </c>
      <c r="B138" s="17" t="s">
        <v>49</v>
      </c>
      <c r="C138" s="18">
        <v>171416</v>
      </c>
      <c r="D138" s="14">
        <v>963</v>
      </c>
      <c r="E138" s="14">
        <f>SUM(C138+D138)</f>
        <v>172379</v>
      </c>
    </row>
    <row r="139" spans="1:5" ht="12.75">
      <c r="A139" s="10"/>
      <c r="B139" s="17" t="s">
        <v>43</v>
      </c>
      <c r="C139" s="18"/>
      <c r="D139" s="14"/>
      <c r="E139" s="14"/>
    </row>
    <row r="140" spans="1:5" ht="12.75">
      <c r="A140" s="10"/>
      <c r="B140" s="17" t="s">
        <v>135</v>
      </c>
      <c r="C140" s="18"/>
      <c r="D140" s="14"/>
      <c r="E140" s="14"/>
    </row>
    <row r="141" spans="1:5" ht="12.75">
      <c r="A141" s="10"/>
      <c r="B141" s="17" t="s">
        <v>136</v>
      </c>
      <c r="C141" s="18"/>
      <c r="D141" s="14"/>
      <c r="E141" s="14"/>
    </row>
    <row r="142" spans="1:5" ht="12.75">
      <c r="A142" s="10" t="s">
        <v>40</v>
      </c>
      <c r="B142" s="17" t="s">
        <v>10</v>
      </c>
      <c r="C142" s="18">
        <v>377195</v>
      </c>
      <c r="D142" s="14">
        <v>2847</v>
      </c>
      <c r="E142" s="14">
        <f>SUM(C142+D142)</f>
        <v>380042</v>
      </c>
    </row>
    <row r="143" spans="1:5" ht="12.75">
      <c r="A143" s="10"/>
      <c r="B143" s="17" t="s">
        <v>43</v>
      </c>
      <c r="C143" s="18"/>
      <c r="D143" s="14"/>
      <c r="E143" s="14"/>
    </row>
    <row r="144" spans="1:5" ht="12.75">
      <c r="A144" s="10"/>
      <c r="B144" s="17" t="s">
        <v>137</v>
      </c>
      <c r="C144" s="18"/>
      <c r="D144" s="14"/>
      <c r="E144" s="14"/>
    </row>
    <row r="145" spans="1:5" ht="12.75">
      <c r="A145" s="10"/>
      <c r="B145" s="17" t="s">
        <v>138</v>
      </c>
      <c r="C145" s="18"/>
      <c r="D145" s="14"/>
      <c r="E145" s="14"/>
    </row>
    <row r="146" spans="1:5" ht="12.75">
      <c r="A146" s="10" t="s">
        <v>55</v>
      </c>
      <c r="B146" s="17" t="s">
        <v>11</v>
      </c>
      <c r="C146" s="18">
        <v>60246</v>
      </c>
      <c r="D146" s="14">
        <v>456</v>
      </c>
      <c r="E146" s="14">
        <f>SUM(C146+D146)</f>
        <v>60702</v>
      </c>
    </row>
    <row r="147" spans="1:5" ht="12.75">
      <c r="A147" s="10"/>
      <c r="B147" s="17" t="s">
        <v>43</v>
      </c>
      <c r="C147" s="18"/>
      <c r="D147" s="14"/>
      <c r="E147" s="14"/>
    </row>
    <row r="148" spans="1:5" ht="12.75">
      <c r="A148" s="10"/>
      <c r="B148" s="17" t="s">
        <v>139</v>
      </c>
      <c r="C148" s="18"/>
      <c r="D148" s="14"/>
      <c r="E148" s="14"/>
    </row>
    <row r="149" spans="1:5" ht="12.75">
      <c r="A149" s="10"/>
      <c r="B149" s="17" t="s">
        <v>140</v>
      </c>
      <c r="C149" s="18"/>
      <c r="D149" s="14"/>
      <c r="E149" s="14"/>
    </row>
    <row r="150" spans="1:5" ht="12.75">
      <c r="A150" s="10" t="s">
        <v>42</v>
      </c>
      <c r="B150" s="17" t="s">
        <v>130</v>
      </c>
      <c r="C150" s="18">
        <v>154574</v>
      </c>
      <c r="D150" s="14">
        <v>1172</v>
      </c>
      <c r="E150" s="14">
        <f>SUM(C150+D150)</f>
        <v>155746</v>
      </c>
    </row>
    <row r="151" spans="1:5" ht="12.75">
      <c r="A151" s="10"/>
      <c r="B151" s="17" t="s">
        <v>43</v>
      </c>
      <c r="C151" s="18"/>
      <c r="D151" s="14"/>
      <c r="E151" s="14"/>
    </row>
    <row r="152" spans="1:5" ht="12.75">
      <c r="A152" s="10"/>
      <c r="B152" s="17" t="s">
        <v>141</v>
      </c>
      <c r="C152" s="18"/>
      <c r="D152" s="14"/>
      <c r="E152" s="14"/>
    </row>
    <row r="153" spans="1:5" ht="12.75">
      <c r="A153" s="21"/>
      <c r="B153" s="24" t="s">
        <v>142</v>
      </c>
      <c r="C153" s="25"/>
      <c r="D153" s="74"/>
      <c r="E153" s="74"/>
    </row>
    <row r="154" spans="1:5" ht="12.75">
      <c r="A154" s="10" t="s">
        <v>30</v>
      </c>
      <c r="B154" s="17" t="s">
        <v>143</v>
      </c>
      <c r="C154" s="18">
        <f>SUM(C130:C153)</f>
        <v>3088690</v>
      </c>
      <c r="D154" s="18">
        <f>SUM(D130:D153)</f>
        <v>23030</v>
      </c>
      <c r="E154" s="14">
        <f>SUM(C154+D154)</f>
        <v>3111720</v>
      </c>
    </row>
    <row r="155" spans="1:5" ht="12.75">
      <c r="A155" s="10"/>
      <c r="B155" s="17" t="s">
        <v>144</v>
      </c>
      <c r="C155" s="18"/>
      <c r="D155" s="14"/>
      <c r="E155" s="14"/>
    </row>
    <row r="156" spans="1:5" ht="12.75">
      <c r="A156" s="10"/>
      <c r="B156" s="17" t="s">
        <v>145</v>
      </c>
      <c r="C156" s="18"/>
      <c r="D156" s="14"/>
      <c r="E156" s="14"/>
    </row>
    <row r="157" spans="1:5" ht="12.75">
      <c r="A157" s="10"/>
      <c r="B157" s="17"/>
      <c r="C157" s="18"/>
      <c r="D157" s="14"/>
      <c r="E157" s="14"/>
    </row>
    <row r="158" spans="1:5" ht="12.75">
      <c r="A158" s="10" t="s">
        <v>146</v>
      </c>
      <c r="B158" s="17" t="s">
        <v>48</v>
      </c>
      <c r="C158" s="18">
        <v>28300</v>
      </c>
      <c r="D158" s="14">
        <v>6320</v>
      </c>
      <c r="E158" s="14">
        <f>SUM(C158+D158)</f>
        <v>34620</v>
      </c>
    </row>
    <row r="159" spans="1:5" ht="12.75">
      <c r="A159" s="10"/>
      <c r="B159" s="17" t="s">
        <v>147</v>
      </c>
      <c r="C159" s="18"/>
      <c r="D159" s="14"/>
      <c r="E159" s="14"/>
    </row>
    <row r="160" spans="1:5" ht="12.75">
      <c r="A160" s="10"/>
      <c r="B160" s="17"/>
      <c r="C160" s="18"/>
      <c r="D160" s="14"/>
      <c r="E160" s="14"/>
    </row>
    <row r="161" spans="1:5" ht="12.75">
      <c r="A161" s="10" t="s">
        <v>50</v>
      </c>
      <c r="B161" s="17" t="s">
        <v>51</v>
      </c>
      <c r="C161" s="18">
        <v>3220</v>
      </c>
      <c r="D161" s="14">
        <v>127551</v>
      </c>
      <c r="E161" s="14">
        <f>SUM(C161+D161)</f>
        <v>130771</v>
      </c>
    </row>
    <row r="162" spans="1:5" ht="12.75">
      <c r="A162" s="10"/>
      <c r="B162" s="17"/>
      <c r="C162" s="18"/>
      <c r="D162" s="14"/>
      <c r="E162" s="14"/>
    </row>
    <row r="163" spans="1:5" ht="12.75">
      <c r="A163" s="10" t="s">
        <v>329</v>
      </c>
      <c r="B163" s="17" t="s">
        <v>13</v>
      </c>
      <c r="C163" s="18">
        <v>232505</v>
      </c>
      <c r="D163" s="14">
        <v>3690</v>
      </c>
      <c r="E163" s="14">
        <f>SUM(C163+D163)</f>
        <v>236195</v>
      </c>
    </row>
    <row r="164" spans="1:5" ht="12.75">
      <c r="A164" s="10" t="s">
        <v>330</v>
      </c>
      <c r="B164" s="17" t="s">
        <v>10</v>
      </c>
      <c r="C164" s="18">
        <v>43992</v>
      </c>
      <c r="D164" s="14">
        <v>570</v>
      </c>
      <c r="E164" s="14">
        <f>SUM(C164+D164)</f>
        <v>44562</v>
      </c>
    </row>
    <row r="165" spans="1:5" ht="12.75">
      <c r="A165" s="21" t="s">
        <v>331</v>
      </c>
      <c r="B165" s="24" t="s">
        <v>11</v>
      </c>
      <c r="C165" s="25">
        <v>7258</v>
      </c>
      <c r="D165" s="74">
        <v>90</v>
      </c>
      <c r="E165" s="74">
        <f>SUM(C165+D165)</f>
        <v>7348</v>
      </c>
    </row>
    <row r="166" spans="1:5" ht="12.75">
      <c r="A166" s="10" t="s">
        <v>39</v>
      </c>
      <c r="B166" s="17" t="s">
        <v>38</v>
      </c>
      <c r="C166" s="14">
        <f>SUM(C163:C165)</f>
        <v>283755</v>
      </c>
      <c r="D166" s="14">
        <f>SUM(D163:D165)</f>
        <v>4350</v>
      </c>
      <c r="E166" s="14">
        <f>SUM(C166+D166)</f>
        <v>288105</v>
      </c>
    </row>
    <row r="167" spans="1:5" ht="12.75">
      <c r="A167" s="10"/>
      <c r="B167" s="17" t="s">
        <v>332</v>
      </c>
      <c r="C167" s="18"/>
      <c r="D167" s="14"/>
      <c r="E167" s="14"/>
    </row>
    <row r="168" spans="1:5" ht="12.75">
      <c r="A168" s="10"/>
      <c r="B168" s="17" t="s">
        <v>333</v>
      </c>
      <c r="C168" s="18"/>
      <c r="D168" s="14"/>
      <c r="E168" s="14"/>
    </row>
    <row r="169" spans="1:5" ht="12.75">
      <c r="A169" s="10"/>
      <c r="B169" s="17"/>
      <c r="C169" s="18"/>
      <c r="D169" s="14"/>
      <c r="E169" s="14"/>
    </row>
    <row r="170" spans="1:5" ht="12.75">
      <c r="A170" s="10" t="s">
        <v>146</v>
      </c>
      <c r="B170" s="17" t="s">
        <v>48</v>
      </c>
      <c r="C170" s="18">
        <v>34620</v>
      </c>
      <c r="D170" s="14">
        <v>18900</v>
      </c>
      <c r="E170" s="14">
        <f>SUM(C170+D170)</f>
        <v>53520</v>
      </c>
    </row>
    <row r="171" spans="1:5" ht="12.75">
      <c r="A171" s="10"/>
      <c r="B171" s="17" t="s">
        <v>148</v>
      </c>
      <c r="C171" s="18"/>
      <c r="D171" s="14"/>
      <c r="E171" s="14"/>
    </row>
    <row r="172" spans="1:5" ht="12.75">
      <c r="A172" s="10"/>
      <c r="B172" s="17" t="s">
        <v>149</v>
      </c>
      <c r="C172" s="18"/>
      <c r="D172" s="14"/>
      <c r="E172" s="14"/>
    </row>
    <row r="173" spans="1:5" ht="13.5" thickBot="1">
      <c r="A173" s="71"/>
      <c r="B173" s="88"/>
      <c r="C173" s="72"/>
      <c r="D173" s="73"/>
      <c r="E173" s="73"/>
    </row>
    <row r="174" spans="1:5" ht="12.75">
      <c r="A174" s="11"/>
      <c r="B174" s="11"/>
      <c r="C174" s="13"/>
      <c r="D174" s="13"/>
      <c r="E174" s="13"/>
    </row>
    <row r="175" spans="1:5" ht="13.5" thickBot="1">
      <c r="A175" s="1"/>
      <c r="B175" s="1"/>
      <c r="C175" s="1"/>
      <c r="D175" s="1"/>
      <c r="E175" s="1"/>
    </row>
    <row r="176" spans="1:5" ht="12.75">
      <c r="A176" s="2" t="s">
        <v>0</v>
      </c>
      <c r="B176" s="2"/>
      <c r="C176" s="15" t="s">
        <v>4</v>
      </c>
      <c r="D176" s="3"/>
      <c r="E176" s="3" t="s">
        <v>4</v>
      </c>
    </row>
    <row r="177" spans="1:5" ht="13.5" thickBot="1">
      <c r="A177" s="4" t="s">
        <v>1</v>
      </c>
      <c r="B177" s="4" t="s">
        <v>2</v>
      </c>
      <c r="C177" s="16" t="s">
        <v>6</v>
      </c>
      <c r="D177" s="6" t="s">
        <v>3</v>
      </c>
      <c r="E177" s="6" t="s">
        <v>5</v>
      </c>
    </row>
    <row r="178" spans="1:5" ht="12.75">
      <c r="A178" s="10"/>
      <c r="B178" s="17"/>
      <c r="C178" s="18"/>
      <c r="D178" s="14"/>
      <c r="E178" s="14"/>
    </row>
    <row r="179" spans="1:5" ht="12.75">
      <c r="A179" s="10" t="s">
        <v>150</v>
      </c>
      <c r="B179" s="17" t="s">
        <v>13</v>
      </c>
      <c r="C179" s="18">
        <v>0</v>
      </c>
      <c r="D179" s="14">
        <v>33780</v>
      </c>
      <c r="E179" s="14">
        <f>SUM(C179+D179)</f>
        <v>33780</v>
      </c>
    </row>
    <row r="180" spans="1:5" ht="12.75">
      <c r="A180" s="10" t="s">
        <v>151</v>
      </c>
      <c r="B180" s="17" t="s">
        <v>10</v>
      </c>
      <c r="C180" s="18">
        <v>247</v>
      </c>
      <c r="D180" s="14">
        <v>5807</v>
      </c>
      <c r="E180" s="14">
        <f>SUM(C180+D180)</f>
        <v>6054</v>
      </c>
    </row>
    <row r="181" spans="1:5" ht="12.75">
      <c r="A181" s="10" t="s">
        <v>152</v>
      </c>
      <c r="B181" s="17" t="s">
        <v>11</v>
      </c>
      <c r="C181" s="18">
        <v>36</v>
      </c>
      <c r="D181" s="14">
        <v>266</v>
      </c>
      <c r="E181" s="14">
        <f>SUM(C181+D181)</f>
        <v>302</v>
      </c>
    </row>
    <row r="182" spans="1:5" ht="12.75">
      <c r="A182" s="21" t="s">
        <v>157</v>
      </c>
      <c r="B182" s="24" t="s">
        <v>44</v>
      </c>
      <c r="C182" s="25">
        <v>432</v>
      </c>
      <c r="D182" s="74">
        <v>2238</v>
      </c>
      <c r="E182" s="74">
        <f>SUM(C182+D182)</f>
        <v>2670</v>
      </c>
    </row>
    <row r="183" spans="1:5" ht="12.75">
      <c r="A183" s="10" t="s">
        <v>59</v>
      </c>
      <c r="B183" s="17" t="s">
        <v>60</v>
      </c>
      <c r="C183" s="14">
        <f>SUM(C179:C182)</f>
        <v>715</v>
      </c>
      <c r="D183" s="14">
        <f>SUM(D179:D182)</f>
        <v>42091</v>
      </c>
      <c r="E183" s="14">
        <f>SUM(C183+D183)</f>
        <v>42806</v>
      </c>
    </row>
    <row r="184" spans="1:5" ht="12.75">
      <c r="A184" s="10"/>
      <c r="B184" s="17" t="s">
        <v>153</v>
      </c>
      <c r="C184" s="18"/>
      <c r="D184" s="14"/>
      <c r="E184" s="14"/>
    </row>
    <row r="185" spans="1:5" ht="12.75">
      <c r="A185" s="10"/>
      <c r="B185" s="17" t="s">
        <v>154</v>
      </c>
      <c r="C185" s="18"/>
      <c r="D185" s="14"/>
      <c r="E185" s="14"/>
    </row>
    <row r="186" spans="1:5" ht="12.75">
      <c r="A186" s="10"/>
      <c r="B186" s="17" t="s">
        <v>155</v>
      </c>
      <c r="C186" s="18"/>
      <c r="D186" s="14"/>
      <c r="E186" s="14"/>
    </row>
    <row r="187" spans="1:5" ht="12.75">
      <c r="A187" s="10"/>
      <c r="B187" s="17" t="s">
        <v>156</v>
      </c>
      <c r="C187" s="18"/>
      <c r="D187" s="14"/>
      <c r="E187" s="14"/>
    </row>
    <row r="188" spans="1:5" ht="12.75">
      <c r="A188" s="10"/>
      <c r="B188" s="17"/>
      <c r="C188" s="18"/>
      <c r="D188" s="14"/>
      <c r="E188" s="14"/>
    </row>
    <row r="189" spans="1:5" ht="12.75">
      <c r="A189" s="10" t="s">
        <v>158</v>
      </c>
      <c r="B189" s="17" t="s">
        <v>14</v>
      </c>
      <c r="C189" s="18">
        <v>0</v>
      </c>
      <c r="D189" s="14">
        <v>3000</v>
      </c>
      <c r="E189" s="14">
        <f>SUM(C189+D189)</f>
        <v>3000</v>
      </c>
    </row>
    <row r="190" spans="1:5" ht="12.75">
      <c r="A190" s="21" t="s">
        <v>159</v>
      </c>
      <c r="B190" s="24" t="s">
        <v>12</v>
      </c>
      <c r="C190" s="25">
        <v>0</v>
      </c>
      <c r="D190" s="74">
        <v>5000</v>
      </c>
      <c r="E190" s="74">
        <f>SUM(C190+D190)</f>
        <v>5000</v>
      </c>
    </row>
    <row r="191" spans="1:5" ht="12.75">
      <c r="A191" s="10" t="s">
        <v>160</v>
      </c>
      <c r="B191" s="17" t="s">
        <v>161</v>
      </c>
      <c r="C191" s="18">
        <f>SUM(C189:C190)</f>
        <v>0</v>
      </c>
      <c r="D191" s="18">
        <f>SUM(D189:D190)</f>
        <v>8000</v>
      </c>
      <c r="E191" s="14">
        <f>SUM(C191+D191)</f>
        <v>8000</v>
      </c>
    </row>
    <row r="192" spans="1:5" ht="12.75">
      <c r="A192" s="10"/>
      <c r="B192" s="17" t="s">
        <v>162</v>
      </c>
      <c r="C192" s="18"/>
      <c r="D192" s="14"/>
      <c r="E192" s="14"/>
    </row>
    <row r="193" spans="1:5" ht="12.75">
      <c r="A193" s="10"/>
      <c r="B193" s="17" t="s">
        <v>163</v>
      </c>
      <c r="C193" s="18"/>
      <c r="D193" s="14"/>
      <c r="E193" s="14"/>
    </row>
    <row r="194" spans="1:5" ht="12.75">
      <c r="A194" s="10"/>
      <c r="B194" s="17" t="s">
        <v>164</v>
      </c>
      <c r="C194" s="18"/>
      <c r="D194" s="14"/>
      <c r="E194" s="14"/>
    </row>
    <row r="195" spans="1:5" ht="12.75">
      <c r="A195" s="10"/>
      <c r="B195" s="17" t="s">
        <v>165</v>
      </c>
      <c r="C195" s="18"/>
      <c r="D195" s="14"/>
      <c r="E195" s="14"/>
    </row>
    <row r="196" spans="1:5" ht="12.75">
      <c r="A196" s="10"/>
      <c r="B196" s="17"/>
      <c r="C196" s="18"/>
      <c r="D196" s="14"/>
      <c r="E196" s="14"/>
    </row>
    <row r="197" spans="1:5" ht="12.75">
      <c r="A197" s="10" t="s">
        <v>166</v>
      </c>
      <c r="B197" s="17" t="s">
        <v>103</v>
      </c>
      <c r="C197" s="18">
        <v>64579</v>
      </c>
      <c r="D197" s="14">
        <v>11435</v>
      </c>
      <c r="E197" s="14">
        <f>SUM(C197+D197)</f>
        <v>76014</v>
      </c>
    </row>
    <row r="198" spans="1:5" ht="12.75">
      <c r="A198" s="10"/>
      <c r="B198" s="17"/>
      <c r="C198" s="18"/>
      <c r="D198" s="14"/>
      <c r="E198" s="14"/>
    </row>
    <row r="199" spans="1:5" ht="12.75">
      <c r="A199" s="10" t="s">
        <v>167</v>
      </c>
      <c r="B199" s="17" t="s">
        <v>103</v>
      </c>
      <c r="C199" s="18">
        <v>139553</v>
      </c>
      <c r="D199" s="14">
        <v>16238</v>
      </c>
      <c r="E199" s="14">
        <f>SUM(C199+D199)</f>
        <v>155791</v>
      </c>
    </row>
    <row r="200" spans="1:5" ht="12.75">
      <c r="A200" s="26"/>
      <c r="B200" s="62"/>
      <c r="C200" s="45"/>
      <c r="D200" s="53"/>
      <c r="E200" s="53"/>
    </row>
    <row r="201" spans="1:5" ht="12.75">
      <c r="A201" s="10" t="s">
        <v>186</v>
      </c>
      <c r="B201" s="17" t="s">
        <v>26</v>
      </c>
      <c r="C201" s="18">
        <v>131677</v>
      </c>
      <c r="D201" s="14">
        <v>11000</v>
      </c>
      <c r="E201" s="14">
        <f>SUM(C201+D201)</f>
        <v>142677</v>
      </c>
    </row>
    <row r="202" spans="1:5" ht="12.75">
      <c r="A202" s="10"/>
      <c r="B202" s="17" t="s">
        <v>43</v>
      </c>
      <c r="C202" s="18"/>
      <c r="D202" s="14"/>
      <c r="E202" s="14"/>
    </row>
    <row r="203" spans="1:5" ht="12.75">
      <c r="A203" s="10"/>
      <c r="B203" s="17" t="s">
        <v>187</v>
      </c>
      <c r="C203" s="18"/>
      <c r="D203" s="14"/>
      <c r="E203" s="14"/>
    </row>
    <row r="204" spans="1:5" ht="12.75">
      <c r="A204" s="10"/>
      <c r="B204" s="17" t="s">
        <v>188</v>
      </c>
      <c r="C204" s="18"/>
      <c r="D204" s="14"/>
      <c r="E204" s="14"/>
    </row>
    <row r="205" spans="1:5" ht="12.75">
      <c r="A205" s="10"/>
      <c r="B205" s="17"/>
      <c r="C205" s="18"/>
      <c r="D205" s="14"/>
      <c r="E205" s="14"/>
    </row>
    <row r="206" spans="1:5" ht="12.75">
      <c r="A206" s="10" t="s">
        <v>189</v>
      </c>
      <c r="B206" s="17" t="s">
        <v>26</v>
      </c>
      <c r="C206" s="18">
        <v>19055</v>
      </c>
      <c r="D206" s="14">
        <v>4000</v>
      </c>
      <c r="E206" s="14">
        <f>SUM(C206+D206)</f>
        <v>23055</v>
      </c>
    </row>
    <row r="207" spans="1:5" ht="12.75">
      <c r="A207" s="10"/>
      <c r="B207" s="17" t="s">
        <v>43</v>
      </c>
      <c r="C207" s="18"/>
      <c r="D207" s="14"/>
      <c r="E207" s="14"/>
    </row>
    <row r="208" spans="1:5" ht="12.75">
      <c r="A208" s="10"/>
      <c r="B208" s="17" t="s">
        <v>190</v>
      </c>
      <c r="C208" s="18"/>
      <c r="D208" s="14"/>
      <c r="E208" s="14"/>
    </row>
    <row r="209" spans="1:5" ht="12.75">
      <c r="A209" s="10"/>
      <c r="B209" s="17" t="s">
        <v>191</v>
      </c>
      <c r="C209" s="18"/>
      <c r="D209" s="14"/>
      <c r="E209" s="14"/>
    </row>
    <row r="210" spans="1:5" ht="12.75">
      <c r="A210" s="10"/>
      <c r="B210" s="17"/>
      <c r="C210" s="18"/>
      <c r="D210" s="14"/>
      <c r="E210" s="14"/>
    </row>
    <row r="211" spans="1:5" ht="12.75">
      <c r="A211" s="10" t="s">
        <v>192</v>
      </c>
      <c r="B211" s="17" t="s">
        <v>26</v>
      </c>
      <c r="C211" s="18">
        <v>84000</v>
      </c>
      <c r="D211" s="14">
        <v>3000</v>
      </c>
      <c r="E211" s="14">
        <f>SUM(C211+D211)</f>
        <v>87000</v>
      </c>
    </row>
    <row r="212" spans="1:5" ht="12.75">
      <c r="A212" s="10"/>
      <c r="B212" s="17" t="s">
        <v>193</v>
      </c>
      <c r="C212" s="18"/>
      <c r="D212" s="14"/>
      <c r="E212" s="14"/>
    </row>
    <row r="213" spans="1:5" ht="12.75">
      <c r="A213" s="10"/>
      <c r="B213" s="17" t="s">
        <v>194</v>
      </c>
      <c r="C213" s="18"/>
      <c r="D213" s="14"/>
      <c r="E213" s="14"/>
    </row>
    <row r="214" spans="1:5" ht="12.75">
      <c r="A214" s="10"/>
      <c r="B214" s="17"/>
      <c r="C214" s="18"/>
      <c r="D214" s="14"/>
      <c r="E214" s="14"/>
    </row>
    <row r="215" spans="1:5" ht="12.75">
      <c r="A215" s="10" t="s">
        <v>195</v>
      </c>
      <c r="B215" s="17" t="s">
        <v>26</v>
      </c>
      <c r="C215" s="18">
        <v>32500</v>
      </c>
      <c r="D215" s="14">
        <v>7000</v>
      </c>
      <c r="E215" s="14">
        <f>SUM(C215+D215)</f>
        <v>39500</v>
      </c>
    </row>
    <row r="216" spans="1:5" ht="12.75">
      <c r="A216" s="10"/>
      <c r="B216" s="17" t="s">
        <v>196</v>
      </c>
      <c r="C216" s="18"/>
      <c r="D216" s="14"/>
      <c r="E216" s="14"/>
    </row>
    <row r="217" spans="1:5" ht="12.75">
      <c r="A217" s="10"/>
      <c r="B217" s="17" t="s">
        <v>197</v>
      </c>
      <c r="C217" s="18"/>
      <c r="D217" s="14"/>
      <c r="E217" s="14"/>
    </row>
    <row r="218" spans="1:5" ht="12.75">
      <c r="A218" s="10"/>
      <c r="B218" s="17"/>
      <c r="C218" s="18"/>
      <c r="D218" s="14"/>
      <c r="E218" s="14"/>
    </row>
    <row r="219" spans="1:5" ht="12.75">
      <c r="A219" s="10" t="s">
        <v>47</v>
      </c>
      <c r="B219" s="17" t="s">
        <v>12</v>
      </c>
      <c r="C219" s="18">
        <v>11200</v>
      </c>
      <c r="D219" s="14">
        <v>7000</v>
      </c>
      <c r="E219" s="14">
        <f>SUM(C219+D219)</f>
        <v>18200</v>
      </c>
    </row>
    <row r="220" spans="1:5" ht="12.75">
      <c r="A220" s="10"/>
      <c r="B220" s="17" t="s">
        <v>198</v>
      </c>
      <c r="C220" s="18"/>
      <c r="D220" s="14"/>
      <c r="E220" s="14"/>
    </row>
    <row r="221" spans="1:5" ht="12.75">
      <c r="A221" s="10"/>
      <c r="B221" s="17" t="s">
        <v>199</v>
      </c>
      <c r="C221" s="18"/>
      <c r="D221" s="14"/>
      <c r="E221" s="14"/>
    </row>
    <row r="222" spans="1:5" ht="12.75">
      <c r="A222" s="10"/>
      <c r="B222" s="17"/>
      <c r="C222" s="18"/>
      <c r="D222" s="14"/>
      <c r="E222" s="14"/>
    </row>
    <row r="223" spans="1:5" ht="12.75">
      <c r="A223" s="10" t="s">
        <v>215</v>
      </c>
      <c r="B223" s="17" t="s">
        <v>200</v>
      </c>
      <c r="C223" s="18">
        <v>0</v>
      </c>
      <c r="D223" s="14">
        <v>10000</v>
      </c>
      <c r="E223" s="14">
        <f>SUM(C223+D223)</f>
        <v>10000</v>
      </c>
    </row>
    <row r="224" spans="1:5" ht="12.75">
      <c r="A224" s="10"/>
      <c r="B224" s="17" t="s">
        <v>214</v>
      </c>
      <c r="C224" s="18"/>
      <c r="D224" s="14"/>
      <c r="E224" s="14"/>
    </row>
    <row r="225" spans="1:5" ht="12.75">
      <c r="A225" s="10"/>
      <c r="B225" s="17" t="s">
        <v>216</v>
      </c>
      <c r="C225" s="18"/>
      <c r="D225" s="14"/>
      <c r="E225" s="14"/>
    </row>
    <row r="226" spans="1:5" ht="12.75">
      <c r="A226" s="10"/>
      <c r="B226" s="17" t="s">
        <v>217</v>
      </c>
      <c r="C226" s="18"/>
      <c r="D226" s="14"/>
      <c r="E226" s="14"/>
    </row>
    <row r="227" spans="1:5" ht="12.75">
      <c r="A227" s="10"/>
      <c r="B227" s="17" t="s">
        <v>218</v>
      </c>
      <c r="C227" s="18"/>
      <c r="D227" s="14"/>
      <c r="E227" s="14"/>
    </row>
    <row r="228" spans="1:5" ht="12.75">
      <c r="A228" s="10"/>
      <c r="B228" s="17" t="s">
        <v>219</v>
      </c>
      <c r="C228" s="18"/>
      <c r="D228" s="14"/>
      <c r="E228" s="14"/>
    </row>
    <row r="229" spans="1:5" ht="12.75">
      <c r="A229" s="10"/>
      <c r="B229" s="17" t="s">
        <v>220</v>
      </c>
      <c r="C229" s="18"/>
      <c r="D229" s="14"/>
      <c r="E229" s="14"/>
    </row>
    <row r="230" spans="1:5" ht="12.75">
      <c r="A230" s="10"/>
      <c r="B230" s="17" t="s">
        <v>221</v>
      </c>
      <c r="C230" s="18"/>
      <c r="D230" s="14"/>
      <c r="E230" s="14"/>
    </row>
    <row r="231" spans="1:5" ht="13.5" thickBot="1">
      <c r="A231" s="71"/>
      <c r="B231" s="88"/>
      <c r="C231" s="72"/>
      <c r="D231" s="73"/>
      <c r="E231" s="73"/>
    </row>
    <row r="232" spans="1:5" ht="12.75">
      <c r="A232" s="11"/>
      <c r="B232" s="11"/>
      <c r="C232" s="13"/>
      <c r="D232" s="13"/>
      <c r="E232" s="13"/>
    </row>
    <row r="233" spans="1:5" ht="13.5" thickBot="1">
      <c r="A233" s="1"/>
      <c r="B233" s="1"/>
      <c r="C233" s="1"/>
      <c r="D233" s="1"/>
      <c r="E233" s="1"/>
    </row>
    <row r="234" spans="1:5" ht="12.75">
      <c r="A234" s="2" t="s">
        <v>0</v>
      </c>
      <c r="B234" s="2"/>
      <c r="C234" s="15" t="s">
        <v>4</v>
      </c>
      <c r="D234" s="3"/>
      <c r="E234" s="3" t="s">
        <v>4</v>
      </c>
    </row>
    <row r="235" spans="1:5" ht="13.5" thickBot="1">
      <c r="A235" s="4" t="s">
        <v>1</v>
      </c>
      <c r="B235" s="4" t="s">
        <v>2</v>
      </c>
      <c r="C235" s="16" t="s">
        <v>6</v>
      </c>
      <c r="D235" s="6" t="s">
        <v>3</v>
      </c>
      <c r="E235" s="6" t="s">
        <v>5</v>
      </c>
    </row>
    <row r="236" spans="1:5" ht="12.75">
      <c r="A236" s="10"/>
      <c r="B236" s="17"/>
      <c r="C236" s="18"/>
      <c r="D236" s="14"/>
      <c r="E236" s="14"/>
    </row>
    <row r="237" spans="1:5" ht="12.75">
      <c r="A237" s="10" t="s">
        <v>222</v>
      </c>
      <c r="B237" s="17" t="s">
        <v>223</v>
      </c>
      <c r="C237" s="18">
        <v>0</v>
      </c>
      <c r="D237" s="14">
        <v>15000</v>
      </c>
      <c r="E237" s="14">
        <f>SUM(C237+D237)</f>
        <v>15000</v>
      </c>
    </row>
    <row r="238" spans="1:5" ht="12.75">
      <c r="A238" s="10"/>
      <c r="B238" s="17" t="s">
        <v>224</v>
      </c>
      <c r="C238" s="18"/>
      <c r="D238" s="14"/>
      <c r="E238" s="14"/>
    </row>
    <row r="239" spans="1:5" ht="12.75">
      <c r="A239" s="10"/>
      <c r="B239" s="17" t="s">
        <v>225</v>
      </c>
      <c r="C239" s="18"/>
      <c r="D239" s="14"/>
      <c r="E239" s="14"/>
    </row>
    <row r="240" spans="1:5" ht="12.75">
      <c r="A240" s="10"/>
      <c r="B240" s="17" t="s">
        <v>226</v>
      </c>
      <c r="C240" s="18"/>
      <c r="D240" s="14"/>
      <c r="E240" s="14"/>
    </row>
    <row r="241" spans="1:5" ht="12.75">
      <c r="A241" s="10"/>
      <c r="B241" s="17"/>
      <c r="C241" s="18"/>
      <c r="D241" s="14"/>
      <c r="E241" s="14"/>
    </row>
    <row r="242" spans="1:5" ht="12.75">
      <c r="A242" s="10" t="s">
        <v>227</v>
      </c>
      <c r="B242" s="17" t="s">
        <v>12</v>
      </c>
      <c r="C242" s="18">
        <v>93000</v>
      </c>
      <c r="D242" s="14">
        <v>-20000</v>
      </c>
      <c r="E242" s="14">
        <f>SUM(C242+D242)</f>
        <v>73000</v>
      </c>
    </row>
    <row r="243" spans="1:5" ht="12.75">
      <c r="A243" s="10"/>
      <c r="B243" s="17" t="s">
        <v>228</v>
      </c>
      <c r="C243" s="18"/>
      <c r="D243" s="14"/>
      <c r="E243" s="14"/>
    </row>
    <row r="244" spans="1:5" ht="12.75">
      <c r="A244" s="10"/>
      <c r="B244" s="17" t="s">
        <v>229</v>
      </c>
      <c r="C244" s="18"/>
      <c r="D244" s="14"/>
      <c r="E244" s="14"/>
    </row>
    <row r="245" spans="1:5" ht="12.75">
      <c r="A245" s="10"/>
      <c r="B245" s="17" t="s">
        <v>230</v>
      </c>
      <c r="C245" s="18"/>
      <c r="D245" s="14"/>
      <c r="E245" s="14"/>
    </row>
    <row r="246" spans="1:5" ht="12.75">
      <c r="A246" s="10"/>
      <c r="B246" s="17"/>
      <c r="C246" s="18"/>
      <c r="D246" s="14"/>
      <c r="E246" s="14"/>
    </row>
    <row r="247" spans="1:5" ht="12.75">
      <c r="A247" s="10" t="s">
        <v>231</v>
      </c>
      <c r="B247" s="17" t="s">
        <v>232</v>
      </c>
      <c r="C247" s="18">
        <v>250000</v>
      </c>
      <c r="D247" s="14">
        <v>20000</v>
      </c>
      <c r="E247" s="14">
        <f>SUM(C247+D247)</f>
        <v>270000</v>
      </c>
    </row>
    <row r="248" spans="1:5" ht="12.75">
      <c r="A248" s="10"/>
      <c r="B248" s="17" t="s">
        <v>233</v>
      </c>
      <c r="C248" s="18"/>
      <c r="D248" s="14"/>
      <c r="E248" s="14"/>
    </row>
    <row r="249" spans="1:5" ht="12.75">
      <c r="A249" s="10"/>
      <c r="B249" s="17" t="s">
        <v>234</v>
      </c>
      <c r="C249" s="18"/>
      <c r="D249" s="14"/>
      <c r="E249" s="14"/>
    </row>
    <row r="250" spans="1:5" ht="12.75">
      <c r="A250" s="10"/>
      <c r="B250" s="17" t="s">
        <v>235</v>
      </c>
      <c r="C250" s="18"/>
      <c r="D250" s="14"/>
      <c r="E250" s="14"/>
    </row>
    <row r="251" spans="1:5" ht="12.75">
      <c r="A251" s="10"/>
      <c r="B251" s="17"/>
      <c r="C251" s="18"/>
      <c r="D251" s="14"/>
      <c r="E251" s="14"/>
    </row>
    <row r="252" spans="1:5" ht="12.75">
      <c r="A252" s="10" t="s">
        <v>204</v>
      </c>
      <c r="B252" s="17" t="s">
        <v>201</v>
      </c>
      <c r="C252" s="18">
        <v>0</v>
      </c>
      <c r="D252" s="14">
        <v>67560</v>
      </c>
      <c r="E252" s="14">
        <f>SUM(C252+D252)</f>
        <v>67560</v>
      </c>
    </row>
    <row r="253" spans="1:5" ht="12.75">
      <c r="A253" s="10" t="s">
        <v>205</v>
      </c>
      <c r="B253" s="17" t="s">
        <v>10</v>
      </c>
      <c r="C253" s="18">
        <v>0</v>
      </c>
      <c r="D253" s="14">
        <v>11614</v>
      </c>
      <c r="E253" s="14">
        <f>SUM(C253+D253)</f>
        <v>11614</v>
      </c>
    </row>
    <row r="254" spans="1:5" ht="12.75">
      <c r="A254" s="10" t="s">
        <v>206</v>
      </c>
      <c r="B254" s="17" t="s">
        <v>14</v>
      </c>
      <c r="C254" s="18">
        <v>0</v>
      </c>
      <c r="D254" s="14">
        <v>1000</v>
      </c>
      <c r="E254" s="14">
        <f>SUM(C254+D254)</f>
        <v>1000</v>
      </c>
    </row>
    <row r="255" spans="1:5" ht="12.75">
      <c r="A255" s="10" t="s">
        <v>207</v>
      </c>
      <c r="B255" s="17" t="s">
        <v>202</v>
      </c>
      <c r="C255" s="18">
        <v>0</v>
      </c>
      <c r="D255" s="14">
        <v>4534</v>
      </c>
      <c r="E255" s="14">
        <f>SUM(C255+D255)</f>
        <v>4534</v>
      </c>
    </row>
    <row r="256" spans="1:5" ht="12.75">
      <c r="A256" s="21"/>
      <c r="B256" s="24" t="s">
        <v>203</v>
      </c>
      <c r="C256" s="25"/>
      <c r="D256" s="74"/>
      <c r="E256" s="74"/>
    </row>
    <row r="257" spans="1:5" ht="12.75">
      <c r="A257" s="75" t="s">
        <v>208</v>
      </c>
      <c r="B257" s="76" t="s">
        <v>209</v>
      </c>
      <c r="C257" s="77">
        <f>SUM(C252:C256)</f>
        <v>0</v>
      </c>
      <c r="D257" s="77">
        <f>SUM(D252:D256)</f>
        <v>84708</v>
      </c>
      <c r="E257" s="78">
        <f>SUM(C257+D257)</f>
        <v>84708</v>
      </c>
    </row>
    <row r="258" spans="1:5" ht="12.75">
      <c r="A258" s="10"/>
      <c r="B258" s="17" t="s">
        <v>210</v>
      </c>
      <c r="C258" s="18"/>
      <c r="D258" s="14"/>
      <c r="E258" s="14"/>
    </row>
    <row r="259" spans="1:5" ht="12.75">
      <c r="A259" s="10"/>
      <c r="B259" s="17" t="s">
        <v>211</v>
      </c>
      <c r="C259" s="18"/>
      <c r="D259" s="14"/>
      <c r="E259" s="14"/>
    </row>
    <row r="260" spans="1:5" ht="12.75">
      <c r="A260" s="10"/>
      <c r="B260" s="17" t="s">
        <v>212</v>
      </c>
      <c r="C260" s="18"/>
      <c r="D260" s="14"/>
      <c r="E260" s="14"/>
    </row>
    <row r="261" spans="1:5" ht="12.75">
      <c r="A261" s="10"/>
      <c r="B261" s="17" t="s">
        <v>213</v>
      </c>
      <c r="C261" s="18"/>
      <c r="D261" s="14"/>
      <c r="E261" s="14"/>
    </row>
    <row r="262" spans="1:5" ht="12.75">
      <c r="A262" s="10"/>
      <c r="B262" s="17"/>
      <c r="C262" s="18"/>
      <c r="D262" s="14"/>
      <c r="E262" s="14"/>
    </row>
    <row r="263" spans="1:5" ht="12.75">
      <c r="A263" s="10" t="s">
        <v>127</v>
      </c>
      <c r="B263" s="17" t="s">
        <v>129</v>
      </c>
      <c r="C263" s="18">
        <v>142939</v>
      </c>
      <c r="D263" s="14">
        <v>4446</v>
      </c>
      <c r="E263" s="14">
        <f aca="true" t="shared" si="1" ref="E263:E271">SUM(C263+D263)</f>
        <v>147385</v>
      </c>
    </row>
    <row r="264" spans="1:5" ht="12.75">
      <c r="A264" s="10" t="s">
        <v>128</v>
      </c>
      <c r="B264" s="17" t="s">
        <v>13</v>
      </c>
      <c r="C264" s="18">
        <v>2199912</v>
      </c>
      <c r="D264" s="14">
        <v>148565</v>
      </c>
      <c r="E264" s="14">
        <f t="shared" si="1"/>
        <v>2348477</v>
      </c>
    </row>
    <row r="265" spans="1:5" ht="12.75">
      <c r="A265" s="10" t="s">
        <v>40</v>
      </c>
      <c r="B265" s="17" t="s">
        <v>10</v>
      </c>
      <c r="C265" s="18">
        <v>380042</v>
      </c>
      <c r="D265" s="14">
        <v>23158</v>
      </c>
      <c r="E265" s="14">
        <f t="shared" si="1"/>
        <v>403200</v>
      </c>
    </row>
    <row r="266" spans="1:5" ht="12.75">
      <c r="A266" s="21" t="s">
        <v>55</v>
      </c>
      <c r="B266" s="24" t="s">
        <v>11</v>
      </c>
      <c r="C266" s="25">
        <v>60702</v>
      </c>
      <c r="D266" s="74">
        <v>3699</v>
      </c>
      <c r="E266" s="74">
        <f t="shared" si="1"/>
        <v>64401</v>
      </c>
    </row>
    <row r="267" spans="1:5" ht="12.75">
      <c r="A267" s="36" t="s">
        <v>30</v>
      </c>
      <c r="B267" s="80" t="s">
        <v>236</v>
      </c>
      <c r="C267" s="81">
        <f>SUM(C263:C266)</f>
        <v>2783595</v>
      </c>
      <c r="D267" s="81">
        <f>SUM(D263:D266)</f>
        <v>179868</v>
      </c>
      <c r="E267" s="81">
        <f t="shared" si="1"/>
        <v>2963463</v>
      </c>
    </row>
    <row r="268" spans="1:5" ht="12.75">
      <c r="A268" s="10" t="s">
        <v>237</v>
      </c>
      <c r="B268" s="17" t="s">
        <v>129</v>
      </c>
      <c r="C268" s="18">
        <v>16912</v>
      </c>
      <c r="D268" s="14">
        <v>1219</v>
      </c>
      <c r="E268" s="14">
        <f t="shared" si="1"/>
        <v>18131</v>
      </c>
    </row>
    <row r="269" spans="1:5" ht="12.75">
      <c r="A269" s="10" t="s">
        <v>238</v>
      </c>
      <c r="B269" s="17" t="s">
        <v>13</v>
      </c>
      <c r="C269" s="18">
        <v>214092</v>
      </c>
      <c r="D269" s="14">
        <v>11495</v>
      </c>
      <c r="E269" s="14">
        <f t="shared" si="1"/>
        <v>225587</v>
      </c>
    </row>
    <row r="270" spans="1:5" ht="12.75">
      <c r="A270" s="10" t="s">
        <v>239</v>
      </c>
      <c r="B270" s="17" t="s">
        <v>10</v>
      </c>
      <c r="C270" s="18">
        <v>36498</v>
      </c>
      <c r="D270" s="14">
        <v>1950</v>
      </c>
      <c r="E270" s="14">
        <f t="shared" si="1"/>
        <v>38448</v>
      </c>
    </row>
    <row r="271" spans="1:5" ht="12.75">
      <c r="A271" s="21" t="s">
        <v>240</v>
      </c>
      <c r="B271" s="24" t="s">
        <v>11</v>
      </c>
      <c r="C271" s="25">
        <v>5830</v>
      </c>
      <c r="D271" s="74">
        <v>312</v>
      </c>
      <c r="E271" s="74">
        <f t="shared" si="1"/>
        <v>6142</v>
      </c>
    </row>
    <row r="272" spans="1:5" ht="12.75">
      <c r="A272" s="82" t="s">
        <v>241</v>
      </c>
      <c r="B272" s="83" t="s">
        <v>242</v>
      </c>
      <c r="C272" s="84">
        <f>SUM(C268:C271)</f>
        <v>273332</v>
      </c>
      <c r="D272" s="84">
        <f>SUM(D268:D271)</f>
        <v>14976</v>
      </c>
      <c r="E272" s="85">
        <f aca="true" t="shared" si="2" ref="E272:E281">SUM(C272+D272)</f>
        <v>288308</v>
      </c>
    </row>
    <row r="273" spans="1:5" ht="12.75">
      <c r="A273" s="10" t="s">
        <v>243</v>
      </c>
      <c r="B273" s="17" t="s">
        <v>129</v>
      </c>
      <c r="C273" s="18">
        <v>13843</v>
      </c>
      <c r="D273" s="14">
        <v>1173</v>
      </c>
      <c r="E273" s="14">
        <f t="shared" si="2"/>
        <v>15016</v>
      </c>
    </row>
    <row r="274" spans="1:5" ht="12.75">
      <c r="A274" s="10" t="s">
        <v>244</v>
      </c>
      <c r="B274" s="17" t="s">
        <v>13</v>
      </c>
      <c r="C274" s="18">
        <v>253915</v>
      </c>
      <c r="D274" s="14">
        <v>16967</v>
      </c>
      <c r="E274" s="14">
        <f t="shared" si="2"/>
        <v>270882</v>
      </c>
    </row>
    <row r="275" spans="1:5" ht="12.75">
      <c r="A275" s="10" t="s">
        <v>245</v>
      </c>
      <c r="B275" s="17" t="s">
        <v>10</v>
      </c>
      <c r="C275" s="18">
        <v>43185</v>
      </c>
      <c r="D275" s="14">
        <v>3091</v>
      </c>
      <c r="E275" s="14">
        <f t="shared" si="2"/>
        <v>46276</v>
      </c>
    </row>
    <row r="276" spans="1:5" ht="12.75">
      <c r="A276" s="21" t="s">
        <v>246</v>
      </c>
      <c r="B276" s="24" t="s">
        <v>11</v>
      </c>
      <c r="C276" s="25">
        <v>6897</v>
      </c>
      <c r="D276" s="74">
        <v>495</v>
      </c>
      <c r="E276" s="74">
        <f t="shared" si="2"/>
        <v>7392</v>
      </c>
    </row>
    <row r="277" spans="1:5" ht="12.75">
      <c r="A277" s="36" t="s">
        <v>247</v>
      </c>
      <c r="B277" s="80" t="s">
        <v>248</v>
      </c>
      <c r="C277" s="38">
        <f>SUM(C273:C276)</f>
        <v>317840</v>
      </c>
      <c r="D277" s="38">
        <f>SUM(D273:D276)</f>
        <v>21726</v>
      </c>
      <c r="E277" s="81">
        <f t="shared" si="2"/>
        <v>339566</v>
      </c>
    </row>
    <row r="278" spans="1:5" ht="12.75">
      <c r="A278" s="26" t="s">
        <v>274</v>
      </c>
      <c r="B278" s="17" t="s">
        <v>129</v>
      </c>
      <c r="C278" s="45">
        <v>81551</v>
      </c>
      <c r="D278" s="53">
        <v>13628</v>
      </c>
      <c r="E278" s="14">
        <f t="shared" si="2"/>
        <v>95179</v>
      </c>
    </row>
    <row r="279" spans="1:5" ht="12.75">
      <c r="A279" s="26" t="s">
        <v>275</v>
      </c>
      <c r="B279" s="17" t="s">
        <v>13</v>
      </c>
      <c r="C279" s="45">
        <v>1228064</v>
      </c>
      <c r="D279" s="53">
        <v>67205</v>
      </c>
      <c r="E279" s="14">
        <f t="shared" si="2"/>
        <v>1295269</v>
      </c>
    </row>
    <row r="280" spans="1:5" ht="12.75">
      <c r="A280" s="26" t="s">
        <v>276</v>
      </c>
      <c r="B280" s="17" t="s">
        <v>10</v>
      </c>
      <c r="C280" s="45">
        <v>212828</v>
      </c>
      <c r="D280" s="53">
        <v>12386</v>
      </c>
      <c r="E280" s="14">
        <f t="shared" si="2"/>
        <v>225214</v>
      </c>
    </row>
    <row r="281" spans="1:5" ht="12.75">
      <c r="A281" s="58" t="s">
        <v>277</v>
      </c>
      <c r="B281" s="24" t="s">
        <v>11</v>
      </c>
      <c r="C281" s="46">
        <v>33991</v>
      </c>
      <c r="D281" s="59">
        <v>1979</v>
      </c>
      <c r="E281" s="14">
        <f t="shared" si="2"/>
        <v>35970</v>
      </c>
    </row>
    <row r="282" spans="1:5" ht="12.75">
      <c r="A282" s="82" t="s">
        <v>33</v>
      </c>
      <c r="B282" s="83" t="s">
        <v>34</v>
      </c>
      <c r="C282" s="85">
        <f>SUM(C278:C281)</f>
        <v>1556434</v>
      </c>
      <c r="D282" s="85">
        <f>SUM(D278:D281)</f>
        <v>95198</v>
      </c>
      <c r="E282" s="81">
        <f>SUM(C282+D282)</f>
        <v>1651632</v>
      </c>
    </row>
    <row r="283" spans="1:5" ht="12.75">
      <c r="A283" s="10" t="s">
        <v>258</v>
      </c>
      <c r="B283" s="10" t="s">
        <v>13</v>
      </c>
      <c r="C283" s="18">
        <v>158834</v>
      </c>
      <c r="D283" s="14">
        <v>11166</v>
      </c>
      <c r="E283" s="14">
        <f aca="true" t="shared" si="3" ref="E283:E305">SUM(C283+D283)</f>
        <v>170000</v>
      </c>
    </row>
    <row r="284" spans="1:5" ht="12.75">
      <c r="A284" s="10" t="s">
        <v>259</v>
      </c>
      <c r="B284" s="10" t="s">
        <v>10</v>
      </c>
      <c r="C284" s="18">
        <v>26412</v>
      </c>
      <c r="D284" s="14">
        <v>1713</v>
      </c>
      <c r="E284" s="14">
        <f t="shared" si="3"/>
        <v>28125</v>
      </c>
    </row>
    <row r="285" spans="1:5" ht="12.75">
      <c r="A285" s="21" t="s">
        <v>260</v>
      </c>
      <c r="B285" s="21" t="s">
        <v>11</v>
      </c>
      <c r="C285" s="25">
        <v>4219</v>
      </c>
      <c r="D285" s="74">
        <v>274</v>
      </c>
      <c r="E285" s="74">
        <f t="shared" si="3"/>
        <v>4493</v>
      </c>
    </row>
    <row r="286" spans="1:5" ht="13.5" thickBot="1">
      <c r="A286" s="86" t="s">
        <v>261</v>
      </c>
      <c r="B286" s="86" t="s">
        <v>262</v>
      </c>
      <c r="C286" s="87">
        <f>SUM(C283:C285)</f>
        <v>189465</v>
      </c>
      <c r="D286" s="87">
        <f>SUM(D283:D285)</f>
        <v>13153</v>
      </c>
      <c r="E286" s="87">
        <f t="shared" si="3"/>
        <v>202618</v>
      </c>
    </row>
    <row r="287" spans="1:5" ht="12.75">
      <c r="A287" s="49"/>
      <c r="B287" s="49"/>
      <c r="C287" s="48"/>
      <c r="D287" s="48"/>
      <c r="E287" s="48"/>
    </row>
    <row r="288" spans="1:5" ht="12.75">
      <c r="A288" s="49"/>
      <c r="B288" s="49"/>
      <c r="C288" s="48"/>
      <c r="D288" s="48"/>
      <c r="E288" s="48"/>
    </row>
    <row r="289" spans="1:5" ht="12.75">
      <c r="A289" s="49"/>
      <c r="B289" s="49"/>
      <c r="C289" s="48"/>
      <c r="D289" s="48"/>
      <c r="E289" s="48"/>
    </row>
    <row r="290" spans="1:5" ht="12.75">
      <c r="A290" s="49"/>
      <c r="B290" s="49"/>
      <c r="C290" s="48"/>
      <c r="D290" s="48"/>
      <c r="E290" s="48"/>
    </row>
    <row r="291" spans="1:5" ht="13.5" thickBot="1">
      <c r="A291" s="1"/>
      <c r="B291" s="1"/>
      <c r="C291" s="1"/>
      <c r="D291" s="1"/>
      <c r="E291" s="1"/>
    </row>
    <row r="292" spans="1:5" ht="12.75">
      <c r="A292" s="2" t="s">
        <v>0</v>
      </c>
      <c r="B292" s="2"/>
      <c r="C292" s="15" t="s">
        <v>4</v>
      </c>
      <c r="D292" s="3"/>
      <c r="E292" s="3" t="s">
        <v>4</v>
      </c>
    </row>
    <row r="293" spans="1:5" ht="13.5" thickBot="1">
      <c r="A293" s="4" t="s">
        <v>1</v>
      </c>
      <c r="B293" s="4" t="s">
        <v>2</v>
      </c>
      <c r="C293" s="16" t="s">
        <v>6</v>
      </c>
      <c r="D293" s="6" t="s">
        <v>3</v>
      </c>
      <c r="E293" s="6" t="s">
        <v>5</v>
      </c>
    </row>
    <row r="294" spans="1:5" ht="12.75">
      <c r="A294" s="26"/>
      <c r="B294" s="26"/>
      <c r="C294" s="53"/>
      <c r="D294" s="53"/>
      <c r="E294" s="53"/>
    </row>
    <row r="295" spans="1:5" ht="12.75">
      <c r="A295" s="10" t="s">
        <v>249</v>
      </c>
      <c r="B295" s="10" t="s">
        <v>129</v>
      </c>
      <c r="C295" s="18">
        <v>9733</v>
      </c>
      <c r="D295" s="14">
        <v>2609</v>
      </c>
      <c r="E295" s="14">
        <f t="shared" si="3"/>
        <v>12342</v>
      </c>
    </row>
    <row r="296" spans="1:5" ht="12.75">
      <c r="A296" s="10" t="s">
        <v>250</v>
      </c>
      <c r="B296" s="10" t="s">
        <v>13</v>
      </c>
      <c r="C296" s="18">
        <v>195937</v>
      </c>
      <c r="D296" s="14">
        <v>19928</v>
      </c>
      <c r="E296" s="14">
        <f t="shared" si="3"/>
        <v>215865</v>
      </c>
    </row>
    <row r="297" spans="1:5" ht="12.75">
      <c r="A297" s="10" t="s">
        <v>251</v>
      </c>
      <c r="B297" s="10" t="s">
        <v>10</v>
      </c>
      <c r="C297" s="18">
        <v>32395</v>
      </c>
      <c r="D297" s="14">
        <v>3457</v>
      </c>
      <c r="E297" s="14">
        <f t="shared" si="3"/>
        <v>35852</v>
      </c>
    </row>
    <row r="298" spans="1:5" ht="12.75">
      <c r="A298" s="21" t="s">
        <v>252</v>
      </c>
      <c r="B298" s="21" t="s">
        <v>11</v>
      </c>
      <c r="C298" s="25">
        <v>5174</v>
      </c>
      <c r="D298" s="74">
        <v>553</v>
      </c>
      <c r="E298" s="74">
        <f t="shared" si="3"/>
        <v>5727</v>
      </c>
    </row>
    <row r="299" spans="1:5" ht="12.75">
      <c r="A299" s="36" t="s">
        <v>253</v>
      </c>
      <c r="B299" s="36" t="s">
        <v>254</v>
      </c>
      <c r="C299" s="81">
        <f>SUM(C295:C298)</f>
        <v>243239</v>
      </c>
      <c r="D299" s="81">
        <f>SUM(D295:D298)</f>
        <v>26547</v>
      </c>
      <c r="E299" s="81">
        <f t="shared" si="3"/>
        <v>269786</v>
      </c>
    </row>
    <row r="300" spans="1:5" ht="12.75">
      <c r="A300" s="10" t="s">
        <v>255</v>
      </c>
      <c r="B300" s="10" t="s">
        <v>13</v>
      </c>
      <c r="C300" s="18">
        <v>190816</v>
      </c>
      <c r="D300" s="14">
        <v>15927</v>
      </c>
      <c r="E300" s="14">
        <f t="shared" si="3"/>
        <v>206743</v>
      </c>
    </row>
    <row r="301" spans="1:5" ht="12.75">
      <c r="A301" s="10" t="s">
        <v>256</v>
      </c>
      <c r="B301" s="10" t="s">
        <v>10</v>
      </c>
      <c r="C301" s="18">
        <v>30881</v>
      </c>
      <c r="D301" s="14">
        <v>2227</v>
      </c>
      <c r="E301" s="14">
        <f t="shared" si="3"/>
        <v>33108</v>
      </c>
    </row>
    <row r="302" spans="1:5" ht="12.75">
      <c r="A302" s="21" t="s">
        <v>257</v>
      </c>
      <c r="B302" s="21" t="s">
        <v>11</v>
      </c>
      <c r="C302" s="25">
        <v>4931</v>
      </c>
      <c r="D302" s="74">
        <v>382</v>
      </c>
      <c r="E302" s="74">
        <f t="shared" si="3"/>
        <v>5313</v>
      </c>
    </row>
    <row r="303" spans="1:5" ht="12.75">
      <c r="A303" s="36" t="s">
        <v>56</v>
      </c>
      <c r="B303" s="36" t="s">
        <v>57</v>
      </c>
      <c r="C303" s="38">
        <f>SUM(C300:C302)</f>
        <v>226628</v>
      </c>
      <c r="D303" s="81">
        <f>SUM(D300:D302)</f>
        <v>18536</v>
      </c>
      <c r="E303" s="81">
        <f t="shared" si="3"/>
        <v>245164</v>
      </c>
    </row>
    <row r="304" spans="1:5" ht="12.75">
      <c r="A304" s="21" t="s">
        <v>263</v>
      </c>
      <c r="B304" s="21" t="s">
        <v>12</v>
      </c>
      <c r="C304" s="25">
        <v>21551</v>
      </c>
      <c r="D304" s="74">
        <v>2563</v>
      </c>
      <c r="E304" s="74">
        <f t="shared" si="3"/>
        <v>24114</v>
      </c>
    </row>
    <row r="305" spans="1:5" ht="12.75">
      <c r="A305" s="36" t="s">
        <v>264</v>
      </c>
      <c r="B305" s="36" t="s">
        <v>265</v>
      </c>
      <c r="C305" s="81">
        <f>SUM(C304)</f>
        <v>21551</v>
      </c>
      <c r="D305" s="81">
        <f>SUM(D304)</f>
        <v>2563</v>
      </c>
      <c r="E305" s="81">
        <f t="shared" si="3"/>
        <v>24114</v>
      </c>
    </row>
    <row r="306" spans="1:5" ht="12.75">
      <c r="A306" s="10" t="s">
        <v>266</v>
      </c>
      <c r="B306" s="10" t="s">
        <v>129</v>
      </c>
      <c r="C306" s="18">
        <v>16885</v>
      </c>
      <c r="D306" s="14">
        <v>2151</v>
      </c>
      <c r="E306" s="14">
        <f aca="true" t="shared" si="4" ref="E306:E311">SUM(C306+D306)</f>
        <v>19036</v>
      </c>
    </row>
    <row r="307" spans="1:5" ht="12.75">
      <c r="A307" s="10" t="s">
        <v>267</v>
      </c>
      <c r="B307" s="10" t="s">
        <v>13</v>
      </c>
      <c r="C307" s="18">
        <v>183950</v>
      </c>
      <c r="D307" s="14">
        <v>27889</v>
      </c>
      <c r="E307" s="14">
        <f t="shared" si="4"/>
        <v>211839</v>
      </c>
    </row>
    <row r="308" spans="1:5" ht="12.75">
      <c r="A308" s="10" t="s">
        <v>268</v>
      </c>
      <c r="B308" s="10" t="s">
        <v>10</v>
      </c>
      <c r="C308" s="18">
        <v>32482</v>
      </c>
      <c r="D308" s="14">
        <v>4608</v>
      </c>
      <c r="E308" s="14">
        <f t="shared" si="4"/>
        <v>37090</v>
      </c>
    </row>
    <row r="309" spans="1:5" ht="12.75">
      <c r="A309" s="21" t="s">
        <v>269</v>
      </c>
      <c r="B309" s="21" t="s">
        <v>11</v>
      </c>
      <c r="C309" s="25">
        <v>5188</v>
      </c>
      <c r="D309" s="74">
        <v>736</v>
      </c>
      <c r="E309" s="74">
        <f t="shared" si="4"/>
        <v>5924</v>
      </c>
    </row>
    <row r="310" spans="1:5" ht="13.5" thickBot="1">
      <c r="A310" s="86" t="s">
        <v>270</v>
      </c>
      <c r="B310" s="86" t="s">
        <v>271</v>
      </c>
      <c r="C310" s="87">
        <f>SUM(C306:C309)</f>
        <v>238505</v>
      </c>
      <c r="D310" s="87">
        <f>SUM(D306:D309)</f>
        <v>35384</v>
      </c>
      <c r="E310" s="87">
        <f t="shared" si="4"/>
        <v>273889</v>
      </c>
    </row>
    <row r="311" spans="1:5" ht="12.75">
      <c r="A311" s="36"/>
      <c r="B311" s="36" t="s">
        <v>273</v>
      </c>
      <c r="C311" s="81">
        <f>C267+C272+C277+C286+C299+C303+C305+C310+C282</f>
        <v>5850589</v>
      </c>
      <c r="D311" s="81">
        <f>D267+D272+D277+D286+D299+D303+D305+D310+D282</f>
        <v>407951</v>
      </c>
      <c r="E311" s="81">
        <f t="shared" si="4"/>
        <v>6258540</v>
      </c>
    </row>
    <row r="312" spans="1:5" ht="12.75">
      <c r="A312" s="36"/>
      <c r="B312" s="36" t="s">
        <v>272</v>
      </c>
      <c r="C312" s="38"/>
      <c r="D312" s="81"/>
      <c r="E312" s="81"/>
    </row>
    <row r="313" spans="1:5" ht="12.75">
      <c r="A313" s="36"/>
      <c r="B313" s="36" t="s">
        <v>278</v>
      </c>
      <c r="C313" s="38"/>
      <c r="D313" s="81"/>
      <c r="E313" s="81"/>
    </row>
    <row r="314" spans="1:5" ht="12.75">
      <c r="A314" s="36"/>
      <c r="B314" s="36" t="s">
        <v>279</v>
      </c>
      <c r="C314" s="38"/>
      <c r="D314" s="81"/>
      <c r="E314" s="81"/>
    </row>
    <row r="315" spans="1:5" ht="12.75">
      <c r="A315" s="36"/>
      <c r="B315" s="36" t="s">
        <v>280</v>
      </c>
      <c r="C315" s="38"/>
      <c r="D315" s="81"/>
      <c r="E315" s="81"/>
    </row>
    <row r="316" spans="1:5" ht="12.75">
      <c r="A316" s="10"/>
      <c r="B316" s="10"/>
      <c r="C316" s="18"/>
      <c r="D316" s="14"/>
      <c r="E316" s="14"/>
    </row>
    <row r="317" spans="1:5" ht="12.75">
      <c r="A317" s="10" t="s">
        <v>281</v>
      </c>
      <c r="B317" s="10" t="s">
        <v>282</v>
      </c>
      <c r="C317" s="18">
        <v>223500</v>
      </c>
      <c r="D317" s="14">
        <v>2950</v>
      </c>
      <c r="E317" s="53">
        <f>SUM(C317:D317)</f>
        <v>226450</v>
      </c>
    </row>
    <row r="318" spans="1:5" ht="12.75">
      <c r="A318" s="10"/>
      <c r="B318" s="10" t="s">
        <v>283</v>
      </c>
      <c r="C318" s="18"/>
      <c r="D318" s="14"/>
      <c r="E318" s="14"/>
    </row>
    <row r="319" spans="1:5" ht="12.75">
      <c r="A319" s="10"/>
      <c r="B319" s="10" t="s">
        <v>334</v>
      </c>
      <c r="C319" s="18"/>
      <c r="D319" s="14"/>
      <c r="E319" s="14"/>
    </row>
    <row r="320" spans="1:5" ht="12.75">
      <c r="A320" s="10"/>
      <c r="B320" s="10" t="s">
        <v>335</v>
      </c>
      <c r="C320" s="18"/>
      <c r="D320" s="14"/>
      <c r="E320" s="14"/>
    </row>
    <row r="321" spans="1:5" ht="12.75">
      <c r="A321" s="10"/>
      <c r="B321" s="10" t="s">
        <v>336</v>
      </c>
      <c r="C321" s="18"/>
      <c r="D321" s="14"/>
      <c r="E321" s="14"/>
    </row>
    <row r="322" spans="1:5" ht="12.75">
      <c r="A322" s="10"/>
      <c r="B322" s="10"/>
      <c r="C322" s="18"/>
      <c r="D322" s="14"/>
      <c r="E322" s="14"/>
    </row>
    <row r="323" spans="1:5" ht="12.75">
      <c r="A323" s="10" t="s">
        <v>284</v>
      </c>
      <c r="B323" s="10" t="s">
        <v>282</v>
      </c>
      <c r="C323" s="18">
        <v>201614</v>
      </c>
      <c r="D323" s="14">
        <v>4262</v>
      </c>
      <c r="E323" s="53">
        <f>SUM(C323:D323)</f>
        <v>205876</v>
      </c>
    </row>
    <row r="324" spans="1:5" ht="12.75">
      <c r="A324" s="10"/>
      <c r="B324" s="10" t="s">
        <v>283</v>
      </c>
      <c r="C324" s="18"/>
      <c r="D324" s="14"/>
      <c r="E324" s="14"/>
    </row>
    <row r="325" spans="1:5" ht="12.75">
      <c r="A325" s="10"/>
      <c r="B325" s="10" t="s">
        <v>337</v>
      </c>
      <c r="C325" s="18"/>
      <c r="D325" s="14"/>
      <c r="E325" s="14"/>
    </row>
    <row r="326" spans="1:5" ht="12.75">
      <c r="A326" s="10"/>
      <c r="B326" s="10" t="s">
        <v>338</v>
      </c>
      <c r="C326" s="18"/>
      <c r="D326" s="14"/>
      <c r="E326" s="14"/>
    </row>
    <row r="327" spans="1:5" ht="12.75">
      <c r="A327" s="10"/>
      <c r="B327" s="10" t="s">
        <v>339</v>
      </c>
      <c r="C327" s="18"/>
      <c r="D327" s="14"/>
      <c r="E327" s="14"/>
    </row>
    <row r="328" spans="1:5" ht="12.75">
      <c r="A328" s="10"/>
      <c r="B328" s="10" t="s">
        <v>340</v>
      </c>
      <c r="C328" s="18"/>
      <c r="D328" s="14"/>
      <c r="E328" s="14"/>
    </row>
    <row r="329" spans="1:5" ht="12.75">
      <c r="A329" s="10"/>
      <c r="B329" s="10" t="s">
        <v>316</v>
      </c>
      <c r="C329" s="18"/>
      <c r="D329" s="14"/>
      <c r="E329" s="14"/>
    </row>
    <row r="330" spans="1:5" ht="13.5" thickBot="1">
      <c r="A330" s="10"/>
      <c r="B330" s="17"/>
      <c r="C330" s="14"/>
      <c r="D330" s="14"/>
      <c r="E330" s="14"/>
    </row>
    <row r="331" spans="1:5" ht="13.5" thickBot="1">
      <c r="A331" s="34"/>
      <c r="B331" s="27" t="s">
        <v>15</v>
      </c>
      <c r="C331" s="9">
        <f>C127+C154+C158+C161+C166+C170+C183+C191+C197+C199+C201+C206+C211+C215+C219+C223+C237+C242+C247+C257+C311+C317+C323</f>
        <v>10540567</v>
      </c>
      <c r="D331" s="9">
        <f>D127+D154+D158+D161+D166+D170+D183+D191+D197+D199+D201+D206+D211+D215+D219+D223+D237+D242+D247+D257+D311+D317+D323</f>
        <v>985790</v>
      </c>
      <c r="E331" s="9">
        <f>SUM(C331+D331)</f>
        <v>11526357</v>
      </c>
    </row>
    <row r="332" spans="1:5" ht="12.75">
      <c r="A332" s="11"/>
      <c r="B332" s="19"/>
      <c r="C332" s="20"/>
      <c r="D332" s="20"/>
      <c r="E332" s="20"/>
    </row>
    <row r="333" spans="1:5" ht="12.75">
      <c r="A333" s="28" t="s">
        <v>342</v>
      </c>
      <c r="B333" s="28"/>
      <c r="C333" s="29"/>
      <c r="D333" s="29"/>
      <c r="E333" s="29"/>
    </row>
    <row r="334" spans="1:5" ht="12.75">
      <c r="A334" s="28" t="s">
        <v>343</v>
      </c>
      <c r="B334" s="28"/>
      <c r="C334" s="29"/>
      <c r="D334" s="29"/>
      <c r="E334" s="29"/>
    </row>
    <row r="335" spans="1:5" ht="12.75">
      <c r="A335" s="28" t="s">
        <v>344</v>
      </c>
      <c r="B335" s="28"/>
      <c r="C335" s="29"/>
      <c r="D335" s="29"/>
      <c r="E335" s="29"/>
    </row>
    <row r="336" spans="1:5" ht="12.75">
      <c r="A336" s="28"/>
      <c r="B336" s="28"/>
      <c r="C336" s="29"/>
      <c r="D336" s="29"/>
      <c r="E336" s="29"/>
    </row>
    <row r="337" spans="1:5" ht="12.75">
      <c r="A337" s="30" t="s">
        <v>346</v>
      </c>
      <c r="B337" s="28"/>
      <c r="C337" s="29"/>
      <c r="D337" s="29"/>
      <c r="E337" s="29"/>
    </row>
    <row r="338" spans="1:5" ht="12.75">
      <c r="A338" s="28"/>
      <c r="B338" s="28"/>
      <c r="C338" s="29"/>
      <c r="D338" s="29"/>
      <c r="E338" s="29"/>
    </row>
    <row r="339" spans="1:5" ht="12.75">
      <c r="A339" s="28"/>
      <c r="B339" s="28" t="s">
        <v>16</v>
      </c>
      <c r="C339" s="29">
        <v>22501525</v>
      </c>
      <c r="D339" s="29"/>
      <c r="E339" s="29"/>
    </row>
    <row r="340" spans="1:5" ht="12.75">
      <c r="A340" s="28"/>
      <c r="B340" s="28" t="s">
        <v>17</v>
      </c>
      <c r="C340" s="29">
        <v>665723.34</v>
      </c>
      <c r="D340" s="29"/>
      <c r="E340" s="29"/>
    </row>
    <row r="341" spans="1:5" ht="12.75">
      <c r="A341" s="28"/>
      <c r="B341" s="28" t="s">
        <v>18</v>
      </c>
      <c r="C341" s="29"/>
      <c r="D341" s="29"/>
      <c r="E341" s="29"/>
    </row>
    <row r="342" spans="1:5" ht="12.75">
      <c r="A342" s="28"/>
      <c r="B342" s="30" t="s">
        <v>52</v>
      </c>
      <c r="C342" s="29">
        <v>2700000</v>
      </c>
      <c r="D342" s="29"/>
      <c r="E342" s="29"/>
    </row>
    <row r="343" spans="1:5" ht="12.75">
      <c r="A343" s="28"/>
      <c r="B343" s="30" t="s">
        <v>53</v>
      </c>
      <c r="C343" s="29"/>
      <c r="D343" s="29"/>
      <c r="E343" s="29"/>
    </row>
    <row r="344" spans="1:5" ht="13.5" thickBot="1">
      <c r="A344" s="28"/>
      <c r="B344" s="30" t="s">
        <v>19</v>
      </c>
      <c r="C344" s="33">
        <v>2103697.66</v>
      </c>
      <c r="D344" s="29"/>
      <c r="E344" s="29"/>
    </row>
    <row r="345" spans="1:5" ht="12.75">
      <c r="A345" s="28"/>
      <c r="B345" s="28"/>
      <c r="C345" s="20">
        <f>SUM(C339:C344)</f>
        <v>27970946</v>
      </c>
      <c r="D345" s="29"/>
      <c r="E345" s="29"/>
    </row>
    <row r="346" spans="1:5" ht="12.75">
      <c r="A346" s="19"/>
      <c r="B346" s="19"/>
      <c r="C346" s="20"/>
      <c r="D346" s="20"/>
      <c r="E346" s="20"/>
    </row>
    <row r="347" spans="1:5" ht="13.5" thickBot="1">
      <c r="A347" s="19"/>
      <c r="B347" s="28" t="s">
        <v>20</v>
      </c>
      <c r="C347" s="33">
        <v>27970946</v>
      </c>
      <c r="D347" s="20"/>
      <c r="E347" s="20"/>
    </row>
    <row r="348" spans="1:5" ht="12.75">
      <c r="A348" s="11"/>
      <c r="B348" s="11"/>
      <c r="C348" s="20">
        <f>SUM(C347:C347)</f>
        <v>27970946</v>
      </c>
      <c r="D348" s="13"/>
      <c r="E348" s="13"/>
    </row>
    <row r="349" spans="1:5" ht="12.75">
      <c r="A349" s="11"/>
      <c r="B349" s="11"/>
      <c r="C349" s="20"/>
      <c r="D349" s="13"/>
      <c r="E349" s="13"/>
    </row>
    <row r="350" spans="1:5" ht="12.75">
      <c r="A350" s="11" t="s">
        <v>21</v>
      </c>
      <c r="B350" s="11"/>
      <c r="C350" s="20"/>
      <c r="D350" s="13"/>
      <c r="E350" s="13"/>
    </row>
    <row r="351" spans="1:5" ht="13.5" thickBot="1">
      <c r="A351" s="22"/>
      <c r="B351" s="22"/>
      <c r="C351" s="32"/>
      <c r="D351" s="23"/>
      <c r="E351" s="23"/>
    </row>
    <row r="352" spans="1:5" ht="12.75">
      <c r="A352" s="15" t="s">
        <v>0</v>
      </c>
      <c r="B352" s="31"/>
      <c r="C352" s="15" t="s">
        <v>4</v>
      </c>
      <c r="D352" s="54"/>
      <c r="E352" s="15" t="s">
        <v>4</v>
      </c>
    </row>
    <row r="353" spans="1:5" ht="13.5" thickBot="1">
      <c r="A353" s="16" t="s">
        <v>1</v>
      </c>
      <c r="B353" s="5" t="s">
        <v>2</v>
      </c>
      <c r="C353" s="16" t="s">
        <v>6</v>
      </c>
      <c r="D353" s="5" t="s">
        <v>3</v>
      </c>
      <c r="E353" s="16" t="s">
        <v>5</v>
      </c>
    </row>
    <row r="354" spans="1:5" ht="12.75">
      <c r="A354" s="44"/>
      <c r="B354" s="57"/>
      <c r="C354" s="56"/>
      <c r="D354" s="55"/>
      <c r="E354" s="47"/>
    </row>
    <row r="355" spans="1:5" ht="12.75">
      <c r="A355" s="17" t="s">
        <v>297</v>
      </c>
      <c r="B355" s="11" t="s">
        <v>26</v>
      </c>
      <c r="C355" s="18">
        <v>110100</v>
      </c>
      <c r="D355" s="13">
        <v>20000</v>
      </c>
      <c r="E355" s="45">
        <f aca="true" t="shared" si="5" ref="E355:E377">SUM(C355:D355)</f>
        <v>130100</v>
      </c>
    </row>
    <row r="356" spans="1:5" ht="12.75">
      <c r="A356" s="24" t="s">
        <v>298</v>
      </c>
      <c r="B356" s="69" t="s">
        <v>28</v>
      </c>
      <c r="C356" s="25">
        <v>80000</v>
      </c>
      <c r="D356" s="60">
        <v>-20000</v>
      </c>
      <c r="E356" s="46">
        <f t="shared" si="5"/>
        <v>60000</v>
      </c>
    </row>
    <row r="357" spans="1:5" ht="12.75">
      <c r="A357" s="17" t="s">
        <v>285</v>
      </c>
      <c r="B357" s="49" t="s">
        <v>286</v>
      </c>
      <c r="C357" s="18">
        <f>SUM(C355:C356)</f>
        <v>190100</v>
      </c>
      <c r="D357" s="18">
        <f>SUM(D355:D356)</f>
        <v>0</v>
      </c>
      <c r="E357" s="45">
        <f t="shared" si="5"/>
        <v>190100</v>
      </c>
    </row>
    <row r="358" spans="1:5" ht="12.75">
      <c r="A358" s="17"/>
      <c r="B358" s="11"/>
      <c r="C358" s="18"/>
      <c r="D358" s="13"/>
      <c r="E358" s="45"/>
    </row>
    <row r="359" spans="1:5" ht="12.75">
      <c r="A359" s="17" t="s">
        <v>299</v>
      </c>
      <c r="B359" s="49" t="s">
        <v>300</v>
      </c>
      <c r="C359" s="18">
        <v>101160</v>
      </c>
      <c r="D359" s="13">
        <v>-40800</v>
      </c>
      <c r="E359" s="45">
        <f t="shared" si="5"/>
        <v>60360</v>
      </c>
    </row>
    <row r="360" spans="1:5" ht="12.75">
      <c r="A360" s="24" t="s">
        <v>301</v>
      </c>
      <c r="B360" s="70" t="s">
        <v>300</v>
      </c>
      <c r="C360" s="25">
        <v>0</v>
      </c>
      <c r="D360" s="60">
        <v>40800</v>
      </c>
      <c r="E360" s="46">
        <f t="shared" si="5"/>
        <v>40800</v>
      </c>
    </row>
    <row r="361" spans="1:5" ht="12.75">
      <c r="A361" s="17" t="s">
        <v>302</v>
      </c>
      <c r="B361" s="49" t="s">
        <v>304</v>
      </c>
      <c r="C361" s="13">
        <f>SUM(C359:C360)</f>
        <v>101160</v>
      </c>
      <c r="D361" s="13">
        <f>SUM(D359:D360)</f>
        <v>0</v>
      </c>
      <c r="E361" s="45">
        <f t="shared" si="5"/>
        <v>101160</v>
      </c>
    </row>
    <row r="362" spans="1:5" ht="12.75">
      <c r="A362" s="17" t="s">
        <v>303</v>
      </c>
      <c r="B362" s="49" t="s">
        <v>305</v>
      </c>
      <c r="C362" s="18"/>
      <c r="D362" s="13"/>
      <c r="E362" s="45"/>
    </row>
    <row r="363" spans="1:5" ht="12.75">
      <c r="A363" s="17"/>
      <c r="B363" s="49" t="s">
        <v>306</v>
      </c>
      <c r="C363" s="18"/>
      <c r="D363" s="18"/>
      <c r="E363" s="45"/>
    </row>
    <row r="364" spans="1:5" ht="12.75">
      <c r="A364" s="17"/>
      <c r="B364" s="49"/>
      <c r="C364" s="18"/>
      <c r="D364" s="13"/>
      <c r="E364" s="45"/>
    </row>
    <row r="365" spans="1:5" ht="12.75">
      <c r="A365" s="10" t="s">
        <v>168</v>
      </c>
      <c r="B365" s="10" t="s">
        <v>46</v>
      </c>
      <c r="C365" s="35">
        <v>2440</v>
      </c>
      <c r="D365" s="35">
        <v>300</v>
      </c>
      <c r="E365" s="45">
        <f t="shared" si="5"/>
        <v>2740</v>
      </c>
    </row>
    <row r="366" spans="1:5" ht="12.75">
      <c r="A366" s="10" t="s">
        <v>41</v>
      </c>
      <c r="B366" s="10" t="s">
        <v>45</v>
      </c>
      <c r="C366" s="35">
        <v>9960</v>
      </c>
      <c r="D366" s="35">
        <v>-300</v>
      </c>
      <c r="E366" s="45">
        <f t="shared" si="5"/>
        <v>9660</v>
      </c>
    </row>
    <row r="367" spans="1:5" ht="12.75">
      <c r="A367" s="36" t="s">
        <v>30</v>
      </c>
      <c r="B367" s="36" t="s">
        <v>31</v>
      </c>
      <c r="C367" s="37">
        <f>SUM(C365:C366)</f>
        <v>12400</v>
      </c>
      <c r="D367" s="37">
        <f>SUM(D365:D366)</f>
        <v>0</v>
      </c>
      <c r="E367" s="38">
        <f t="shared" si="5"/>
        <v>12400</v>
      </c>
    </row>
    <row r="368" spans="1:5" ht="12.75">
      <c r="A368" s="26" t="s">
        <v>32</v>
      </c>
      <c r="B368" s="10" t="s">
        <v>14</v>
      </c>
      <c r="C368" s="39">
        <v>26758</v>
      </c>
      <c r="D368" s="39">
        <v>-1350</v>
      </c>
      <c r="E368" s="45">
        <f t="shared" si="5"/>
        <v>25408</v>
      </c>
    </row>
    <row r="369" spans="1:5" ht="12.75">
      <c r="A369" s="36" t="s">
        <v>33</v>
      </c>
      <c r="B369" s="36" t="s">
        <v>34</v>
      </c>
      <c r="C369" s="37">
        <f>SUM(C368:C368)</f>
        <v>26758</v>
      </c>
      <c r="D369" s="37">
        <f>SUM(D368:D368)</f>
        <v>-1350</v>
      </c>
      <c r="E369" s="38">
        <f t="shared" si="5"/>
        <v>25408</v>
      </c>
    </row>
    <row r="370" spans="1:5" ht="12.75">
      <c r="A370" s="26" t="s">
        <v>169</v>
      </c>
      <c r="B370" s="10" t="s">
        <v>12</v>
      </c>
      <c r="C370" s="39">
        <v>453360</v>
      </c>
      <c r="D370" s="39">
        <v>-600</v>
      </c>
      <c r="E370" s="45">
        <f t="shared" si="5"/>
        <v>452760</v>
      </c>
    </row>
    <row r="371" spans="1:5" ht="12.75">
      <c r="A371" s="36" t="s">
        <v>170</v>
      </c>
      <c r="B371" s="36" t="s">
        <v>171</v>
      </c>
      <c r="C371" s="37">
        <f>SUM(C370:C370)</f>
        <v>453360</v>
      </c>
      <c r="D371" s="37">
        <f>SUM(D370:D370)</f>
        <v>-600</v>
      </c>
      <c r="E371" s="38">
        <f t="shared" si="5"/>
        <v>452760</v>
      </c>
    </row>
    <row r="372" spans="1:5" ht="12.75">
      <c r="A372" s="26" t="s">
        <v>172</v>
      </c>
      <c r="B372" s="26" t="s">
        <v>14</v>
      </c>
      <c r="C372" s="45">
        <v>16025</v>
      </c>
      <c r="D372" s="39">
        <v>1350</v>
      </c>
      <c r="E372" s="45">
        <f t="shared" si="5"/>
        <v>17375</v>
      </c>
    </row>
    <row r="373" spans="1:5" ht="12.75">
      <c r="A373" s="36" t="s">
        <v>56</v>
      </c>
      <c r="B373" s="36" t="s">
        <v>57</v>
      </c>
      <c r="C373" s="38">
        <f>SUM(C372:C372)</f>
        <v>16025</v>
      </c>
      <c r="D373" s="38">
        <f>SUM(D372:D372)</f>
        <v>1350</v>
      </c>
      <c r="E373" s="38">
        <f t="shared" si="5"/>
        <v>17375</v>
      </c>
    </row>
    <row r="374" spans="1:5" ht="12.75">
      <c r="A374" s="26" t="s">
        <v>173</v>
      </c>
      <c r="B374" s="10" t="s">
        <v>12</v>
      </c>
      <c r="C374" s="45">
        <v>3128</v>
      </c>
      <c r="D374" s="39">
        <v>600</v>
      </c>
      <c r="E374" s="45">
        <f t="shared" si="5"/>
        <v>3728</v>
      </c>
    </row>
    <row r="375" spans="1:5" ht="12.75">
      <c r="A375" s="36" t="s">
        <v>174</v>
      </c>
      <c r="B375" s="36" t="s">
        <v>175</v>
      </c>
      <c r="C375" s="38">
        <f>SUM(C374:C374)</f>
        <v>3128</v>
      </c>
      <c r="D375" s="38">
        <f>SUM(D374:D374)</f>
        <v>600</v>
      </c>
      <c r="E375" s="38">
        <f t="shared" si="5"/>
        <v>3728</v>
      </c>
    </row>
    <row r="376" spans="1:5" ht="13.5" thickBot="1">
      <c r="A376" s="40"/>
      <c r="B376" s="40" t="s">
        <v>176</v>
      </c>
      <c r="C376" s="50"/>
      <c r="D376" s="50"/>
      <c r="E376" s="41"/>
    </row>
    <row r="377" spans="1:5" ht="12.75">
      <c r="A377" s="89"/>
      <c r="B377" s="90" t="s">
        <v>35</v>
      </c>
      <c r="C377" s="91">
        <f>C367+C369+C371+C373+C375</f>
        <v>511671</v>
      </c>
      <c r="D377" s="91">
        <f>D367+D369+D371+D373+D375</f>
        <v>0</v>
      </c>
      <c r="E377" s="92">
        <f t="shared" si="5"/>
        <v>511671</v>
      </c>
    </row>
    <row r="378" spans="1:5" ht="12.75">
      <c r="A378" s="10"/>
      <c r="B378" s="42"/>
      <c r="C378" s="52"/>
      <c r="D378" s="43"/>
      <c r="E378" s="51"/>
    </row>
    <row r="379" spans="1:5" ht="12.75">
      <c r="A379" s="26" t="s">
        <v>177</v>
      </c>
      <c r="B379" s="62" t="s">
        <v>14</v>
      </c>
      <c r="C379" s="48">
        <v>8618</v>
      </c>
      <c r="D379" s="45">
        <v>2000</v>
      </c>
      <c r="E379" s="53">
        <f>SUM(C379:D379)</f>
        <v>10618</v>
      </c>
    </row>
    <row r="380" spans="1:5" ht="12.75">
      <c r="A380" s="58" t="s">
        <v>178</v>
      </c>
      <c r="B380" s="63" t="s">
        <v>27</v>
      </c>
      <c r="C380" s="64">
        <v>3000</v>
      </c>
      <c r="D380" s="46">
        <v>-2000</v>
      </c>
      <c r="E380" s="59">
        <f>SUM(C380:D380)</f>
        <v>1000</v>
      </c>
    </row>
    <row r="381" spans="1:5" ht="12.75">
      <c r="A381" s="26" t="s">
        <v>36</v>
      </c>
      <c r="B381" s="62" t="s">
        <v>37</v>
      </c>
      <c r="C381" s="48">
        <f>SUM(C379:C380)</f>
        <v>11618</v>
      </c>
      <c r="D381" s="45">
        <f>SUM(D379:D380)</f>
        <v>0</v>
      </c>
      <c r="E381" s="53">
        <f>SUM(C381:D381)</f>
        <v>11618</v>
      </c>
    </row>
    <row r="382" spans="1:5" ht="12.75">
      <c r="A382" s="26"/>
      <c r="B382" s="62"/>
      <c r="C382" s="48"/>
      <c r="D382" s="45"/>
      <c r="E382" s="53"/>
    </row>
    <row r="383" spans="1:5" ht="12.75">
      <c r="A383" s="26" t="s">
        <v>58</v>
      </c>
      <c r="B383" s="62" t="s">
        <v>29</v>
      </c>
      <c r="C383" s="48">
        <v>210</v>
      </c>
      <c r="D383" s="45">
        <v>90</v>
      </c>
      <c r="E383" s="53">
        <f>SUM(C383:D383)</f>
        <v>300</v>
      </c>
    </row>
    <row r="384" spans="1:5" ht="12.75">
      <c r="A384" s="26" t="s">
        <v>179</v>
      </c>
      <c r="B384" s="62" t="s">
        <v>12</v>
      </c>
      <c r="C384" s="48">
        <v>20000</v>
      </c>
      <c r="D384" s="45">
        <v>1732</v>
      </c>
      <c r="E384" s="53">
        <f>SUM(C384:D384)</f>
        <v>21732</v>
      </c>
    </row>
    <row r="385" spans="1:5" ht="12.75">
      <c r="A385" s="26" t="s">
        <v>180</v>
      </c>
      <c r="B385" s="62" t="s">
        <v>27</v>
      </c>
      <c r="C385" s="48">
        <v>4000</v>
      </c>
      <c r="D385" s="45">
        <v>-1422</v>
      </c>
      <c r="E385" s="53">
        <f>SUM(C385:D385)</f>
        <v>2578</v>
      </c>
    </row>
    <row r="386" spans="1:5" ht="12.75">
      <c r="A386" s="26" t="s">
        <v>181</v>
      </c>
      <c r="B386" s="62" t="s">
        <v>182</v>
      </c>
      <c r="C386" s="48">
        <v>5000</v>
      </c>
      <c r="D386" s="45">
        <v>-1000</v>
      </c>
      <c r="E386" s="53">
        <f>SUM(C386:D386)</f>
        <v>4000</v>
      </c>
    </row>
    <row r="387" spans="1:5" ht="12.75">
      <c r="A387" s="26"/>
      <c r="B387" s="62" t="s">
        <v>183</v>
      </c>
      <c r="C387" s="48"/>
      <c r="D387" s="45"/>
      <c r="E387" s="53"/>
    </row>
    <row r="388" spans="1:5" ht="12.75">
      <c r="A388" s="26" t="s">
        <v>184</v>
      </c>
      <c r="B388" s="62" t="s">
        <v>185</v>
      </c>
      <c r="C388" s="48">
        <v>1000</v>
      </c>
      <c r="D388" s="45">
        <v>600</v>
      </c>
      <c r="E388" s="53">
        <f>SUM(C388:D388)</f>
        <v>1600</v>
      </c>
    </row>
    <row r="389" spans="1:5" ht="12.75">
      <c r="A389" s="58"/>
      <c r="B389" s="63" t="s">
        <v>24</v>
      </c>
      <c r="C389" s="64"/>
      <c r="D389" s="46"/>
      <c r="E389" s="59"/>
    </row>
    <row r="390" spans="1:5" ht="12.75">
      <c r="A390" s="26" t="s">
        <v>39</v>
      </c>
      <c r="B390" s="62" t="s">
        <v>38</v>
      </c>
      <c r="C390" s="45">
        <f>SUM(C383:C389)</f>
        <v>30210</v>
      </c>
      <c r="D390" s="45">
        <f>SUM(D383:D389)</f>
        <v>0</v>
      </c>
      <c r="E390" s="53">
        <f>SUM(C390:D390)</f>
        <v>30210</v>
      </c>
    </row>
    <row r="391" spans="1:5" ht="13.5" thickBot="1">
      <c r="A391" s="65"/>
      <c r="B391" s="66"/>
      <c r="C391" s="67"/>
      <c r="D391" s="61"/>
      <c r="E391" s="68"/>
    </row>
    <row r="392" spans="1:5" ht="12.75">
      <c r="A392" s="49"/>
      <c r="B392" s="49"/>
      <c r="C392" s="48"/>
      <c r="D392" s="48"/>
      <c r="E392" s="48"/>
    </row>
    <row r="394" spans="1:5" ht="12.75">
      <c r="A394" s="11"/>
      <c r="B394" s="11"/>
      <c r="C394" s="20"/>
      <c r="D394" s="13"/>
      <c r="E394" s="13"/>
    </row>
    <row r="395" spans="1:5" ht="12.75">
      <c r="A395" s="31"/>
      <c r="B395" s="31"/>
      <c r="C395" s="31"/>
      <c r="D395" s="31"/>
      <c r="E395" s="31"/>
    </row>
    <row r="396" spans="1:5" ht="12.75">
      <c r="A396" s="31"/>
      <c r="B396" s="31"/>
      <c r="C396" s="31"/>
      <c r="D396" s="31"/>
      <c r="E396" s="31"/>
    </row>
    <row r="397" spans="1:5" ht="12.75">
      <c r="A397" s="11"/>
      <c r="B397" s="11"/>
      <c r="C397" s="11"/>
      <c r="D397" s="11"/>
      <c r="E397" s="11"/>
    </row>
    <row r="398" spans="1:5" ht="12.75">
      <c r="A398" s="11"/>
      <c r="B398" s="11"/>
      <c r="C398" s="13"/>
      <c r="D398" s="13"/>
      <c r="E398" s="13"/>
    </row>
    <row r="399" spans="1:5" ht="12.75">
      <c r="A399" s="11"/>
      <c r="B399" s="11"/>
      <c r="C399" s="13"/>
      <c r="D399" s="13"/>
      <c r="E399" s="48"/>
    </row>
    <row r="400" spans="1:5" ht="12.75">
      <c r="A400" s="11"/>
      <c r="B400" s="11"/>
      <c r="C400" s="13"/>
      <c r="D400" s="13"/>
      <c r="E400" s="48"/>
    </row>
    <row r="401" spans="1:5" ht="12.75">
      <c r="A401" s="11"/>
      <c r="B401" s="11"/>
      <c r="C401" s="13"/>
      <c r="D401" s="13"/>
      <c r="E401" s="48"/>
    </row>
    <row r="402" spans="1:5" ht="12.75">
      <c r="A402" s="11"/>
      <c r="B402" s="11"/>
      <c r="C402" s="13"/>
      <c r="D402" s="13"/>
      <c r="E402" s="13"/>
    </row>
    <row r="403" spans="1:5" ht="12.75">
      <c r="A403" s="11"/>
      <c r="B403" s="11"/>
      <c r="C403" s="13"/>
      <c r="D403" s="13"/>
      <c r="E403" s="48"/>
    </row>
    <row r="404" spans="1:5" ht="12.75">
      <c r="A404" s="11"/>
      <c r="B404" s="11"/>
      <c r="C404" s="13"/>
      <c r="D404" s="13"/>
      <c r="E404" s="48"/>
    </row>
    <row r="405" spans="1:5" ht="12.75">
      <c r="A405" s="11"/>
      <c r="B405" s="11"/>
      <c r="C405" s="13"/>
      <c r="D405" s="13"/>
      <c r="E405" s="48"/>
    </row>
    <row r="406" spans="1:5" ht="12.75">
      <c r="A406" s="11"/>
      <c r="B406" s="11"/>
      <c r="C406" s="13"/>
      <c r="D406" s="13"/>
      <c r="E406" s="48"/>
    </row>
    <row r="407" spans="1:5" ht="12.75">
      <c r="A407" s="11"/>
      <c r="B407" s="11"/>
      <c r="C407" s="13"/>
      <c r="D407" s="13"/>
      <c r="E407" s="13"/>
    </row>
    <row r="408" spans="1:5" ht="12.75">
      <c r="A408" s="11"/>
      <c r="B408" s="11"/>
      <c r="C408" s="13"/>
      <c r="D408" s="13"/>
      <c r="E408" s="13"/>
    </row>
    <row r="409" spans="1:5" ht="12.75">
      <c r="A409" s="11"/>
      <c r="B409" s="11"/>
      <c r="C409" s="11"/>
      <c r="D409" s="11"/>
      <c r="E409" s="11"/>
    </row>
  </sheetData>
  <printOptions/>
  <pageMargins left="0.75" right="0.75" top="1" bottom="1" header="0.5" footer="0.5"/>
  <pageSetup horizontalDpi="600" verticalDpi="600" orientation="portrait" paperSize="9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2008-05-27T06:43:46Z</cp:lastPrinted>
  <dcterms:created xsi:type="dcterms:W3CDTF">2007-03-27T09:01:17Z</dcterms:created>
  <dcterms:modified xsi:type="dcterms:W3CDTF">2008-05-27T06:43:53Z</dcterms:modified>
  <cp:category/>
  <cp:version/>
  <cp:contentType/>
  <cp:contentStatus/>
</cp:coreProperties>
</file>