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Program inwest." sheetId="1" r:id="rId1"/>
  </sheets>
  <definedNames>
    <definedName name="_xlnm.Print_Area" localSheetId="0">'Program inwest.'!$A$1:$K$258</definedName>
  </definedNames>
  <calcPr fullCalcOnLoad="1"/>
</workbook>
</file>

<file path=xl/sharedStrings.xml><?xml version="1.0" encoding="utf-8"?>
<sst xmlns="http://schemas.openxmlformats.org/spreadsheetml/2006/main" count="367" uniqueCount="145">
  <si>
    <t>Wydatki  inwestycyjne jednostek budżetowych</t>
  </si>
  <si>
    <t>Urząd Gminy w Nowym Mieście n/Wartą.</t>
  </si>
  <si>
    <t>Treść</t>
  </si>
  <si>
    <t>Jednostką organizacyjną realizującą ten program będzie</t>
  </si>
  <si>
    <t>Drogi publiczne gminne</t>
  </si>
  <si>
    <t>budżetowa</t>
  </si>
  <si>
    <t>Klasyfikacja</t>
  </si>
  <si>
    <t>Planowane</t>
  </si>
  <si>
    <t>Pozostała działalność</t>
  </si>
  <si>
    <t>600.60095.6050</t>
  </si>
  <si>
    <t>"Aranżacja rynku w Nowym Mieście nad Wartą"</t>
  </si>
  <si>
    <t>600.60095</t>
  </si>
  <si>
    <t xml:space="preserve">      Środki pozyskane przez Gminę z Programu Akcesyjnego  z Unii Europejskiej  SAPARD na dofinansowanie "Droga gminna stanowiąca ul.Słoneczną</t>
  </si>
  <si>
    <t>Zgodnie z umową Nr 20206/734-150140/03 z dnia 26.06.2004r. kwota pomocy finansowej obejmuje srodki krajowe w kwocie 65 270,00 zł i środki</t>
  </si>
  <si>
    <t xml:space="preserve">      Środki pozyskane przez Gminę z Programu Akcesyjnego  z Unii Europejskiej  SAPARD na dofinansowanie "Sieć kanalizacji sanitarnej wraz</t>
  </si>
  <si>
    <t>Zgodnie z umową Nr 22744/732-150130/03 z dnia 09.07.2004r. kwota pomocy finansowej obejmuje srodki krajowe w kwocie 46 634,58 zł i środki</t>
  </si>
  <si>
    <t>W marcu 2005r. została podpisana umowa z Wojewodą Wielkopolskim.</t>
  </si>
  <si>
    <t>w 2004r.</t>
  </si>
  <si>
    <t>"Sieć kanalizacji sanitarnej wraz z przepompownią ścieków w Aleksandrowie"</t>
  </si>
  <si>
    <t>dostarczać ścieki z tej miejscowości do istniejącej oczyszczalni ścieków</t>
  </si>
  <si>
    <t>w Klęce.</t>
  </si>
  <si>
    <t>"Droga gminna stanowiąca ul.Słoneczną (wraz z nawierzchniami wjazdów</t>
  </si>
  <si>
    <t>w miejscowości Nowe Miasto n/Wartą.</t>
  </si>
  <si>
    <t>Urząd Gminy Nowe Miasto n/Wartą.</t>
  </si>
  <si>
    <t>do przyległych posesji) " której celem jest stworzenie ciągu komunikacyjnego</t>
  </si>
  <si>
    <t>której celem jest skanalizowanie miejscowości Aleksandrów, co pozwoli</t>
  </si>
  <si>
    <t>w 2005r.</t>
  </si>
  <si>
    <t>w 2006r.</t>
  </si>
  <si>
    <t>"Modernizacja ujęcia wody oraz wymiana sieci wodociągowej dla miejscowości</t>
  </si>
  <si>
    <t>Nowe Miasto n/Wartą", której celem jest budowa studni głębinowej w stacji</t>
  </si>
  <si>
    <t xml:space="preserve">wodociągowej w Nowym Mieście n/Wartą, wymiana urządzeń na ujęciu wody: </t>
  </si>
  <si>
    <t>zainstalowanie zestawu pompowego w miejsce istniejących hydroforów i pomp</t>
  </si>
  <si>
    <t>sieciowych z wykorzystaniem istniejącego systemu uzdatniania, zakup</t>
  </si>
  <si>
    <t>agregatu pródotwórczego, wymiana sieci wodociagowej z azbestu i stali</t>
  </si>
  <si>
    <t>magistrale: PCV o średnicy 160 mm-2320mb, PCV o średnicy 110 mm-6500mb</t>
  </si>
  <si>
    <t>przyłącza PE o średnicy 32 mm-195szt-1755mb</t>
  </si>
  <si>
    <t>801.80101.6050</t>
  </si>
  <si>
    <t>"Środowiskowa sala gimnastyczna przy szkole podstawowej w Boguszynie,</t>
  </si>
  <si>
    <t>gmina Nowe Miasto n/Wartą", której celem jest powstanie środowiskowej Sali</t>
  </si>
  <si>
    <t>gimnastycznej przy szkole podstawowej w Boguszynie. Sala wyposażona</t>
  </si>
  <si>
    <t>będzie w boisko do gry o wymiarach 12m x 24m wraz z widownią na 100 osób,</t>
  </si>
  <si>
    <t>siłownię oraz zaplecze socjalne (2 przebieralnie, 2 toalety z natryskami),</t>
  </si>
  <si>
    <t>magazyn sprzętu sportowego, pokój dla instruktorów sportowych.</t>
  </si>
  <si>
    <t>Szkoła Podstawowa w Boguszynie</t>
  </si>
  <si>
    <t xml:space="preserve">      Środki do pozyskania z Funduszy Strukturalnych na dofinansowanie "Budowy środowiskowej Sali gimnastycznej przy szkole podstawowej w Boguszynie,</t>
  </si>
  <si>
    <t>w 2003r.</t>
  </si>
  <si>
    <t>w 2002r.</t>
  </si>
  <si>
    <t>"Kanlizacja sanitarna wraz z przyłączami sanitarnymi i energetycznymi</t>
  </si>
  <si>
    <t>w miejscowościach Chocicza, Teresa"</t>
  </si>
  <si>
    <t>której celem jest skanalizowanie w miejscowości Chocicza</t>
  </si>
  <si>
    <t xml:space="preserve">ulicy Śremskiej, Wąskiej, Polnej, Akacjaowej oraz skanalizowanie </t>
  </si>
  <si>
    <t xml:space="preserve">miejscowości Teresa, co pozwoli dostarczać ścieki z tych </t>
  </si>
  <si>
    <t>miejscowości do istniejącej oczyszczalni ścieków w Chociczy.</t>
  </si>
  <si>
    <t>010.01010.6052</t>
  </si>
  <si>
    <t xml:space="preserve">sanitarnymi i energetycznymi w miejscowościach Chocicza, Teresa" w wysokości 50%  kwalifikowanych nakładów inwestycyjnych tj. w kwocie 380 000,00 zł. </t>
  </si>
  <si>
    <t>Ochrony Środowiska i Gospodarki Wodnej w wysokości 10 000,00 zł.</t>
  </si>
  <si>
    <t>"Budowa drogi gminnej Dębno-Lgów" której celem jest połączenie</t>
  </si>
  <si>
    <t>"Budowa dróg osiedlowych Nowe Miasto n/Wartą ul. Bednarska"</t>
  </si>
  <si>
    <t>"Budowa kanalizacji sanitarnej wsi Wolica Pusta"</t>
  </si>
  <si>
    <t>"Budowa kanalizacji sanitarnej wsi Kolniczki"</t>
  </si>
  <si>
    <t>której celem jest skanalizowanie miejscowości Wolica Kozia, co pozwoli</t>
  </si>
  <si>
    <t>której celem jest skanalizowanie miejscowości Wolica Pusta, co pozwoli</t>
  </si>
  <si>
    <t>której celem jest skanalizowanie miejscowości Kolniczki, co pozwoli</t>
  </si>
  <si>
    <t>w Chociczy.</t>
  </si>
  <si>
    <t>w Cielczy.</t>
  </si>
  <si>
    <t>801.80110.6050</t>
  </si>
  <si>
    <t>Wydatki inwestycyjne jednostki budżetowej</t>
  </si>
  <si>
    <t>"Budowa hali sportowej przy Gimnazjum w Nowym Mieście n/W", której celem</t>
  </si>
  <si>
    <t>jest zwiekszenie dostępu do bazy sportowej mieszkańców gminy.</t>
  </si>
  <si>
    <t>Gminny Zespół Ekonomiczno-Administracyjny Szkół.</t>
  </si>
  <si>
    <t>trasy krajoznawczej Dębno-Śmiełów.</t>
  </si>
  <si>
    <t>w 2007r.</t>
  </si>
  <si>
    <t xml:space="preserve">      Środki pozyskane przez Gminę z Programu Akcesyjnego  z Unii Europejskiej  SAPARD na dofinansowanie "Kanalizacji sanitarnej wraz z przyłączami</t>
  </si>
  <si>
    <t>(wraz z nawierzchniami wjazdów do przyległych posesji)" w wysokości 50% kwalifikowanych nakładów inwestycyjnych tj. w kwocie 261 080,00 zł.</t>
  </si>
  <si>
    <t>Kanalizacja sanitarna Chocicza, Teresa</t>
  </si>
  <si>
    <t>Kanalizacja sanitarna w Aleksandrowie</t>
  </si>
  <si>
    <t>z przepompownią ścieków w Aleksandrowie" w wysokości 50% kwalifikowanych nakładów inwestycyjnych tj. w kwocie 186 538,32 zł.</t>
  </si>
  <si>
    <t xml:space="preserve">      Na budowę kanalizacji sanitarnej wraz z przepomownią ścieków w Aleksandrowie Gmina otrzymała w formie dotacji dofinansowanie z Powiatowego Funduszu</t>
  </si>
  <si>
    <t>010.01010.6051</t>
  </si>
  <si>
    <t>900.90011.6110</t>
  </si>
  <si>
    <t>Wydatki inwestycyjne funduszy celowych</t>
  </si>
  <si>
    <t>"Wymiana sieci wodociągowej dla miejscowości Chocicza"</t>
  </si>
  <si>
    <t>900.90011</t>
  </si>
  <si>
    <t>Fundusz chrony Środowiska i Gospodarki Wodnej</t>
  </si>
  <si>
    <t>O10.01010</t>
  </si>
  <si>
    <t>600.60016.6051</t>
  </si>
  <si>
    <t>600.60016.6052</t>
  </si>
  <si>
    <t>801.80101.6058</t>
  </si>
  <si>
    <t>801.80101.6059</t>
  </si>
  <si>
    <t>Szkoły podstawowe</t>
  </si>
  <si>
    <t>wydatki</t>
  </si>
  <si>
    <t>010.01010.6050</t>
  </si>
  <si>
    <t>Wydatki inwestycyjne jednostek budżetowych</t>
  </si>
  <si>
    <t>Infrastruktura wodociągowa i sanitacyjna wsi</t>
  </si>
  <si>
    <t>600.60016.6050</t>
  </si>
  <si>
    <t>pochodzące z Unii Europejskiej w kwocie 139 903,74 zł.</t>
  </si>
  <si>
    <t>pochodzące z Unii Europejskiej w kwocie 195 810,00 zł.</t>
  </si>
  <si>
    <t>Gimnazja</t>
  </si>
  <si>
    <t>600.60016</t>
  </si>
  <si>
    <t>Gmina Nowe Miasto n/Wartą"</t>
  </si>
  <si>
    <t>Rady Gminy Nowe Miasto nad Wartą</t>
  </si>
  <si>
    <t>900.90015.6050</t>
  </si>
  <si>
    <t>Urząd Gminy Nowe Miasto nad Wartą.</t>
  </si>
  <si>
    <t>900.90015</t>
  </si>
  <si>
    <t>Oświetlenie ulic, placów i dróg</t>
  </si>
  <si>
    <t xml:space="preserve">                         Limit wydatków na Wieloletni Program Inwestycyjny  Gminy Nowe Miasto nad Wartą </t>
  </si>
  <si>
    <t>której celem jest skanalizowanie miejscowości Boguszyn, co pozwoli</t>
  </si>
  <si>
    <t>"Wymiana sieci wodociągowej dla miejscowości Klęka"</t>
  </si>
  <si>
    <t>Kanalizacja sanitarna Wolica Pusta</t>
  </si>
  <si>
    <t>Kanalizacja sanitarna Kolniczki</t>
  </si>
  <si>
    <t>Wymiana sieci wodociągowej w Chociczy</t>
  </si>
  <si>
    <t>Wymiana sieci wodociągowej w Klęce</t>
  </si>
  <si>
    <t>Droga gminna Dębno - Lgów</t>
  </si>
  <si>
    <t>Droga gminna stanowiąca ul.Słoneczną</t>
  </si>
  <si>
    <t>Droga osiedlowa ul.Bednarska w Nowym Mieście n/Wartą</t>
  </si>
  <si>
    <t>Aranżacja rynku w Nowym Mieście nad Wartą</t>
  </si>
  <si>
    <t>Środowiskowa sala gimnastyczna przy Szkole Podstawowej w Boguszynie</t>
  </si>
  <si>
    <t>Budowa hali sportowej przy Gimnazjum w Nowym Mieście n/Wartą</t>
  </si>
  <si>
    <t>801.80101</t>
  </si>
  <si>
    <t>801.80110</t>
  </si>
  <si>
    <t xml:space="preserve">Wykonanie oświetlenia ulicznego </t>
  </si>
  <si>
    <t>Razem środki budżetu na inwestycje:</t>
  </si>
  <si>
    <t>Razem środki GFOŚiGW na inwestycje:</t>
  </si>
  <si>
    <t>Ogółem:</t>
  </si>
  <si>
    <t>Urząd Gminy Nowe Miasto nad Wartą</t>
  </si>
  <si>
    <t>600.60095.6058</t>
  </si>
  <si>
    <t>600.60095.6059</t>
  </si>
  <si>
    <t>"Aranżacja rynku w Nowym Mieście nad Wartą'</t>
  </si>
  <si>
    <t>w 2008r.</t>
  </si>
  <si>
    <t>w 2009r.</t>
  </si>
  <si>
    <t>"Wykonanie oświetlenia ulicznego w miejscowościach Gminy Nowe Miasto n/W"</t>
  </si>
  <si>
    <t>"Sieć kanalizacji sanitarnej wraz z przepompownią ścieków w Boguszynie"</t>
  </si>
  <si>
    <t>"Sieć kanalizacji sanitarnej wraz z przepompownią ścieków w Wolicy Koziej"</t>
  </si>
  <si>
    <t>Łączne</t>
  </si>
  <si>
    <t>inwestycyjne</t>
  </si>
  <si>
    <t>Wodociąg w Nowym Mieście nad Wartą</t>
  </si>
  <si>
    <t>Nowe Miasto n/Wartą" w wysokości 75% kwalifikowanych nakładów inwestycyjnych a z budżetu państawa 10% kosztów kwalifikowanych. Wniosek o dofinansowanie inwestycji został rozpatrzony pozytywnie.</t>
  </si>
  <si>
    <t xml:space="preserve">    Na zadanie inwestycyjne pn. "Aranżacja Rynku w Nowym Mieście nad Wartą" Gmina zrobiła wniosek o dofinansowanie z programu operacyjnego "Restrukturyzacja i modernizacja sektora żywnościowego </t>
  </si>
  <si>
    <t xml:space="preserve">      Po podpisaniu aneksu do umowy środki do pozyskania na tę inwestycję z Eurpejskiego Funduszu Rozwoju Regionalnego wynoszą 1 109 260,40 zł,</t>
  </si>
  <si>
    <t>natomiast z budżetu państwa 147 901,38 zł.</t>
  </si>
  <si>
    <t>010.01010.6058</t>
  </si>
  <si>
    <t>010.01010.6059</t>
  </si>
  <si>
    <t>z dnia 25 sierpnia 2006r.</t>
  </si>
  <si>
    <t>oraz obszarów wiejskich 2004-2006". Wniosek został rozpatrzony pozytywnie, w 2006r. została podpisana umowa o dofinansowanie. Dofinansowanie to ma wynieś 404 535,00 zł.</t>
  </si>
  <si>
    <t>Załącznik do Uchwały Nr XL/290/2006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</si>
</sst>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7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2" fontId="0" fillId="0" borderId="3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right"/>
    </xf>
    <xf numFmtId="2" fontId="0" fillId="0" borderId="3" xfId="0" applyNumberFormat="1" applyFill="1" applyBorder="1" applyAlignment="1">
      <alignment/>
    </xf>
    <xf numFmtId="2" fontId="0" fillId="0" borderId="3" xfId="0" applyNumberFormat="1" applyFont="1" applyBorder="1" applyAlignment="1">
      <alignment/>
    </xf>
    <xf numFmtId="4" fontId="1" fillId="2" borderId="0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2" fontId="0" fillId="2" borderId="3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4" fontId="1" fillId="2" borderId="3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4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4" fontId="0" fillId="2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Fill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2" borderId="18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7"/>
  <sheetViews>
    <sheetView tabSelected="1" view="pageBreakPreview" zoomScaleSheetLayoutView="100" workbookViewId="0" topLeftCell="C235">
      <selection activeCell="G254" sqref="G254"/>
    </sheetView>
  </sheetViews>
  <sheetFormatPr defaultColWidth="9.00390625" defaultRowHeight="12.75"/>
  <cols>
    <col min="1" max="1" width="13.875" style="0" customWidth="1"/>
    <col min="2" max="2" width="68.25390625" style="0" customWidth="1"/>
    <col min="3" max="4" width="11.00390625" style="0" customWidth="1"/>
    <col min="5" max="5" width="11.375" style="0" customWidth="1"/>
    <col min="6" max="7" width="11.75390625" style="0" customWidth="1"/>
    <col min="8" max="10" width="11.375" style="0" customWidth="1"/>
    <col min="11" max="11" width="13.125" style="0" customWidth="1"/>
  </cols>
  <sheetData>
    <row r="1" ht="12.75">
      <c r="F1" t="s">
        <v>144</v>
      </c>
    </row>
    <row r="2" ht="12.75">
      <c r="F2" t="s">
        <v>100</v>
      </c>
    </row>
    <row r="3" ht="12.75">
      <c r="F3" t="s">
        <v>142</v>
      </c>
    </row>
    <row r="5" ht="12.75">
      <c r="A5" s="1" t="s">
        <v>105</v>
      </c>
    </row>
    <row r="7" spans="1:11" ht="12.75">
      <c r="A7" s="14" t="s">
        <v>6</v>
      </c>
      <c r="B7" s="14"/>
      <c r="C7" s="14" t="s">
        <v>7</v>
      </c>
      <c r="D7" s="14" t="s">
        <v>7</v>
      </c>
      <c r="E7" s="14" t="s">
        <v>7</v>
      </c>
      <c r="F7" s="35" t="s">
        <v>7</v>
      </c>
      <c r="G7" s="14" t="s">
        <v>7</v>
      </c>
      <c r="H7" s="14" t="s">
        <v>7</v>
      </c>
      <c r="I7" s="14" t="s">
        <v>7</v>
      </c>
      <c r="J7" s="14" t="s">
        <v>7</v>
      </c>
      <c r="K7" s="33" t="s">
        <v>133</v>
      </c>
    </row>
    <row r="8" spans="1:11" ht="12.75">
      <c r="A8" s="6" t="s">
        <v>5</v>
      </c>
      <c r="B8" s="6" t="s">
        <v>2</v>
      </c>
      <c r="C8" s="6" t="s">
        <v>90</v>
      </c>
      <c r="D8" s="6" t="s">
        <v>90</v>
      </c>
      <c r="E8" s="6" t="s">
        <v>90</v>
      </c>
      <c r="F8" s="25" t="s">
        <v>90</v>
      </c>
      <c r="G8" s="6" t="s">
        <v>90</v>
      </c>
      <c r="H8" s="6" t="s">
        <v>90</v>
      </c>
      <c r="I8" s="6" t="s">
        <v>90</v>
      </c>
      <c r="J8" s="6" t="s">
        <v>90</v>
      </c>
      <c r="K8" s="26" t="s">
        <v>90</v>
      </c>
    </row>
    <row r="9" spans="1:11" ht="13.5" thickBot="1">
      <c r="A9" s="5"/>
      <c r="B9" s="5"/>
      <c r="C9" s="5" t="s">
        <v>46</v>
      </c>
      <c r="D9" s="5" t="s">
        <v>45</v>
      </c>
      <c r="E9" s="5" t="s">
        <v>17</v>
      </c>
      <c r="F9" s="36" t="s">
        <v>26</v>
      </c>
      <c r="G9" s="5" t="s">
        <v>27</v>
      </c>
      <c r="H9" s="5" t="s">
        <v>71</v>
      </c>
      <c r="I9" s="5" t="s">
        <v>128</v>
      </c>
      <c r="J9" s="5" t="s">
        <v>129</v>
      </c>
      <c r="K9" s="34" t="s">
        <v>134</v>
      </c>
    </row>
    <row r="10" spans="1:11" ht="13.5" thickTop="1">
      <c r="A10" s="6"/>
      <c r="B10" s="6"/>
      <c r="C10" s="6"/>
      <c r="D10" s="6"/>
      <c r="E10" s="6"/>
      <c r="F10" s="3"/>
      <c r="G10" s="6"/>
      <c r="H10" s="6"/>
      <c r="I10" s="6"/>
      <c r="J10" s="6"/>
      <c r="K10" s="26"/>
    </row>
    <row r="11" spans="1:11" ht="12.75">
      <c r="A11" s="8" t="s">
        <v>91</v>
      </c>
      <c r="B11" s="8" t="s">
        <v>0</v>
      </c>
      <c r="C11" s="9">
        <v>24593</v>
      </c>
      <c r="D11" s="17">
        <v>444327</v>
      </c>
      <c r="E11" s="43">
        <v>0</v>
      </c>
      <c r="F11" s="53">
        <v>0</v>
      </c>
      <c r="G11" s="43">
        <v>0</v>
      </c>
      <c r="H11" s="43">
        <v>0</v>
      </c>
      <c r="I11" s="43">
        <v>0</v>
      </c>
      <c r="J11" s="43">
        <v>0</v>
      </c>
      <c r="K11" s="38">
        <f>SUM(C11:J11)</f>
        <v>468920</v>
      </c>
    </row>
    <row r="12" spans="1:11" ht="12.75">
      <c r="A12" s="8"/>
      <c r="B12" s="8" t="s">
        <v>47</v>
      </c>
      <c r="C12" s="8"/>
      <c r="D12" s="20"/>
      <c r="E12" s="43"/>
      <c r="F12" s="53"/>
      <c r="G12" s="43"/>
      <c r="H12" s="43"/>
      <c r="I12" s="43"/>
      <c r="J12" s="43"/>
      <c r="K12" s="37"/>
    </row>
    <row r="13" spans="1:11" ht="12.75">
      <c r="A13" s="8"/>
      <c r="B13" s="8" t="s">
        <v>48</v>
      </c>
      <c r="C13" s="8"/>
      <c r="D13" s="20"/>
      <c r="E13" s="43"/>
      <c r="F13" s="53"/>
      <c r="G13" s="43"/>
      <c r="H13" s="43"/>
      <c r="I13" s="43"/>
      <c r="J13" s="43"/>
      <c r="K13" s="37"/>
    </row>
    <row r="14" spans="1:11" ht="12.75">
      <c r="A14" s="8"/>
      <c r="B14" s="8" t="s">
        <v>49</v>
      </c>
      <c r="C14" s="8"/>
      <c r="D14" s="20"/>
      <c r="E14" s="43"/>
      <c r="F14" s="53"/>
      <c r="G14" s="43"/>
      <c r="H14" s="43"/>
      <c r="I14" s="43"/>
      <c r="J14" s="43"/>
      <c r="K14" s="37"/>
    </row>
    <row r="15" spans="1:11" ht="12.75">
      <c r="A15" s="8"/>
      <c r="B15" s="8" t="s">
        <v>50</v>
      </c>
      <c r="C15" s="8"/>
      <c r="D15" s="20"/>
      <c r="E15" s="43"/>
      <c r="F15" s="53"/>
      <c r="G15" s="43"/>
      <c r="H15" s="43"/>
      <c r="I15" s="43"/>
      <c r="J15" s="43"/>
      <c r="K15" s="37"/>
    </row>
    <row r="16" spans="1:11" ht="12.75">
      <c r="A16" s="8"/>
      <c r="B16" s="8" t="s">
        <v>51</v>
      </c>
      <c r="C16" s="8"/>
      <c r="D16" s="20"/>
      <c r="E16" s="43"/>
      <c r="F16" s="53"/>
      <c r="G16" s="43"/>
      <c r="H16" s="43"/>
      <c r="I16" s="43"/>
      <c r="J16" s="43"/>
      <c r="K16" s="37"/>
    </row>
    <row r="17" spans="1:11" ht="12.75">
      <c r="A17" s="8"/>
      <c r="B17" s="8" t="s">
        <v>52</v>
      </c>
      <c r="C17" s="8"/>
      <c r="D17" s="20"/>
      <c r="E17" s="43"/>
      <c r="F17" s="53"/>
      <c r="G17" s="43"/>
      <c r="H17" s="43"/>
      <c r="I17" s="43"/>
      <c r="J17" s="43"/>
      <c r="K17" s="37"/>
    </row>
    <row r="18" spans="1:11" ht="12.75">
      <c r="A18" s="8"/>
      <c r="B18" s="8" t="s">
        <v>3</v>
      </c>
      <c r="C18" s="8"/>
      <c r="D18" s="20"/>
      <c r="E18" s="43"/>
      <c r="F18" s="53"/>
      <c r="G18" s="43"/>
      <c r="H18" s="43"/>
      <c r="I18" s="43"/>
      <c r="J18" s="43"/>
      <c r="K18" s="37"/>
    </row>
    <row r="19" spans="1:11" ht="12.75">
      <c r="A19" s="8"/>
      <c r="B19" s="8" t="s">
        <v>1</v>
      </c>
      <c r="C19" s="8"/>
      <c r="D19" s="20"/>
      <c r="E19" s="43"/>
      <c r="F19" s="53"/>
      <c r="G19" s="43"/>
      <c r="H19" s="43"/>
      <c r="I19" s="43"/>
      <c r="J19" s="43"/>
      <c r="K19" s="37"/>
    </row>
    <row r="20" spans="1:11" ht="12.75">
      <c r="A20" s="8" t="s">
        <v>53</v>
      </c>
      <c r="B20" s="8" t="s">
        <v>0</v>
      </c>
      <c r="C20" s="10">
        <v>0</v>
      </c>
      <c r="D20" s="17">
        <v>380000</v>
      </c>
      <c r="E20" s="43">
        <v>0</v>
      </c>
      <c r="F20" s="53">
        <v>0</v>
      </c>
      <c r="G20" s="43">
        <v>0</v>
      </c>
      <c r="H20" s="43">
        <v>0</v>
      </c>
      <c r="I20" s="43">
        <v>0</v>
      </c>
      <c r="J20" s="43">
        <v>0</v>
      </c>
      <c r="K20" s="38">
        <f>SUM(C20:J20)</f>
        <v>380000</v>
      </c>
    </row>
    <row r="21" spans="1:11" ht="12.75">
      <c r="A21" s="8"/>
      <c r="B21" s="8" t="s">
        <v>47</v>
      </c>
      <c r="C21" s="8"/>
      <c r="D21" s="6"/>
      <c r="E21" s="6"/>
      <c r="F21" s="3"/>
      <c r="G21" s="6"/>
      <c r="H21" s="6"/>
      <c r="I21" s="6"/>
      <c r="J21" s="6"/>
      <c r="K21" s="26"/>
    </row>
    <row r="22" spans="1:11" ht="13.5" thickBot="1">
      <c r="A22" s="7"/>
      <c r="B22" s="7" t="s">
        <v>48</v>
      </c>
      <c r="C22" s="7"/>
      <c r="D22" s="51"/>
      <c r="E22" s="51"/>
      <c r="F22" s="54"/>
      <c r="G22" s="51"/>
      <c r="H22" s="51"/>
      <c r="I22" s="51"/>
      <c r="J22" s="51"/>
      <c r="K22" s="55"/>
    </row>
    <row r="23" spans="1:11" ht="12.75">
      <c r="A23" s="8"/>
      <c r="B23" s="31" t="s">
        <v>74</v>
      </c>
      <c r="C23" s="9">
        <f aca="true" t="shared" si="0" ref="C23:H23">SUM(C11:C22)</f>
        <v>24593</v>
      </c>
      <c r="D23" s="9">
        <f t="shared" si="0"/>
        <v>824327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>SUM(I11:I22)</f>
        <v>0</v>
      </c>
      <c r="J23" s="9">
        <f>SUM(J11:J22)</f>
        <v>0</v>
      </c>
      <c r="K23" s="38">
        <f>SUM(C23:H23)</f>
        <v>848920</v>
      </c>
    </row>
    <row r="24" spans="1:11" ht="12.75">
      <c r="A24" s="8"/>
      <c r="B24" s="8"/>
      <c r="C24" s="8"/>
      <c r="D24" s="6"/>
      <c r="E24" s="6"/>
      <c r="F24" s="3"/>
      <c r="G24" s="6"/>
      <c r="H24" s="6"/>
      <c r="I24" s="6"/>
      <c r="J24" s="6"/>
      <c r="K24" s="26"/>
    </row>
    <row r="25" spans="1:11" ht="12.75">
      <c r="A25" s="8" t="s">
        <v>91</v>
      </c>
      <c r="B25" s="8" t="s">
        <v>0</v>
      </c>
      <c r="C25" s="10">
        <v>0</v>
      </c>
      <c r="D25" s="10">
        <v>0</v>
      </c>
      <c r="E25" s="9">
        <v>50262.7</v>
      </c>
      <c r="F25" s="13">
        <v>0</v>
      </c>
      <c r="G25" s="84">
        <v>0</v>
      </c>
      <c r="H25" s="84">
        <v>0</v>
      </c>
      <c r="I25" s="9">
        <v>0</v>
      </c>
      <c r="J25" s="9">
        <v>0</v>
      </c>
      <c r="K25" s="84">
        <f>SUM(C25:J25)</f>
        <v>50262.7</v>
      </c>
    </row>
    <row r="26" spans="1:11" ht="12.75">
      <c r="A26" s="8"/>
      <c r="B26" s="8" t="s">
        <v>28</v>
      </c>
      <c r="C26" s="8"/>
      <c r="D26" s="8"/>
      <c r="E26" s="8"/>
      <c r="F26" s="2"/>
      <c r="G26" s="85"/>
      <c r="H26" s="85"/>
      <c r="I26" s="8"/>
      <c r="J26" s="8"/>
      <c r="K26" s="85"/>
    </row>
    <row r="27" spans="1:11" ht="12.75">
      <c r="A27" s="8"/>
      <c r="B27" s="8" t="s">
        <v>29</v>
      </c>
      <c r="C27" s="8"/>
      <c r="D27" s="8"/>
      <c r="E27" s="8"/>
      <c r="F27" s="2"/>
      <c r="G27" s="85"/>
      <c r="H27" s="85"/>
      <c r="I27" s="8"/>
      <c r="J27" s="8"/>
      <c r="K27" s="85"/>
    </row>
    <row r="28" spans="1:11" ht="12.75">
      <c r="A28" s="8"/>
      <c r="B28" s="8" t="s">
        <v>30</v>
      </c>
      <c r="C28" s="8"/>
      <c r="D28" s="8"/>
      <c r="E28" s="8"/>
      <c r="F28" s="2"/>
      <c r="G28" s="85"/>
      <c r="H28" s="85"/>
      <c r="I28" s="8"/>
      <c r="J28" s="8"/>
      <c r="K28" s="85"/>
    </row>
    <row r="29" spans="1:11" ht="12.75">
      <c r="A29" s="8"/>
      <c r="B29" s="8" t="s">
        <v>31</v>
      </c>
      <c r="C29" s="8"/>
      <c r="D29" s="8"/>
      <c r="E29" s="8"/>
      <c r="F29" s="13"/>
      <c r="G29" s="85"/>
      <c r="H29" s="85"/>
      <c r="I29" s="8"/>
      <c r="J29" s="8"/>
      <c r="K29" s="85"/>
    </row>
    <row r="30" spans="1:11" ht="12.75">
      <c r="A30" s="8"/>
      <c r="B30" s="8" t="s">
        <v>32</v>
      </c>
      <c r="C30" s="8"/>
      <c r="D30" s="8"/>
      <c r="E30" s="8"/>
      <c r="F30" s="2"/>
      <c r="G30" s="85"/>
      <c r="H30" s="85"/>
      <c r="I30" s="8"/>
      <c r="J30" s="8"/>
      <c r="K30" s="85"/>
    </row>
    <row r="31" spans="1:11" ht="12.75">
      <c r="A31" s="8"/>
      <c r="B31" s="8" t="s">
        <v>33</v>
      </c>
      <c r="C31" s="8"/>
      <c r="D31" s="8"/>
      <c r="E31" s="8"/>
      <c r="F31" s="13"/>
      <c r="G31" s="85"/>
      <c r="H31" s="85"/>
      <c r="I31" s="8"/>
      <c r="J31" s="8"/>
      <c r="K31" s="85"/>
    </row>
    <row r="32" spans="1:11" ht="12.75">
      <c r="A32" s="8"/>
      <c r="B32" s="8" t="s">
        <v>34</v>
      </c>
      <c r="C32" s="8"/>
      <c r="D32" s="8"/>
      <c r="E32" s="8"/>
      <c r="F32" s="13"/>
      <c r="G32" s="85"/>
      <c r="H32" s="85"/>
      <c r="I32" s="8"/>
      <c r="J32" s="8"/>
      <c r="K32" s="85"/>
    </row>
    <row r="33" spans="1:11" ht="12.75">
      <c r="A33" s="8"/>
      <c r="B33" s="8" t="s">
        <v>35</v>
      </c>
      <c r="C33" s="8"/>
      <c r="D33" s="8"/>
      <c r="E33" s="8"/>
      <c r="F33" s="13"/>
      <c r="G33" s="85"/>
      <c r="H33" s="85"/>
      <c r="I33" s="8"/>
      <c r="J33" s="8"/>
      <c r="K33" s="85"/>
    </row>
    <row r="34" spans="1:11" ht="12.75">
      <c r="A34" s="8"/>
      <c r="B34" s="8" t="s">
        <v>3</v>
      </c>
      <c r="C34" s="8"/>
      <c r="D34" s="8"/>
      <c r="E34" s="8"/>
      <c r="F34" s="2"/>
      <c r="G34" s="85"/>
      <c r="H34" s="85"/>
      <c r="I34" s="8"/>
      <c r="J34" s="8"/>
      <c r="K34" s="85"/>
    </row>
    <row r="35" spans="1:11" ht="12.75">
      <c r="A35" s="8"/>
      <c r="B35" s="8" t="s">
        <v>1</v>
      </c>
      <c r="C35" s="8"/>
      <c r="D35" s="8"/>
      <c r="E35" s="8"/>
      <c r="F35" s="2"/>
      <c r="G35" s="85"/>
      <c r="H35" s="85"/>
      <c r="I35" s="8"/>
      <c r="J35" s="8"/>
      <c r="K35" s="85"/>
    </row>
    <row r="36" spans="1:11" ht="12.75">
      <c r="A36" s="8" t="s">
        <v>140</v>
      </c>
      <c r="B36" s="8" t="s">
        <v>0</v>
      </c>
      <c r="C36" s="8">
        <v>0</v>
      </c>
      <c r="D36" s="8">
        <v>0</v>
      </c>
      <c r="E36" s="8">
        <v>0</v>
      </c>
      <c r="F36" s="85">
        <v>0</v>
      </c>
      <c r="G36" s="84">
        <v>0</v>
      </c>
      <c r="H36" s="84">
        <v>0</v>
      </c>
      <c r="I36" s="8">
        <v>0</v>
      </c>
      <c r="J36" s="8">
        <v>0</v>
      </c>
      <c r="K36" s="84">
        <f>SUM(C36:J36)</f>
        <v>0</v>
      </c>
    </row>
    <row r="37" spans="1:11" ht="12.75">
      <c r="A37" s="8" t="s">
        <v>141</v>
      </c>
      <c r="B37" s="8" t="s">
        <v>0</v>
      </c>
      <c r="C37" s="8"/>
      <c r="D37" s="8"/>
      <c r="E37" s="8"/>
      <c r="F37" s="2"/>
      <c r="G37" s="84">
        <v>0</v>
      </c>
      <c r="H37" s="84">
        <v>0</v>
      </c>
      <c r="I37" s="8">
        <v>0</v>
      </c>
      <c r="J37" s="8">
        <v>0</v>
      </c>
      <c r="K37" s="84">
        <f>SUM(C37:J37)</f>
        <v>0</v>
      </c>
    </row>
    <row r="38" spans="1:11" ht="12.75">
      <c r="A38" s="8" t="s">
        <v>79</v>
      </c>
      <c r="B38" s="18" t="s">
        <v>80</v>
      </c>
      <c r="C38" s="10">
        <v>0</v>
      </c>
      <c r="D38" s="10">
        <v>0</v>
      </c>
      <c r="E38" s="9">
        <v>0</v>
      </c>
      <c r="F38" s="83">
        <v>300000</v>
      </c>
      <c r="G38" s="84">
        <v>0</v>
      </c>
      <c r="H38" s="84">
        <v>0</v>
      </c>
      <c r="I38" s="9">
        <v>0</v>
      </c>
      <c r="J38" s="9">
        <v>0</v>
      </c>
      <c r="K38" s="84">
        <f>SUM(C38:J38)</f>
        <v>300000</v>
      </c>
    </row>
    <row r="39" spans="1:11" ht="12.75">
      <c r="A39" s="8"/>
      <c r="B39" s="8" t="s">
        <v>28</v>
      </c>
      <c r="C39" s="8"/>
      <c r="D39" s="8"/>
      <c r="E39" s="8"/>
      <c r="F39" s="2"/>
      <c r="G39" s="85"/>
      <c r="H39" s="85"/>
      <c r="I39" s="8"/>
      <c r="J39" s="8"/>
      <c r="K39" s="85"/>
    </row>
    <row r="40" spans="1:11" ht="12.75">
      <c r="A40" s="8"/>
      <c r="B40" s="8" t="s">
        <v>29</v>
      </c>
      <c r="C40" s="8"/>
      <c r="D40" s="8"/>
      <c r="E40" s="8"/>
      <c r="F40" s="2"/>
      <c r="G40" s="85"/>
      <c r="H40" s="85"/>
      <c r="I40" s="8"/>
      <c r="J40" s="8"/>
      <c r="K40" s="85"/>
    </row>
    <row r="41" spans="1:11" ht="13.5" thickBot="1">
      <c r="A41" s="7"/>
      <c r="B41" s="7" t="s">
        <v>30</v>
      </c>
      <c r="C41" s="7"/>
      <c r="D41" s="7"/>
      <c r="E41" s="7"/>
      <c r="F41" s="4"/>
      <c r="G41" s="88"/>
      <c r="H41" s="88"/>
      <c r="I41" s="7"/>
      <c r="J41" s="7"/>
      <c r="K41" s="88"/>
    </row>
    <row r="42" spans="1:11" ht="12.75">
      <c r="A42" s="8"/>
      <c r="B42" s="31" t="s">
        <v>135</v>
      </c>
      <c r="C42" s="9">
        <f aca="true" t="shared" si="1" ref="C42:H42">SUM(C25:C41)</f>
        <v>0</v>
      </c>
      <c r="D42" s="9">
        <f t="shared" si="1"/>
        <v>0</v>
      </c>
      <c r="E42" s="9">
        <f t="shared" si="1"/>
        <v>50262.7</v>
      </c>
      <c r="F42" s="84">
        <f t="shared" si="1"/>
        <v>300000</v>
      </c>
      <c r="G42" s="84">
        <f t="shared" si="1"/>
        <v>0</v>
      </c>
      <c r="H42" s="84">
        <f t="shared" si="1"/>
        <v>0</v>
      </c>
      <c r="I42" s="9">
        <f>SUM(I25:I41)</f>
        <v>0</v>
      </c>
      <c r="J42" s="9">
        <f>SUM(J25:J41)</f>
        <v>0</v>
      </c>
      <c r="K42" s="84">
        <f>SUM(C42:J42)</f>
        <v>350262.7</v>
      </c>
    </row>
    <row r="43" spans="1:11" ht="12.75">
      <c r="A43" s="8"/>
      <c r="B43" s="8"/>
      <c r="C43" s="9"/>
      <c r="D43" s="9"/>
      <c r="E43" s="9"/>
      <c r="F43" s="13"/>
      <c r="G43" s="84"/>
      <c r="H43" s="84"/>
      <c r="I43" s="9"/>
      <c r="J43" s="9"/>
      <c r="K43" s="9"/>
    </row>
    <row r="44" spans="1:11" ht="13.5" thickBot="1">
      <c r="A44" s="7"/>
      <c r="B44" s="7"/>
      <c r="C44" s="11"/>
      <c r="D44" s="11"/>
      <c r="E44" s="11"/>
      <c r="F44" s="44"/>
      <c r="G44" s="11"/>
      <c r="H44" s="11"/>
      <c r="I44" s="11"/>
      <c r="J44" s="11"/>
      <c r="K44" s="11"/>
    </row>
    <row r="45" spans="1:11" ht="12.75">
      <c r="A45" s="2"/>
      <c r="B45" s="2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2"/>
      <c r="B46" s="2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2"/>
      <c r="B47" s="2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2"/>
      <c r="B48" s="2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2"/>
      <c r="B49" s="2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2"/>
      <c r="B50" s="2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2.75">
      <c r="A51" s="2"/>
      <c r="B51" s="2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2"/>
      <c r="B52" s="2"/>
      <c r="C52" s="13"/>
      <c r="D52" s="13"/>
      <c r="E52" s="13"/>
      <c r="F52" s="13"/>
      <c r="G52" s="13"/>
      <c r="H52" s="13"/>
      <c r="I52" s="13"/>
      <c r="J52" s="13"/>
      <c r="K52" s="13"/>
    </row>
    <row r="54" spans="1:11" ht="12.75">
      <c r="A54" s="14" t="s">
        <v>6</v>
      </c>
      <c r="B54" s="14"/>
      <c r="C54" s="14" t="s">
        <v>7</v>
      </c>
      <c r="D54" s="14" t="s">
        <v>7</v>
      </c>
      <c r="E54" s="14" t="s">
        <v>7</v>
      </c>
      <c r="F54" s="35" t="s">
        <v>7</v>
      </c>
      <c r="G54" s="14" t="s">
        <v>7</v>
      </c>
      <c r="H54" s="14" t="s">
        <v>7</v>
      </c>
      <c r="I54" s="14" t="s">
        <v>7</v>
      </c>
      <c r="J54" s="14" t="s">
        <v>7</v>
      </c>
      <c r="K54" s="33" t="s">
        <v>133</v>
      </c>
    </row>
    <row r="55" spans="1:11" ht="12.75">
      <c r="A55" s="6" t="s">
        <v>5</v>
      </c>
      <c r="B55" s="6" t="s">
        <v>2</v>
      </c>
      <c r="C55" s="6" t="s">
        <v>90</v>
      </c>
      <c r="D55" s="6" t="s">
        <v>90</v>
      </c>
      <c r="E55" s="6" t="s">
        <v>90</v>
      </c>
      <c r="F55" s="25" t="s">
        <v>90</v>
      </c>
      <c r="G55" s="6" t="s">
        <v>90</v>
      </c>
      <c r="H55" s="6" t="s">
        <v>90</v>
      </c>
      <c r="I55" s="6" t="s">
        <v>90</v>
      </c>
      <c r="J55" s="6" t="s">
        <v>90</v>
      </c>
      <c r="K55" s="26" t="s">
        <v>90</v>
      </c>
    </row>
    <row r="56" spans="1:11" ht="13.5" thickBot="1">
      <c r="A56" s="5"/>
      <c r="B56" s="5"/>
      <c r="C56" s="5" t="s">
        <v>46</v>
      </c>
      <c r="D56" s="5" t="s">
        <v>45</v>
      </c>
      <c r="E56" s="5" t="s">
        <v>17</v>
      </c>
      <c r="F56" s="36" t="s">
        <v>26</v>
      </c>
      <c r="G56" s="5" t="s">
        <v>27</v>
      </c>
      <c r="H56" s="5" t="s">
        <v>71</v>
      </c>
      <c r="I56" s="5" t="s">
        <v>128</v>
      </c>
      <c r="J56" s="5" t="s">
        <v>129</v>
      </c>
      <c r="K56" s="34" t="s">
        <v>134</v>
      </c>
    </row>
    <row r="57" spans="1:11" ht="13.5" thickTop="1">
      <c r="A57" s="8"/>
      <c r="B57" s="8"/>
      <c r="C57" s="9"/>
      <c r="D57" s="9"/>
      <c r="E57" s="9"/>
      <c r="F57" s="13"/>
      <c r="G57" s="9"/>
      <c r="H57" s="9"/>
      <c r="I57" s="9"/>
      <c r="J57" s="9"/>
      <c r="K57" s="9"/>
    </row>
    <row r="58" spans="1:11" ht="12.75">
      <c r="A58" s="8" t="s">
        <v>91</v>
      </c>
      <c r="B58" s="8" t="s">
        <v>92</v>
      </c>
      <c r="C58" s="10">
        <v>0</v>
      </c>
      <c r="D58" s="9">
        <v>12970</v>
      </c>
      <c r="E58" s="9">
        <v>0</v>
      </c>
      <c r="F58" s="13">
        <v>0</v>
      </c>
      <c r="G58" s="10">
        <v>0</v>
      </c>
      <c r="H58" s="10">
        <v>0</v>
      </c>
      <c r="I58" s="10">
        <v>0</v>
      </c>
      <c r="J58" s="10">
        <v>0</v>
      </c>
      <c r="K58" s="38">
        <f>SUM(C58:J58)</f>
        <v>12970</v>
      </c>
    </row>
    <row r="59" spans="1:11" ht="12.75">
      <c r="A59" s="8"/>
      <c r="B59" s="8" t="s">
        <v>18</v>
      </c>
      <c r="C59" s="10"/>
      <c r="D59" s="8"/>
      <c r="E59" s="8"/>
      <c r="F59" s="2"/>
      <c r="G59" s="8"/>
      <c r="H59" s="8"/>
      <c r="I59" s="8"/>
      <c r="J59" s="8"/>
      <c r="K59" s="8"/>
    </row>
    <row r="60" spans="1:11" ht="12.75">
      <c r="A60" s="8"/>
      <c r="B60" s="8" t="s">
        <v>25</v>
      </c>
      <c r="C60" s="10"/>
      <c r="D60" s="8"/>
      <c r="E60" s="8"/>
      <c r="F60" s="2"/>
      <c r="G60" s="8"/>
      <c r="H60" s="8"/>
      <c r="I60" s="8"/>
      <c r="J60" s="8"/>
      <c r="K60" s="8"/>
    </row>
    <row r="61" spans="1:11" ht="12.75">
      <c r="A61" s="8"/>
      <c r="B61" s="8" t="s">
        <v>19</v>
      </c>
      <c r="C61" s="10"/>
      <c r="D61" s="8"/>
      <c r="E61" s="8"/>
      <c r="F61" s="2"/>
      <c r="G61" s="8"/>
      <c r="H61" s="8"/>
      <c r="I61" s="8"/>
      <c r="J61" s="8"/>
      <c r="K61" s="8"/>
    </row>
    <row r="62" spans="1:11" ht="12.75">
      <c r="A62" s="8"/>
      <c r="B62" s="8" t="s">
        <v>20</v>
      </c>
      <c r="C62" s="10"/>
      <c r="D62" s="8"/>
      <c r="E62" s="8"/>
      <c r="F62" s="2"/>
      <c r="G62" s="8"/>
      <c r="H62" s="8"/>
      <c r="I62" s="8"/>
      <c r="J62" s="8"/>
      <c r="K62" s="8"/>
    </row>
    <row r="63" spans="1:11" ht="12.75">
      <c r="A63" s="8"/>
      <c r="B63" s="8" t="s">
        <v>3</v>
      </c>
      <c r="C63" s="10"/>
      <c r="D63" s="8"/>
      <c r="E63" s="8"/>
      <c r="F63" s="2"/>
      <c r="G63" s="8"/>
      <c r="H63" s="8"/>
      <c r="I63" s="8"/>
      <c r="J63" s="8"/>
      <c r="K63" s="8"/>
    </row>
    <row r="64" spans="1:11" ht="12.75">
      <c r="A64" s="8"/>
      <c r="B64" s="8" t="s">
        <v>1</v>
      </c>
      <c r="C64" s="10"/>
      <c r="D64" s="8"/>
      <c r="E64" s="8"/>
      <c r="F64" s="13"/>
      <c r="G64" s="9"/>
      <c r="H64" s="9"/>
      <c r="I64" s="9"/>
      <c r="J64" s="9"/>
      <c r="K64" s="38"/>
    </row>
    <row r="65" spans="1:11" ht="12.75">
      <c r="A65" s="8" t="s">
        <v>78</v>
      </c>
      <c r="B65" s="8" t="s">
        <v>92</v>
      </c>
      <c r="C65" s="10">
        <v>0</v>
      </c>
      <c r="D65" s="9">
        <v>0</v>
      </c>
      <c r="E65" s="9">
        <v>139903.74</v>
      </c>
      <c r="F65" s="13">
        <v>0</v>
      </c>
      <c r="G65" s="10">
        <v>0</v>
      </c>
      <c r="H65" s="10">
        <v>0</v>
      </c>
      <c r="I65" s="10">
        <v>0</v>
      </c>
      <c r="J65" s="10">
        <v>0</v>
      </c>
      <c r="K65" s="38">
        <f>SUM(C65:J65)</f>
        <v>139903.74</v>
      </c>
    </row>
    <row r="66" spans="1:11" ht="12.75">
      <c r="A66" s="8"/>
      <c r="B66" s="8" t="s">
        <v>18</v>
      </c>
      <c r="C66" s="10"/>
      <c r="D66" s="8"/>
      <c r="E66" s="8"/>
      <c r="F66" s="2"/>
      <c r="G66" s="8"/>
      <c r="H66" s="8"/>
      <c r="I66" s="8"/>
      <c r="J66" s="8"/>
      <c r="K66" s="8"/>
    </row>
    <row r="67" spans="1:11" ht="12.75">
      <c r="A67" s="8" t="s">
        <v>53</v>
      </c>
      <c r="B67" s="8" t="s">
        <v>92</v>
      </c>
      <c r="C67" s="10">
        <v>0</v>
      </c>
      <c r="D67" s="9">
        <v>0</v>
      </c>
      <c r="E67" s="9">
        <v>254750.1</v>
      </c>
      <c r="F67" s="13">
        <v>0</v>
      </c>
      <c r="G67" s="10">
        <v>0</v>
      </c>
      <c r="H67" s="10">
        <v>0</v>
      </c>
      <c r="I67" s="10">
        <v>0</v>
      </c>
      <c r="J67" s="10">
        <v>0</v>
      </c>
      <c r="K67" s="38">
        <f>SUM(C67:J67)</f>
        <v>254750.1</v>
      </c>
    </row>
    <row r="68" spans="1:11" ht="12.75">
      <c r="A68" s="8"/>
      <c r="B68" s="8" t="s">
        <v>18</v>
      </c>
      <c r="C68" s="8"/>
      <c r="D68" s="8"/>
      <c r="E68" s="8"/>
      <c r="F68" s="2"/>
      <c r="G68" s="8"/>
      <c r="H68" s="8"/>
      <c r="I68" s="8"/>
      <c r="J68" s="8"/>
      <c r="K68" s="8"/>
    </row>
    <row r="69" spans="1:11" ht="12.75">
      <c r="A69" s="18" t="s">
        <v>79</v>
      </c>
      <c r="B69" s="18" t="s">
        <v>80</v>
      </c>
      <c r="C69" s="43">
        <v>0</v>
      </c>
      <c r="D69" s="43">
        <v>0</v>
      </c>
      <c r="E69" s="17">
        <v>10000</v>
      </c>
      <c r="F69" s="53">
        <v>0</v>
      </c>
      <c r="G69" s="43">
        <v>0</v>
      </c>
      <c r="H69" s="43">
        <v>0</v>
      </c>
      <c r="I69" s="43">
        <v>0</v>
      </c>
      <c r="J69" s="43">
        <v>0</v>
      </c>
      <c r="K69" s="38">
        <f>SUM(C69:J69)</f>
        <v>10000</v>
      </c>
    </row>
    <row r="70" spans="1:11" ht="13.5" thickBot="1">
      <c r="A70" s="21"/>
      <c r="B70" s="7" t="s">
        <v>18</v>
      </c>
      <c r="C70" s="21"/>
      <c r="D70" s="21"/>
      <c r="E70" s="21"/>
      <c r="F70" s="22"/>
      <c r="G70" s="21"/>
      <c r="H70" s="21"/>
      <c r="I70" s="21"/>
      <c r="J70" s="21"/>
      <c r="K70" s="56"/>
    </row>
    <row r="71" spans="1:11" ht="12.75">
      <c r="A71" s="18"/>
      <c r="B71" s="31" t="s">
        <v>75</v>
      </c>
      <c r="C71" s="17">
        <f aca="true" t="shared" si="2" ref="C71:H71">SUM(C58:C70)</f>
        <v>0</v>
      </c>
      <c r="D71" s="17">
        <f t="shared" si="2"/>
        <v>12970</v>
      </c>
      <c r="E71" s="17">
        <f t="shared" si="2"/>
        <v>404653.83999999997</v>
      </c>
      <c r="F71" s="17">
        <f t="shared" si="2"/>
        <v>0</v>
      </c>
      <c r="G71" s="17">
        <f t="shared" si="2"/>
        <v>0</v>
      </c>
      <c r="H71" s="17">
        <f t="shared" si="2"/>
        <v>0</v>
      </c>
      <c r="I71" s="17">
        <f>SUM(I58:I70)</f>
        <v>0</v>
      </c>
      <c r="J71" s="17">
        <f>SUM(J58:J70)</f>
        <v>0</v>
      </c>
      <c r="K71" s="38">
        <f>SUM(C71:H71)</f>
        <v>417623.83999999997</v>
      </c>
    </row>
    <row r="72" spans="1:11" ht="12.75">
      <c r="A72" s="18"/>
      <c r="B72" s="18"/>
      <c r="C72" s="18"/>
      <c r="D72" s="18"/>
      <c r="E72" s="18"/>
      <c r="F72" s="19"/>
      <c r="G72" s="18"/>
      <c r="H72" s="18"/>
      <c r="I72" s="18"/>
      <c r="J72" s="18"/>
      <c r="K72" s="52"/>
    </row>
    <row r="73" spans="1:11" ht="12.75">
      <c r="A73" s="8" t="s">
        <v>91</v>
      </c>
      <c r="B73" s="8" t="s">
        <v>0</v>
      </c>
      <c r="C73" s="10">
        <v>0</v>
      </c>
      <c r="D73" s="10">
        <v>0</v>
      </c>
      <c r="E73" s="9">
        <v>20000</v>
      </c>
      <c r="F73" s="63">
        <v>0</v>
      </c>
      <c r="G73" s="84">
        <v>433460.06</v>
      </c>
      <c r="H73" s="61">
        <v>0</v>
      </c>
      <c r="I73" s="61">
        <v>0</v>
      </c>
      <c r="J73" s="61">
        <v>0</v>
      </c>
      <c r="K73" s="84">
        <f>SUM(C73:H73)</f>
        <v>453460.06</v>
      </c>
    </row>
    <row r="74" spans="1:11" ht="12.75">
      <c r="A74" s="8"/>
      <c r="B74" s="8" t="s">
        <v>132</v>
      </c>
      <c r="C74" s="8"/>
      <c r="D74" s="8"/>
      <c r="E74" s="8"/>
      <c r="F74" s="81"/>
      <c r="G74" s="85"/>
      <c r="H74" s="76"/>
      <c r="I74" s="76"/>
      <c r="J74" s="76"/>
      <c r="K74" s="85"/>
    </row>
    <row r="75" spans="1:11" ht="12.75">
      <c r="A75" s="8"/>
      <c r="B75" s="8" t="s">
        <v>60</v>
      </c>
      <c r="C75" s="8"/>
      <c r="D75" s="8"/>
      <c r="E75" s="8"/>
      <c r="F75" s="81"/>
      <c r="G75" s="85"/>
      <c r="H75" s="76"/>
      <c r="I75" s="76"/>
      <c r="J75" s="76"/>
      <c r="K75" s="85"/>
    </row>
    <row r="76" spans="1:11" ht="12.75">
      <c r="A76" s="8"/>
      <c r="B76" s="8" t="s">
        <v>19</v>
      </c>
      <c r="C76" s="8"/>
      <c r="D76" s="8"/>
      <c r="E76" s="8"/>
      <c r="F76" s="81"/>
      <c r="G76" s="85"/>
      <c r="H76" s="76"/>
      <c r="I76" s="76"/>
      <c r="J76" s="76"/>
      <c r="K76" s="85"/>
    </row>
    <row r="77" spans="1:11" ht="12.75">
      <c r="A77" s="8"/>
      <c r="B77" s="8" t="s">
        <v>20</v>
      </c>
      <c r="C77" s="8"/>
      <c r="D77" s="8"/>
      <c r="E77" s="8"/>
      <c r="F77" s="81"/>
      <c r="G77" s="85"/>
      <c r="H77" s="76"/>
      <c r="I77" s="76"/>
      <c r="J77" s="76"/>
      <c r="K77" s="85"/>
    </row>
    <row r="78" spans="1:11" ht="12.75">
      <c r="A78" s="8"/>
      <c r="B78" s="8" t="s">
        <v>3</v>
      </c>
      <c r="C78" s="8"/>
      <c r="D78" s="8"/>
      <c r="E78" s="8"/>
      <c r="F78" s="81"/>
      <c r="G78" s="85"/>
      <c r="H78" s="76"/>
      <c r="I78" s="76"/>
      <c r="J78" s="76"/>
      <c r="K78" s="85"/>
    </row>
    <row r="79" spans="1:11" ht="12.75">
      <c r="A79" s="8"/>
      <c r="B79" s="8" t="s">
        <v>1</v>
      </c>
      <c r="C79" s="8"/>
      <c r="D79" s="8"/>
      <c r="E79" s="8"/>
      <c r="F79" s="81"/>
      <c r="G79" s="85"/>
      <c r="H79" s="76"/>
      <c r="I79" s="76"/>
      <c r="J79" s="76"/>
      <c r="K79" s="85"/>
    </row>
    <row r="80" spans="1:11" ht="12.75">
      <c r="A80" s="18" t="s">
        <v>79</v>
      </c>
      <c r="B80" s="18" t="s">
        <v>80</v>
      </c>
      <c r="C80" s="10">
        <v>0</v>
      </c>
      <c r="D80" s="10">
        <v>0</v>
      </c>
      <c r="E80" s="10">
        <v>0</v>
      </c>
      <c r="F80" s="63">
        <v>22000</v>
      </c>
      <c r="G80" s="84">
        <v>0</v>
      </c>
      <c r="H80" s="61">
        <v>0</v>
      </c>
      <c r="I80" s="61">
        <v>0</v>
      </c>
      <c r="J80" s="61">
        <v>0</v>
      </c>
      <c r="K80" s="84">
        <f>SUM(C80:H80)</f>
        <v>22000</v>
      </c>
    </row>
    <row r="81" spans="1:11" ht="13.5" thickBot="1">
      <c r="A81" s="7"/>
      <c r="B81" s="7" t="s">
        <v>132</v>
      </c>
      <c r="C81" s="7"/>
      <c r="D81" s="7"/>
      <c r="E81" s="7"/>
      <c r="F81" s="82"/>
      <c r="G81" s="88"/>
      <c r="H81" s="78"/>
      <c r="I81" s="78"/>
      <c r="J81" s="78"/>
      <c r="K81" s="88"/>
    </row>
    <row r="82" spans="1:11" ht="12.75">
      <c r="A82" s="8"/>
      <c r="B82" s="31" t="s">
        <v>132</v>
      </c>
      <c r="C82" s="9">
        <f aca="true" t="shared" si="3" ref="C82:H82">SUM(C73:C81)</f>
        <v>0</v>
      </c>
      <c r="D82" s="9">
        <f t="shared" si="3"/>
        <v>0</v>
      </c>
      <c r="E82" s="9">
        <f t="shared" si="3"/>
        <v>20000</v>
      </c>
      <c r="F82" s="62">
        <f t="shared" si="3"/>
        <v>22000</v>
      </c>
      <c r="G82" s="84">
        <f t="shared" si="3"/>
        <v>433460.06</v>
      </c>
      <c r="H82" s="62">
        <f t="shared" si="3"/>
        <v>0</v>
      </c>
      <c r="I82" s="62">
        <f>SUM(I73:I81)</f>
        <v>0</v>
      </c>
      <c r="J82" s="62">
        <f>SUM(J73:J81)</f>
        <v>0</v>
      </c>
      <c r="K82" s="84">
        <f>SUM(C82:H82)</f>
        <v>475460.06</v>
      </c>
    </row>
    <row r="83" spans="1:11" ht="12.75">
      <c r="A83" s="8"/>
      <c r="B83" s="8"/>
      <c r="C83" s="8"/>
      <c r="D83" s="8"/>
      <c r="E83" s="8"/>
      <c r="F83" s="2"/>
      <c r="G83" s="85"/>
      <c r="H83" s="8"/>
      <c r="I83" s="8"/>
      <c r="J83" s="8"/>
      <c r="K83" s="8"/>
    </row>
    <row r="84" spans="1:11" ht="12.75">
      <c r="A84" s="8" t="s">
        <v>91</v>
      </c>
      <c r="B84" s="8" t="s">
        <v>0</v>
      </c>
      <c r="C84" s="10">
        <v>0</v>
      </c>
      <c r="D84" s="10">
        <v>0</v>
      </c>
      <c r="E84" s="10">
        <v>0</v>
      </c>
      <c r="F84" s="13">
        <v>0</v>
      </c>
      <c r="G84" s="9">
        <v>0</v>
      </c>
      <c r="H84" s="9">
        <v>400000</v>
      </c>
      <c r="I84" s="9">
        <v>400000</v>
      </c>
      <c r="J84" s="9">
        <v>0</v>
      </c>
      <c r="K84" s="9">
        <f>SUM(C84:J84)</f>
        <v>800000</v>
      </c>
    </row>
    <row r="85" spans="1:11" ht="12.75">
      <c r="A85" s="8"/>
      <c r="B85" s="8" t="s">
        <v>58</v>
      </c>
      <c r="C85" s="8"/>
      <c r="D85" s="8"/>
      <c r="E85" s="8"/>
      <c r="F85" s="2"/>
      <c r="G85" s="8"/>
      <c r="H85" s="8"/>
      <c r="I85" s="8"/>
      <c r="J85" s="8"/>
      <c r="K85" s="8"/>
    </row>
    <row r="86" spans="1:11" ht="12.75">
      <c r="A86" s="8"/>
      <c r="B86" s="8" t="s">
        <v>61</v>
      </c>
      <c r="C86" s="8"/>
      <c r="D86" s="8"/>
      <c r="E86" s="8"/>
      <c r="F86" s="2"/>
      <c r="G86" s="8"/>
      <c r="H86" s="8"/>
      <c r="I86" s="8"/>
      <c r="J86" s="8"/>
      <c r="K86" s="8"/>
    </row>
    <row r="87" spans="1:11" ht="12.75">
      <c r="A87" s="8"/>
      <c r="B87" s="8" t="s">
        <v>19</v>
      </c>
      <c r="C87" s="8"/>
      <c r="D87" s="8"/>
      <c r="E87" s="8"/>
      <c r="F87" s="2"/>
      <c r="G87" s="8"/>
      <c r="H87" s="8"/>
      <c r="I87" s="8"/>
      <c r="J87" s="8"/>
      <c r="K87" s="8"/>
    </row>
    <row r="88" spans="1:11" ht="12.75">
      <c r="A88" s="8"/>
      <c r="B88" s="8" t="s">
        <v>64</v>
      </c>
      <c r="C88" s="8"/>
      <c r="D88" s="8"/>
      <c r="E88" s="8"/>
      <c r="F88" s="2"/>
      <c r="G88" s="8"/>
      <c r="H88" s="8"/>
      <c r="I88" s="8"/>
      <c r="J88" s="8"/>
      <c r="K88" s="8"/>
    </row>
    <row r="89" spans="1:11" ht="12.75">
      <c r="A89" s="8"/>
      <c r="B89" s="8" t="s">
        <v>3</v>
      </c>
      <c r="C89" s="8"/>
      <c r="D89" s="8"/>
      <c r="E89" s="8"/>
      <c r="F89" s="2"/>
      <c r="G89" s="8"/>
      <c r="H89" s="8"/>
      <c r="I89" s="8"/>
      <c r="J89" s="8"/>
      <c r="K89" s="8"/>
    </row>
    <row r="90" spans="1:11" ht="13.5" thickBot="1">
      <c r="A90" s="7"/>
      <c r="B90" s="7" t="s">
        <v>1</v>
      </c>
      <c r="C90" s="7"/>
      <c r="D90" s="7"/>
      <c r="E90" s="7"/>
      <c r="F90" s="4"/>
      <c r="G90" s="7"/>
      <c r="H90" s="7"/>
      <c r="I90" s="7"/>
      <c r="J90" s="7"/>
      <c r="K90" s="7"/>
    </row>
    <row r="91" spans="1:11" ht="12.75">
      <c r="A91" s="8"/>
      <c r="B91" s="31" t="s">
        <v>108</v>
      </c>
      <c r="C91" s="10">
        <f aca="true" t="shared" si="4" ref="C91:H91">SUM(C84:C90)</f>
        <v>0</v>
      </c>
      <c r="D91" s="10">
        <f t="shared" si="4"/>
        <v>0</v>
      </c>
      <c r="E91" s="10">
        <f t="shared" si="4"/>
        <v>0</v>
      </c>
      <c r="F91" s="10">
        <f t="shared" si="4"/>
        <v>0</v>
      </c>
      <c r="G91" s="9">
        <f t="shared" si="4"/>
        <v>0</v>
      </c>
      <c r="H91" s="9">
        <f t="shared" si="4"/>
        <v>400000</v>
      </c>
      <c r="I91" s="9">
        <f>SUM(I84:I90)</f>
        <v>400000</v>
      </c>
      <c r="J91" s="9">
        <f>SUM(J84:J90)</f>
        <v>0</v>
      </c>
      <c r="K91" s="9">
        <f>SUM(C91:J91)</f>
        <v>800000</v>
      </c>
    </row>
    <row r="92" spans="1:11" ht="12.75">
      <c r="A92" s="8"/>
      <c r="B92" s="31"/>
      <c r="C92" s="10"/>
      <c r="D92" s="10"/>
      <c r="E92" s="10"/>
      <c r="F92" s="101"/>
      <c r="G92" s="9"/>
      <c r="H92" s="9"/>
      <c r="I92" s="9"/>
      <c r="J92" s="9"/>
      <c r="K92" s="9"/>
    </row>
    <row r="93" spans="1:11" ht="12.75">
      <c r="A93" s="8" t="s">
        <v>91</v>
      </c>
      <c r="B93" s="8" t="s">
        <v>0</v>
      </c>
      <c r="C93" s="10">
        <v>0</v>
      </c>
      <c r="D93" s="10">
        <v>0</v>
      </c>
      <c r="E93" s="10">
        <v>0</v>
      </c>
      <c r="F93" s="84">
        <v>11000</v>
      </c>
      <c r="G93" s="9">
        <v>15000</v>
      </c>
      <c r="H93" s="9">
        <v>800000</v>
      </c>
      <c r="I93" s="9">
        <v>0</v>
      </c>
      <c r="J93" s="9">
        <v>0</v>
      </c>
      <c r="K93" s="84">
        <f>SUM(C93:J93)</f>
        <v>826000</v>
      </c>
    </row>
    <row r="94" spans="1:11" ht="12.75">
      <c r="A94" s="8"/>
      <c r="B94" s="8" t="s">
        <v>59</v>
      </c>
      <c r="C94" s="8"/>
      <c r="D94" s="8"/>
      <c r="E94" s="8"/>
      <c r="F94" s="2"/>
      <c r="G94" s="8"/>
      <c r="H94" s="8"/>
      <c r="I94" s="8"/>
      <c r="J94" s="8"/>
      <c r="K94" s="8"/>
    </row>
    <row r="95" spans="1:11" ht="12.75">
      <c r="A95" s="8"/>
      <c r="B95" s="8" t="s">
        <v>62</v>
      </c>
      <c r="C95" s="8"/>
      <c r="D95" s="8"/>
      <c r="E95" s="8"/>
      <c r="F95" s="2"/>
      <c r="G95" s="8"/>
      <c r="H95" s="8"/>
      <c r="I95" s="8"/>
      <c r="J95" s="8"/>
      <c r="K95" s="8"/>
    </row>
    <row r="96" spans="1:11" ht="12.75">
      <c r="A96" s="8"/>
      <c r="B96" s="8" t="s">
        <v>19</v>
      </c>
      <c r="C96" s="8"/>
      <c r="D96" s="8"/>
      <c r="E96" s="8"/>
      <c r="F96" s="2"/>
      <c r="G96" s="8"/>
      <c r="H96" s="8"/>
      <c r="I96" s="8"/>
      <c r="J96" s="8"/>
      <c r="K96" s="8"/>
    </row>
    <row r="97" spans="1:11" ht="12.75">
      <c r="A97" s="8"/>
      <c r="B97" s="8" t="s">
        <v>63</v>
      </c>
      <c r="C97" s="8"/>
      <c r="D97" s="8"/>
      <c r="E97" s="8"/>
      <c r="F97" s="2"/>
      <c r="G97" s="8"/>
      <c r="H97" s="8"/>
      <c r="I97" s="8"/>
      <c r="J97" s="8"/>
      <c r="K97" s="8"/>
    </row>
    <row r="98" spans="1:11" ht="12.75">
      <c r="A98" s="8"/>
      <c r="B98" s="8" t="s">
        <v>3</v>
      </c>
      <c r="C98" s="8"/>
      <c r="D98" s="8"/>
      <c r="E98" s="8"/>
      <c r="F98" s="2"/>
      <c r="G98" s="8"/>
      <c r="H98" s="8"/>
      <c r="I98" s="8"/>
      <c r="J98" s="8"/>
      <c r="K98" s="8"/>
    </row>
    <row r="99" spans="1:11" ht="13.5" thickBot="1">
      <c r="A99" s="7"/>
      <c r="B99" s="7" t="s">
        <v>1</v>
      </c>
      <c r="C99" s="7"/>
      <c r="D99" s="7"/>
      <c r="E99" s="7"/>
      <c r="F99" s="4"/>
      <c r="G99" s="7"/>
      <c r="H99" s="7"/>
      <c r="I99" s="7"/>
      <c r="J99" s="7"/>
      <c r="K99" s="7"/>
    </row>
    <row r="100" spans="1:11" ht="12.75">
      <c r="A100" s="112"/>
      <c r="B100" s="113" t="s">
        <v>109</v>
      </c>
      <c r="C100" s="114">
        <f aca="true" t="shared" si="5" ref="C100:H100">SUM(C93:C99)</f>
        <v>0</v>
      </c>
      <c r="D100" s="115">
        <f t="shared" si="5"/>
        <v>0</v>
      </c>
      <c r="E100" s="114">
        <f t="shared" si="5"/>
        <v>0</v>
      </c>
      <c r="F100" s="116">
        <f t="shared" si="5"/>
        <v>11000</v>
      </c>
      <c r="G100" s="117">
        <f t="shared" si="5"/>
        <v>15000</v>
      </c>
      <c r="H100" s="116">
        <f t="shared" si="5"/>
        <v>800000</v>
      </c>
      <c r="I100" s="116">
        <f>SUM(I93:I99)</f>
        <v>0</v>
      </c>
      <c r="J100" s="116">
        <f>SUM(J93:J99)</f>
        <v>0</v>
      </c>
      <c r="K100" s="118">
        <f>SUM(C100:H100)</f>
        <v>826000</v>
      </c>
    </row>
    <row r="101" spans="1:11" ht="13.5" thickBot="1">
      <c r="A101" s="7"/>
      <c r="B101" s="128"/>
      <c r="C101" s="129"/>
      <c r="D101" s="130"/>
      <c r="E101" s="129"/>
      <c r="F101" s="44"/>
      <c r="G101" s="11"/>
      <c r="H101" s="44"/>
      <c r="I101" s="44"/>
      <c r="J101" s="44"/>
      <c r="K101" s="89"/>
    </row>
    <row r="102" spans="1:11" ht="12.75">
      <c r="A102" s="2"/>
      <c r="B102" s="40"/>
      <c r="C102" s="101"/>
      <c r="D102" s="101"/>
      <c r="E102" s="101"/>
      <c r="F102" s="13"/>
      <c r="G102" s="13"/>
      <c r="H102" s="13"/>
      <c r="I102" s="13"/>
      <c r="J102" s="13"/>
      <c r="K102" s="83"/>
    </row>
    <row r="103" spans="1:11" ht="12.75">
      <c r="A103" s="2"/>
      <c r="B103" s="40"/>
      <c r="C103" s="101"/>
      <c r="D103" s="101"/>
      <c r="E103" s="101"/>
      <c r="F103" s="13"/>
      <c r="G103" s="13"/>
      <c r="H103" s="13"/>
      <c r="I103" s="13"/>
      <c r="J103" s="13"/>
      <c r="K103" s="83"/>
    </row>
    <row r="104" spans="1:11" ht="12.75">
      <c r="A104" s="2"/>
      <c r="B104" s="40"/>
      <c r="C104" s="101"/>
      <c r="D104" s="101"/>
      <c r="E104" s="101"/>
      <c r="F104" s="13"/>
      <c r="G104" s="13"/>
      <c r="H104" s="13"/>
      <c r="I104" s="13"/>
      <c r="J104" s="13"/>
      <c r="K104" s="83"/>
    </row>
    <row r="106" spans="1:11" ht="12.75">
      <c r="A106" s="14" t="s">
        <v>6</v>
      </c>
      <c r="B106" s="14"/>
      <c r="C106" s="14" t="s">
        <v>7</v>
      </c>
      <c r="D106" s="14" t="s">
        <v>7</v>
      </c>
      <c r="E106" s="14" t="s">
        <v>7</v>
      </c>
      <c r="F106" s="35" t="s">
        <v>7</v>
      </c>
      <c r="G106" s="14" t="s">
        <v>7</v>
      </c>
      <c r="H106" s="14" t="s">
        <v>7</v>
      </c>
      <c r="I106" s="14" t="s">
        <v>7</v>
      </c>
      <c r="J106" s="14" t="s">
        <v>7</v>
      </c>
      <c r="K106" s="33" t="s">
        <v>133</v>
      </c>
    </row>
    <row r="107" spans="1:11" ht="12.75">
      <c r="A107" s="6" t="s">
        <v>5</v>
      </c>
      <c r="B107" s="6" t="s">
        <v>2</v>
      </c>
      <c r="C107" s="6" t="s">
        <v>90</v>
      </c>
      <c r="D107" s="6" t="s">
        <v>90</v>
      </c>
      <c r="E107" s="6" t="s">
        <v>90</v>
      </c>
      <c r="F107" s="25" t="s">
        <v>90</v>
      </c>
      <c r="G107" s="6" t="s">
        <v>90</v>
      </c>
      <c r="H107" s="6" t="s">
        <v>90</v>
      </c>
      <c r="I107" s="6" t="s">
        <v>90</v>
      </c>
      <c r="J107" s="6" t="s">
        <v>90</v>
      </c>
      <c r="K107" s="26" t="s">
        <v>90</v>
      </c>
    </row>
    <row r="108" spans="1:11" ht="13.5" thickBot="1">
      <c r="A108" s="5"/>
      <c r="B108" s="5"/>
      <c r="C108" s="5" t="s">
        <v>46</v>
      </c>
      <c r="D108" s="5" t="s">
        <v>45</v>
      </c>
      <c r="E108" s="5" t="s">
        <v>17</v>
      </c>
      <c r="F108" s="36" t="s">
        <v>26</v>
      </c>
      <c r="G108" s="5" t="s">
        <v>27</v>
      </c>
      <c r="H108" s="5" t="s">
        <v>71</v>
      </c>
      <c r="I108" s="5" t="s">
        <v>128</v>
      </c>
      <c r="J108" s="5" t="s">
        <v>129</v>
      </c>
      <c r="K108" s="34" t="s">
        <v>134</v>
      </c>
    </row>
    <row r="109" spans="1:11" ht="13.5" thickTop="1">
      <c r="A109" s="8"/>
      <c r="B109" s="8"/>
      <c r="C109" s="8"/>
      <c r="D109" s="8"/>
      <c r="E109" s="8"/>
      <c r="F109" s="2"/>
      <c r="G109" s="8"/>
      <c r="H109" s="8"/>
      <c r="I109" s="8"/>
      <c r="J109" s="8"/>
      <c r="K109" s="8"/>
    </row>
    <row r="110" spans="1:11" ht="12.75">
      <c r="A110" s="85" t="s">
        <v>91</v>
      </c>
      <c r="B110" s="85" t="s">
        <v>0</v>
      </c>
      <c r="C110" s="84">
        <v>0</v>
      </c>
      <c r="D110" s="86">
        <v>0</v>
      </c>
      <c r="E110" s="84">
        <v>0</v>
      </c>
      <c r="F110" s="86">
        <v>12000</v>
      </c>
      <c r="G110" s="84">
        <v>279162</v>
      </c>
      <c r="H110" s="84">
        <v>0</v>
      </c>
      <c r="I110" s="84">
        <v>0</v>
      </c>
      <c r="J110" s="84">
        <v>0</v>
      </c>
      <c r="K110" s="84">
        <f>SUM(C110:J110)</f>
        <v>291162</v>
      </c>
    </row>
    <row r="111" spans="1:11" ht="12.75">
      <c r="A111" s="85"/>
      <c r="B111" s="85" t="s">
        <v>131</v>
      </c>
      <c r="C111" s="84"/>
      <c r="D111" s="86"/>
      <c r="E111" s="84"/>
      <c r="F111" s="86"/>
      <c r="G111" s="84"/>
      <c r="H111" s="84"/>
      <c r="I111" s="84"/>
      <c r="J111" s="84"/>
      <c r="K111" s="84"/>
    </row>
    <row r="112" spans="1:11" ht="12.75">
      <c r="A112" s="85"/>
      <c r="B112" s="87" t="s">
        <v>106</v>
      </c>
      <c r="C112" s="84"/>
      <c r="D112" s="86"/>
      <c r="E112" s="84"/>
      <c r="F112" s="86"/>
      <c r="G112" s="84"/>
      <c r="H112" s="84"/>
      <c r="I112" s="84"/>
      <c r="J112" s="84"/>
      <c r="K112" s="84"/>
    </row>
    <row r="113" spans="1:11" ht="12.75">
      <c r="A113" s="85"/>
      <c r="B113" s="87" t="s">
        <v>19</v>
      </c>
      <c r="C113" s="84"/>
      <c r="D113" s="86"/>
      <c r="E113" s="84"/>
      <c r="F113" s="86"/>
      <c r="G113" s="84"/>
      <c r="H113" s="84"/>
      <c r="I113" s="84"/>
      <c r="J113" s="84"/>
      <c r="K113" s="84"/>
    </row>
    <row r="114" spans="1:11" ht="12.75">
      <c r="A114" s="85"/>
      <c r="B114" s="87" t="s">
        <v>63</v>
      </c>
      <c r="C114" s="84"/>
      <c r="D114" s="86"/>
      <c r="E114" s="84"/>
      <c r="F114" s="86"/>
      <c r="G114" s="84"/>
      <c r="H114" s="84"/>
      <c r="I114" s="84"/>
      <c r="J114" s="84"/>
      <c r="K114" s="84"/>
    </row>
    <row r="115" spans="1:11" ht="12.75">
      <c r="A115" s="85"/>
      <c r="B115" s="87" t="s">
        <v>3</v>
      </c>
      <c r="C115" s="84"/>
      <c r="D115" s="86"/>
      <c r="E115" s="84"/>
      <c r="F115" s="86"/>
      <c r="G115" s="84"/>
      <c r="H115" s="84"/>
      <c r="I115" s="84"/>
      <c r="J115" s="84"/>
      <c r="K115" s="84"/>
    </row>
    <row r="116" spans="1:11" ht="12.75">
      <c r="A116" s="85"/>
      <c r="B116" s="87" t="s">
        <v>124</v>
      </c>
      <c r="C116" s="84"/>
      <c r="D116" s="86"/>
      <c r="E116" s="84"/>
      <c r="F116" s="86"/>
      <c r="G116" s="84"/>
      <c r="H116" s="84"/>
      <c r="I116" s="84"/>
      <c r="J116" s="84"/>
      <c r="K116" s="84"/>
    </row>
    <row r="117" spans="1:11" ht="12.75">
      <c r="A117" s="52" t="s">
        <v>79</v>
      </c>
      <c r="B117" s="52" t="s">
        <v>80</v>
      </c>
      <c r="C117" s="84"/>
      <c r="D117" s="86"/>
      <c r="E117" s="84"/>
      <c r="F117" s="86"/>
      <c r="G117" s="84"/>
      <c r="H117" s="84"/>
      <c r="I117" s="84"/>
      <c r="J117" s="84"/>
      <c r="K117" s="84"/>
    </row>
    <row r="118" spans="1:11" ht="13.5" thickBot="1">
      <c r="A118" s="147"/>
      <c r="B118" s="88" t="s">
        <v>131</v>
      </c>
      <c r="C118" s="89">
        <v>0</v>
      </c>
      <c r="D118" s="90">
        <v>0</v>
      </c>
      <c r="E118" s="89">
        <v>0</v>
      </c>
      <c r="F118" s="90">
        <v>0</v>
      </c>
      <c r="G118" s="89">
        <v>59000</v>
      </c>
      <c r="H118" s="89">
        <v>0</v>
      </c>
      <c r="I118" s="89">
        <v>0</v>
      </c>
      <c r="J118" s="89">
        <v>0</v>
      </c>
      <c r="K118" s="89">
        <f>SUM(C118:J118)</f>
        <v>59000</v>
      </c>
    </row>
    <row r="119" spans="1:11" ht="12.75">
      <c r="A119" s="85"/>
      <c r="B119" s="123" t="s">
        <v>131</v>
      </c>
      <c r="C119" s="84">
        <f aca="true" t="shared" si="6" ref="C119:J119">SUM(C110:C118)</f>
        <v>0</v>
      </c>
      <c r="D119" s="84">
        <f t="shared" si="6"/>
        <v>0</v>
      </c>
      <c r="E119" s="84">
        <f t="shared" si="6"/>
        <v>0</v>
      </c>
      <c r="F119" s="84">
        <f t="shared" si="6"/>
        <v>12000</v>
      </c>
      <c r="G119" s="84">
        <f t="shared" si="6"/>
        <v>338162</v>
      </c>
      <c r="H119" s="84">
        <f t="shared" si="6"/>
        <v>0</v>
      </c>
      <c r="I119" s="84">
        <f t="shared" si="6"/>
        <v>0</v>
      </c>
      <c r="J119" s="84">
        <f t="shared" si="6"/>
        <v>0</v>
      </c>
      <c r="K119" s="84">
        <f>SUM(C119:H119)</f>
        <v>350162</v>
      </c>
    </row>
    <row r="120" spans="1:11" ht="12.75">
      <c r="A120" s="85"/>
      <c r="B120" s="87"/>
      <c r="C120" s="84"/>
      <c r="D120" s="86"/>
      <c r="E120" s="84"/>
      <c r="F120" s="86"/>
      <c r="G120" s="84"/>
      <c r="H120" s="84"/>
      <c r="I120" s="84"/>
      <c r="J120" s="84"/>
      <c r="K120" s="84"/>
    </row>
    <row r="121" spans="1:11" ht="12.75">
      <c r="A121" s="8" t="s">
        <v>79</v>
      </c>
      <c r="B121" s="18" t="s">
        <v>80</v>
      </c>
      <c r="C121" s="10">
        <v>0</v>
      </c>
      <c r="D121" s="10">
        <v>0</v>
      </c>
      <c r="E121" s="9">
        <v>0</v>
      </c>
      <c r="F121" s="13">
        <v>500</v>
      </c>
      <c r="G121" s="9">
        <v>150000</v>
      </c>
      <c r="H121" s="9">
        <v>0</v>
      </c>
      <c r="I121" s="9">
        <v>0</v>
      </c>
      <c r="J121" s="9">
        <v>0</v>
      </c>
      <c r="K121" s="9">
        <f>SUM(E121:G121)</f>
        <v>150500</v>
      </c>
    </row>
    <row r="122" spans="1:11" ht="12.75">
      <c r="A122" s="8"/>
      <c r="B122" s="8" t="s">
        <v>81</v>
      </c>
      <c r="C122" s="8"/>
      <c r="D122" s="8"/>
      <c r="E122" s="8"/>
      <c r="F122" s="2"/>
      <c r="G122" s="8"/>
      <c r="H122" s="8"/>
      <c r="I122" s="8"/>
      <c r="J122" s="8"/>
      <c r="K122" s="8"/>
    </row>
    <row r="123" spans="1:11" ht="12.75">
      <c r="A123" s="8"/>
      <c r="B123" s="8" t="s">
        <v>3</v>
      </c>
      <c r="C123" s="9"/>
      <c r="D123" s="41"/>
      <c r="E123" s="9"/>
      <c r="F123" s="41"/>
      <c r="G123" s="9"/>
      <c r="H123" s="9"/>
      <c r="I123" s="9"/>
      <c r="J123" s="9"/>
      <c r="K123" s="9"/>
    </row>
    <row r="124" spans="1:11" ht="13.5" thickBot="1">
      <c r="A124" s="7"/>
      <c r="B124" s="7" t="s">
        <v>1</v>
      </c>
      <c r="C124" s="11"/>
      <c r="D124" s="44"/>
      <c r="E124" s="11"/>
      <c r="F124" s="44"/>
      <c r="G124" s="11"/>
      <c r="H124" s="11"/>
      <c r="I124" s="11"/>
      <c r="J124" s="11"/>
      <c r="K124" s="11"/>
    </row>
    <row r="125" spans="1:11" ht="12.75">
      <c r="A125" s="8"/>
      <c r="B125" s="31" t="s">
        <v>110</v>
      </c>
      <c r="C125" s="9">
        <f aca="true" t="shared" si="7" ref="C125:H125">SUM(C121:C124)</f>
        <v>0</v>
      </c>
      <c r="D125" s="9">
        <f t="shared" si="7"/>
        <v>0</v>
      </c>
      <c r="E125" s="9">
        <f t="shared" si="7"/>
        <v>0</v>
      </c>
      <c r="F125" s="9">
        <f t="shared" si="7"/>
        <v>500</v>
      </c>
      <c r="G125" s="9">
        <f t="shared" si="7"/>
        <v>150000</v>
      </c>
      <c r="H125" s="9">
        <f t="shared" si="7"/>
        <v>0</v>
      </c>
      <c r="I125" s="9">
        <f>SUM(I121:I124)</f>
        <v>0</v>
      </c>
      <c r="J125" s="9">
        <f>SUM(J121:J124)</f>
        <v>0</v>
      </c>
      <c r="K125" s="9">
        <f>SUM(E125:G125)</f>
        <v>150500</v>
      </c>
    </row>
    <row r="126" spans="1:11" ht="12.75">
      <c r="A126" s="8"/>
      <c r="B126" s="31"/>
      <c r="C126" s="9"/>
      <c r="D126" s="13"/>
      <c r="E126" s="9"/>
      <c r="F126" s="13"/>
      <c r="G126" s="9"/>
      <c r="H126" s="9"/>
      <c r="I126" s="9"/>
      <c r="J126" s="9"/>
      <c r="K126" s="9"/>
    </row>
    <row r="127" spans="1:11" ht="12.75">
      <c r="A127" s="85" t="s">
        <v>79</v>
      </c>
      <c r="B127" s="52" t="s">
        <v>80</v>
      </c>
      <c r="C127" s="84">
        <v>0</v>
      </c>
      <c r="D127" s="86">
        <v>0</v>
      </c>
      <c r="E127" s="84">
        <v>0</v>
      </c>
      <c r="F127" s="86">
        <v>30000</v>
      </c>
      <c r="G127" s="84">
        <v>100000</v>
      </c>
      <c r="H127" s="84">
        <v>0</v>
      </c>
      <c r="I127" s="84"/>
      <c r="J127" s="84"/>
      <c r="K127" s="84">
        <f>SUM(E127:G127)</f>
        <v>130000</v>
      </c>
    </row>
    <row r="128" spans="1:11" ht="12.75">
      <c r="A128" s="85"/>
      <c r="B128" s="85" t="s">
        <v>107</v>
      </c>
      <c r="C128" s="84"/>
      <c r="D128" s="86"/>
      <c r="E128" s="84"/>
      <c r="F128" s="86"/>
      <c r="G128" s="84"/>
      <c r="H128" s="84"/>
      <c r="I128" s="84"/>
      <c r="J128" s="84"/>
      <c r="K128" s="84"/>
    </row>
    <row r="129" spans="1:11" ht="12.75">
      <c r="A129" s="85"/>
      <c r="B129" s="85" t="s">
        <v>3</v>
      </c>
      <c r="C129" s="84"/>
      <c r="D129" s="86"/>
      <c r="E129" s="84"/>
      <c r="F129" s="86"/>
      <c r="G129" s="84"/>
      <c r="H129" s="84"/>
      <c r="I129" s="84"/>
      <c r="J129" s="84"/>
      <c r="K129" s="84"/>
    </row>
    <row r="130" spans="1:11" ht="13.5" thickBot="1">
      <c r="A130" s="88"/>
      <c r="B130" s="88" t="s">
        <v>1</v>
      </c>
      <c r="C130" s="89"/>
      <c r="D130" s="90"/>
      <c r="E130" s="89"/>
      <c r="F130" s="90"/>
      <c r="G130" s="89"/>
      <c r="H130" s="89"/>
      <c r="I130" s="89"/>
      <c r="J130" s="89"/>
      <c r="K130" s="89"/>
    </row>
    <row r="131" spans="1:11" ht="12.75">
      <c r="A131" s="85"/>
      <c r="B131" s="102" t="s">
        <v>111</v>
      </c>
      <c r="C131" s="84">
        <f aca="true" t="shared" si="8" ref="C131:H131">SUM(C127:C130)</f>
        <v>0</v>
      </c>
      <c r="D131" s="84">
        <f t="shared" si="8"/>
        <v>0</v>
      </c>
      <c r="E131" s="84">
        <f t="shared" si="8"/>
        <v>0</v>
      </c>
      <c r="F131" s="84">
        <f t="shared" si="8"/>
        <v>30000</v>
      </c>
      <c r="G131" s="84">
        <f t="shared" si="8"/>
        <v>100000</v>
      </c>
      <c r="H131" s="84">
        <f t="shared" si="8"/>
        <v>0</v>
      </c>
      <c r="I131" s="84">
        <f>SUM(I127:I130)</f>
        <v>0</v>
      </c>
      <c r="J131" s="84">
        <f>SUM(J127:J130)</f>
        <v>0</v>
      </c>
      <c r="K131" s="84">
        <f>SUM(E131:G131)</f>
        <v>130000</v>
      </c>
    </row>
    <row r="132" spans="1:11" ht="12.75">
      <c r="A132" s="8"/>
      <c r="B132" s="12"/>
      <c r="C132" s="9"/>
      <c r="D132" s="13"/>
      <c r="E132" s="9"/>
      <c r="F132" s="13"/>
      <c r="G132" s="9"/>
      <c r="H132" s="9"/>
      <c r="I132" s="9"/>
      <c r="J132" s="9"/>
      <c r="K132" s="9"/>
    </row>
    <row r="133" spans="1:11" ht="12.75">
      <c r="A133" s="31" t="s">
        <v>84</v>
      </c>
      <c r="B133" s="45" t="s">
        <v>93</v>
      </c>
      <c r="C133" s="32">
        <f>SUM(C11+C20+C25+C36+C37+C58+C65+C67+C73+C84+C93+C110)</f>
        <v>24593</v>
      </c>
      <c r="D133" s="32">
        <f aca="true" t="shared" si="9" ref="D133:K133">SUM(D11+D20+D25+D36+D37+D58+D65+D67+D73+D84+D93+D110)</f>
        <v>837297</v>
      </c>
      <c r="E133" s="32">
        <f t="shared" si="9"/>
        <v>464916.54000000004</v>
      </c>
      <c r="F133" s="32">
        <f t="shared" si="9"/>
        <v>23000</v>
      </c>
      <c r="G133" s="32">
        <f t="shared" si="9"/>
        <v>727622.06</v>
      </c>
      <c r="H133" s="32">
        <f t="shared" si="9"/>
        <v>1200000</v>
      </c>
      <c r="I133" s="32">
        <f t="shared" si="9"/>
        <v>400000</v>
      </c>
      <c r="J133" s="32">
        <f t="shared" si="9"/>
        <v>0</v>
      </c>
      <c r="K133" s="32">
        <f t="shared" si="9"/>
        <v>3677428.6</v>
      </c>
    </row>
    <row r="134" spans="1:11" ht="12.75">
      <c r="A134" s="31" t="s">
        <v>82</v>
      </c>
      <c r="B134" s="45" t="s">
        <v>83</v>
      </c>
      <c r="C134" s="32">
        <f>SUM(C38+C69+C80+C118+C121+C127)</f>
        <v>0</v>
      </c>
      <c r="D134" s="32">
        <f aca="true" t="shared" si="10" ref="D134:K134">SUM(D38+D69+D80+D118+D121+D127)</f>
        <v>0</v>
      </c>
      <c r="E134" s="32">
        <f t="shared" si="10"/>
        <v>10000</v>
      </c>
      <c r="F134" s="32">
        <f t="shared" si="10"/>
        <v>352500</v>
      </c>
      <c r="G134" s="32">
        <f t="shared" si="10"/>
        <v>309000</v>
      </c>
      <c r="H134" s="32">
        <f t="shared" si="10"/>
        <v>0</v>
      </c>
      <c r="I134" s="32">
        <f t="shared" si="10"/>
        <v>0</v>
      </c>
      <c r="J134" s="32">
        <f t="shared" si="10"/>
        <v>0</v>
      </c>
      <c r="K134" s="32">
        <f t="shared" si="10"/>
        <v>671500</v>
      </c>
    </row>
    <row r="135" spans="1:11" ht="12.75">
      <c r="A135" s="31"/>
      <c r="B135" s="103"/>
      <c r="C135" s="32"/>
      <c r="D135" s="32"/>
      <c r="E135" s="32"/>
      <c r="F135" s="96"/>
      <c r="G135" s="32"/>
      <c r="H135" s="32"/>
      <c r="I135" s="32"/>
      <c r="J135" s="32"/>
      <c r="K135" s="91"/>
    </row>
    <row r="136" spans="1:11" ht="12.75">
      <c r="A136" s="8" t="s">
        <v>94</v>
      </c>
      <c r="B136" s="24" t="s">
        <v>92</v>
      </c>
      <c r="C136" s="9">
        <v>0</v>
      </c>
      <c r="D136" s="9">
        <v>7190.59</v>
      </c>
      <c r="E136" s="9">
        <v>0</v>
      </c>
      <c r="F136" s="13">
        <v>0</v>
      </c>
      <c r="G136" s="10">
        <v>0</v>
      </c>
      <c r="H136" s="10">
        <v>0</v>
      </c>
      <c r="I136" s="10">
        <v>0</v>
      </c>
      <c r="J136" s="10">
        <v>0</v>
      </c>
      <c r="K136" s="38">
        <f>SUM(C136:J136)</f>
        <v>7190.59</v>
      </c>
    </row>
    <row r="137" spans="1:11" ht="12.75">
      <c r="A137" s="8"/>
      <c r="B137" s="24" t="s">
        <v>21</v>
      </c>
      <c r="C137" s="8"/>
      <c r="D137" s="8"/>
      <c r="E137" s="9"/>
      <c r="F137" s="13"/>
      <c r="G137" s="8"/>
      <c r="H137" s="8"/>
      <c r="I137" s="8"/>
      <c r="J137" s="8"/>
      <c r="K137" s="8"/>
    </row>
    <row r="138" spans="1:11" ht="12.75">
      <c r="A138" s="8"/>
      <c r="B138" s="24" t="s">
        <v>24</v>
      </c>
      <c r="C138" s="8"/>
      <c r="D138" s="8"/>
      <c r="E138" s="9"/>
      <c r="F138" s="13"/>
      <c r="G138" s="8"/>
      <c r="H138" s="8"/>
      <c r="I138" s="8"/>
      <c r="J138" s="8"/>
      <c r="K138" s="8"/>
    </row>
    <row r="139" spans="1:11" ht="12.75">
      <c r="A139" s="8"/>
      <c r="B139" s="24" t="s">
        <v>22</v>
      </c>
      <c r="C139" s="8"/>
      <c r="D139" s="8"/>
      <c r="E139" s="9"/>
      <c r="F139" s="13"/>
      <c r="G139" s="8"/>
      <c r="H139" s="8"/>
      <c r="I139" s="8"/>
      <c r="J139" s="8"/>
      <c r="K139" s="8"/>
    </row>
    <row r="140" spans="1:11" ht="12.75">
      <c r="A140" s="8"/>
      <c r="B140" s="24" t="s">
        <v>3</v>
      </c>
      <c r="C140" s="8"/>
      <c r="D140" s="8"/>
      <c r="E140" s="9"/>
      <c r="F140" s="13"/>
      <c r="G140" s="8"/>
      <c r="H140" s="8"/>
      <c r="I140" s="8"/>
      <c r="J140" s="8"/>
      <c r="K140" s="8"/>
    </row>
    <row r="141" spans="1:11" ht="12.75">
      <c r="A141" s="8"/>
      <c r="B141" s="24" t="s">
        <v>23</v>
      </c>
      <c r="C141" s="8"/>
      <c r="D141" s="8"/>
      <c r="E141" s="9"/>
      <c r="F141" s="13"/>
      <c r="G141" s="8"/>
      <c r="H141" s="8"/>
      <c r="I141" s="8"/>
      <c r="J141" s="8"/>
      <c r="K141" s="8"/>
    </row>
    <row r="142" spans="1:11" ht="12.75">
      <c r="A142" s="8" t="s">
        <v>85</v>
      </c>
      <c r="B142" s="24" t="s">
        <v>92</v>
      </c>
      <c r="C142" s="9">
        <v>0</v>
      </c>
      <c r="D142" s="9">
        <v>0</v>
      </c>
      <c r="E142" s="9">
        <v>195810</v>
      </c>
      <c r="F142" s="13">
        <v>0</v>
      </c>
      <c r="G142" s="10">
        <v>0</v>
      </c>
      <c r="H142" s="10">
        <v>0</v>
      </c>
      <c r="I142" s="10">
        <v>0</v>
      </c>
      <c r="J142" s="10">
        <v>0</v>
      </c>
      <c r="K142" s="38">
        <f>SUM(C142:J142)</f>
        <v>195810</v>
      </c>
    </row>
    <row r="143" spans="1:11" ht="12.75">
      <c r="A143" s="8"/>
      <c r="B143" s="24" t="s">
        <v>21</v>
      </c>
      <c r="C143" s="8"/>
      <c r="D143" s="8"/>
      <c r="E143" s="9"/>
      <c r="F143" s="13"/>
      <c r="G143" s="8"/>
      <c r="H143" s="8"/>
      <c r="I143" s="8"/>
      <c r="J143" s="8"/>
      <c r="K143" s="8"/>
    </row>
    <row r="144" spans="1:11" ht="12.75">
      <c r="A144" s="8"/>
      <c r="B144" s="24" t="s">
        <v>24</v>
      </c>
      <c r="C144" s="8"/>
      <c r="D144" s="8"/>
      <c r="E144" s="9"/>
      <c r="F144" s="13"/>
      <c r="G144" s="8"/>
      <c r="H144" s="8"/>
      <c r="I144" s="8"/>
      <c r="J144" s="8"/>
      <c r="K144" s="8"/>
    </row>
    <row r="145" spans="1:11" ht="12.75">
      <c r="A145" s="8" t="s">
        <v>86</v>
      </c>
      <c r="B145" s="24" t="s">
        <v>92</v>
      </c>
      <c r="C145" s="9">
        <v>0</v>
      </c>
      <c r="D145" s="9">
        <v>0</v>
      </c>
      <c r="E145" s="9">
        <v>333881.71</v>
      </c>
      <c r="F145" s="13">
        <v>0</v>
      </c>
      <c r="G145" s="10">
        <v>0</v>
      </c>
      <c r="H145" s="10">
        <v>0</v>
      </c>
      <c r="I145" s="10">
        <v>0</v>
      </c>
      <c r="J145" s="10">
        <v>0</v>
      </c>
      <c r="K145" s="38">
        <f>SUM(C145:J145)</f>
        <v>333881.71</v>
      </c>
    </row>
    <row r="146" spans="1:11" ht="12.75">
      <c r="A146" s="8"/>
      <c r="B146" s="24" t="s">
        <v>21</v>
      </c>
      <c r="C146" s="8"/>
      <c r="D146" s="8"/>
      <c r="E146" s="9"/>
      <c r="F146" s="13"/>
      <c r="G146" s="8"/>
      <c r="H146" s="8"/>
      <c r="I146" s="8"/>
      <c r="J146" s="8"/>
      <c r="K146" s="8"/>
    </row>
    <row r="147" spans="1:11" ht="13.5" thickBot="1">
      <c r="A147" s="7"/>
      <c r="B147" s="46" t="s">
        <v>24</v>
      </c>
      <c r="C147" s="7"/>
      <c r="D147" s="7"/>
      <c r="E147" s="11"/>
      <c r="F147" s="44"/>
      <c r="G147" s="7"/>
      <c r="H147" s="7"/>
      <c r="I147" s="7"/>
      <c r="J147" s="7"/>
      <c r="K147" s="7"/>
    </row>
    <row r="148" spans="1:11" ht="13.5" thickBot="1">
      <c r="A148" s="137"/>
      <c r="B148" s="138" t="s">
        <v>113</v>
      </c>
      <c r="C148" s="139">
        <f aca="true" t="shared" si="11" ref="C148:H148">SUM(C136:C147)</f>
        <v>0</v>
      </c>
      <c r="D148" s="139">
        <f t="shared" si="11"/>
        <v>7190.59</v>
      </c>
      <c r="E148" s="139">
        <f t="shared" si="11"/>
        <v>529691.71</v>
      </c>
      <c r="F148" s="139">
        <f t="shared" si="11"/>
        <v>0</v>
      </c>
      <c r="G148" s="139">
        <f t="shared" si="11"/>
        <v>0</v>
      </c>
      <c r="H148" s="139">
        <f t="shared" si="11"/>
        <v>0</v>
      </c>
      <c r="I148" s="139">
        <f>SUM(I136:I147)</f>
        <v>0</v>
      </c>
      <c r="J148" s="139">
        <f>SUM(J136:J147)</f>
        <v>0</v>
      </c>
      <c r="K148" s="140">
        <f>SUM(C148:H148)</f>
        <v>536882.2999999999</v>
      </c>
    </row>
    <row r="149" spans="1:11" ht="12.75">
      <c r="A149" s="2"/>
      <c r="B149" s="103"/>
      <c r="C149" s="13"/>
      <c r="D149" s="13"/>
      <c r="E149" s="13"/>
      <c r="F149" s="13"/>
      <c r="G149" s="13"/>
      <c r="H149" s="13"/>
      <c r="I149" s="13"/>
      <c r="J149" s="13"/>
      <c r="K149" s="136"/>
    </row>
    <row r="150" spans="1:11" ht="12.75">
      <c r="A150" s="2"/>
      <c r="B150" s="103"/>
      <c r="C150" s="13"/>
      <c r="D150" s="13"/>
      <c r="E150" s="13"/>
      <c r="F150" s="13"/>
      <c r="G150" s="13"/>
      <c r="H150" s="13"/>
      <c r="I150" s="13"/>
      <c r="J150" s="13"/>
      <c r="K150" s="136"/>
    </row>
    <row r="151" spans="1:11" ht="12.75">
      <c r="A151" s="2"/>
      <c r="B151" s="103"/>
      <c r="C151" s="13"/>
      <c r="D151" s="13"/>
      <c r="E151" s="13"/>
      <c r="F151" s="13"/>
      <c r="G151" s="13"/>
      <c r="H151" s="13"/>
      <c r="I151" s="13"/>
      <c r="J151" s="13"/>
      <c r="K151" s="136"/>
    </row>
    <row r="152" spans="1:11" ht="12.75">
      <c r="A152" s="2"/>
      <c r="B152" s="103"/>
      <c r="C152" s="13"/>
      <c r="D152" s="13"/>
      <c r="E152" s="13"/>
      <c r="F152" s="13"/>
      <c r="G152" s="13"/>
      <c r="H152" s="13"/>
      <c r="I152" s="13"/>
      <c r="J152" s="13"/>
      <c r="K152" s="136"/>
    </row>
    <row r="153" spans="1:11" ht="12.75">
      <c r="A153" s="2"/>
      <c r="B153" s="103"/>
      <c r="C153" s="13"/>
      <c r="D153" s="13"/>
      <c r="E153" s="13"/>
      <c r="F153" s="13"/>
      <c r="G153" s="13"/>
      <c r="H153" s="13"/>
      <c r="I153" s="13"/>
      <c r="J153" s="13"/>
      <c r="K153" s="136"/>
    </row>
    <row r="154" spans="1:11" ht="12.75">
      <c r="A154" s="2"/>
      <c r="B154" s="103"/>
      <c r="C154" s="13"/>
      <c r="D154" s="13"/>
      <c r="E154" s="13"/>
      <c r="F154" s="13"/>
      <c r="G154" s="13"/>
      <c r="H154" s="13"/>
      <c r="I154" s="13"/>
      <c r="J154" s="13"/>
      <c r="K154" s="136"/>
    </row>
    <row r="155" spans="1:11" ht="12.75">
      <c r="A155" s="2"/>
      <c r="B155" s="103"/>
      <c r="C155" s="13"/>
      <c r="D155" s="13"/>
      <c r="E155" s="13"/>
      <c r="F155" s="13"/>
      <c r="G155" s="13"/>
      <c r="H155" s="13"/>
      <c r="I155" s="13"/>
      <c r="J155" s="13"/>
      <c r="K155" s="136"/>
    </row>
    <row r="156" spans="1:11" ht="12.75">
      <c r="A156" s="2"/>
      <c r="B156" s="103"/>
      <c r="C156" s="13"/>
      <c r="D156" s="13"/>
      <c r="E156" s="13"/>
      <c r="F156" s="13"/>
      <c r="G156" s="13"/>
      <c r="H156" s="13"/>
      <c r="I156" s="13"/>
      <c r="J156" s="13"/>
      <c r="K156" s="136"/>
    </row>
    <row r="158" spans="1:11" ht="12.75">
      <c r="A158" s="14" t="s">
        <v>6</v>
      </c>
      <c r="B158" s="14"/>
      <c r="C158" s="14" t="s">
        <v>7</v>
      </c>
      <c r="D158" s="14" t="s">
        <v>7</v>
      </c>
      <c r="E158" s="14" t="s">
        <v>7</v>
      </c>
      <c r="F158" s="35" t="s">
        <v>7</v>
      </c>
      <c r="G158" s="14" t="s">
        <v>7</v>
      </c>
      <c r="H158" s="14" t="s">
        <v>7</v>
      </c>
      <c r="I158" s="14" t="s">
        <v>7</v>
      </c>
      <c r="J158" s="14" t="s">
        <v>7</v>
      </c>
      <c r="K158" s="33" t="s">
        <v>133</v>
      </c>
    </row>
    <row r="159" spans="1:11" ht="12.75">
      <c r="A159" s="6" t="s">
        <v>5</v>
      </c>
      <c r="B159" s="6" t="s">
        <v>2</v>
      </c>
      <c r="C159" s="6" t="s">
        <v>90</v>
      </c>
      <c r="D159" s="6" t="s">
        <v>90</v>
      </c>
      <c r="E159" s="6" t="s">
        <v>90</v>
      </c>
      <c r="F159" s="25" t="s">
        <v>90</v>
      </c>
      <c r="G159" s="6" t="s">
        <v>90</v>
      </c>
      <c r="H159" s="6" t="s">
        <v>90</v>
      </c>
      <c r="I159" s="6" t="s">
        <v>90</v>
      </c>
      <c r="J159" s="6" t="s">
        <v>90</v>
      </c>
      <c r="K159" s="26" t="s">
        <v>90</v>
      </c>
    </row>
    <row r="160" spans="1:11" ht="13.5" thickBot="1">
      <c r="A160" s="5"/>
      <c r="B160" s="5"/>
      <c r="C160" s="5" t="s">
        <v>46</v>
      </c>
      <c r="D160" s="5" t="s">
        <v>45</v>
      </c>
      <c r="E160" s="5" t="s">
        <v>17</v>
      </c>
      <c r="F160" s="36" t="s">
        <v>26</v>
      </c>
      <c r="G160" s="5" t="s">
        <v>27</v>
      </c>
      <c r="H160" s="5" t="s">
        <v>71</v>
      </c>
      <c r="I160" s="5" t="s">
        <v>128</v>
      </c>
      <c r="J160" s="5" t="s">
        <v>129</v>
      </c>
      <c r="K160" s="34" t="s">
        <v>134</v>
      </c>
    </row>
    <row r="161" spans="1:11" ht="13.5" thickTop="1">
      <c r="A161" s="8"/>
      <c r="B161" s="103"/>
      <c r="C161" s="9"/>
      <c r="D161" s="9"/>
      <c r="E161" s="9"/>
      <c r="F161" s="13"/>
      <c r="G161" s="9"/>
      <c r="H161" s="9"/>
      <c r="I161" s="9"/>
      <c r="J161" s="9"/>
      <c r="K161" s="38"/>
    </row>
    <row r="162" spans="1:11" ht="12.75">
      <c r="A162" s="18" t="s">
        <v>94</v>
      </c>
      <c r="B162" s="16" t="s">
        <v>92</v>
      </c>
      <c r="C162" s="10">
        <v>0</v>
      </c>
      <c r="D162" s="10">
        <v>0</v>
      </c>
      <c r="E162" s="9">
        <v>15000</v>
      </c>
      <c r="F162" s="83">
        <v>480100</v>
      </c>
      <c r="G162" s="57">
        <v>0</v>
      </c>
      <c r="H162" s="57">
        <v>0</v>
      </c>
      <c r="I162" s="57">
        <v>0</v>
      </c>
      <c r="J162" s="57">
        <v>0</v>
      </c>
      <c r="K162" s="38">
        <f>SUM(C162:J162)</f>
        <v>495100</v>
      </c>
    </row>
    <row r="163" spans="1:11" ht="12.75">
      <c r="A163" s="18"/>
      <c r="B163" s="16" t="s">
        <v>56</v>
      </c>
      <c r="C163" s="8"/>
      <c r="D163" s="8"/>
      <c r="E163" s="9"/>
      <c r="F163" s="83"/>
      <c r="G163" s="85"/>
      <c r="H163" s="85"/>
      <c r="I163" s="85"/>
      <c r="J163" s="85"/>
      <c r="K163" s="85"/>
    </row>
    <row r="164" spans="1:11" ht="12.75">
      <c r="A164" s="18"/>
      <c r="B164" s="23" t="s">
        <v>70</v>
      </c>
      <c r="C164" s="8"/>
      <c r="D164" s="8"/>
      <c r="E164" s="9"/>
      <c r="F164" s="83"/>
      <c r="G164" s="85"/>
      <c r="H164" s="85"/>
      <c r="I164" s="85"/>
      <c r="J164" s="85"/>
      <c r="K164" s="85"/>
    </row>
    <row r="165" spans="1:11" ht="12.75">
      <c r="A165" s="18"/>
      <c r="B165" s="24" t="s">
        <v>3</v>
      </c>
      <c r="C165" s="8"/>
      <c r="D165" s="8"/>
      <c r="E165" s="9"/>
      <c r="F165" s="83"/>
      <c r="G165" s="85"/>
      <c r="H165" s="85"/>
      <c r="I165" s="85"/>
      <c r="J165" s="85"/>
      <c r="K165" s="85"/>
    </row>
    <row r="166" spans="1:11" ht="13.5" thickBot="1">
      <c r="A166" s="21"/>
      <c r="B166" s="46" t="s">
        <v>23</v>
      </c>
      <c r="C166" s="7"/>
      <c r="D166" s="7"/>
      <c r="E166" s="11"/>
      <c r="F166" s="90"/>
      <c r="G166" s="88"/>
      <c r="H166" s="88"/>
      <c r="I166" s="88"/>
      <c r="J166" s="88"/>
      <c r="K166" s="88"/>
    </row>
    <row r="167" spans="1:11" ht="12.75">
      <c r="A167" s="18"/>
      <c r="B167" s="48" t="s">
        <v>112</v>
      </c>
      <c r="C167" s="10">
        <f aca="true" t="shared" si="12" ref="C167:H167">SUM(C162:C166)</f>
        <v>0</v>
      </c>
      <c r="D167" s="10">
        <f t="shared" si="12"/>
        <v>0</v>
      </c>
      <c r="E167" s="9">
        <f t="shared" si="12"/>
        <v>15000</v>
      </c>
      <c r="F167" s="84">
        <f t="shared" si="12"/>
        <v>480100</v>
      </c>
      <c r="G167" s="57">
        <f t="shared" si="12"/>
        <v>0</v>
      </c>
      <c r="H167" s="57">
        <f t="shared" si="12"/>
        <v>0</v>
      </c>
      <c r="I167" s="57">
        <f>SUM(I162:I166)</f>
        <v>0</v>
      </c>
      <c r="J167" s="57">
        <f>SUM(J162:J166)</f>
        <v>0</v>
      </c>
      <c r="K167" s="38">
        <f>SUM(C167:H167)</f>
        <v>495100</v>
      </c>
    </row>
    <row r="168" spans="1:11" ht="12.75">
      <c r="A168" s="52"/>
      <c r="B168" s="40"/>
      <c r="C168" s="84"/>
      <c r="D168" s="84"/>
      <c r="E168" s="84"/>
      <c r="F168" s="83"/>
      <c r="G168" s="84"/>
      <c r="H168" s="84"/>
      <c r="I168" s="84"/>
      <c r="J168" s="84"/>
      <c r="K168" s="38"/>
    </row>
    <row r="169" spans="1:11" ht="12.75">
      <c r="A169" s="18" t="s">
        <v>94</v>
      </c>
      <c r="B169" s="23" t="s">
        <v>92</v>
      </c>
      <c r="C169" s="10">
        <v>0</v>
      </c>
      <c r="D169" s="10">
        <v>0</v>
      </c>
      <c r="E169" s="9">
        <v>0</v>
      </c>
      <c r="F169" s="13">
        <v>0</v>
      </c>
      <c r="G169" s="10">
        <v>0</v>
      </c>
      <c r="H169" s="9">
        <v>600000</v>
      </c>
      <c r="I169" s="9">
        <v>0</v>
      </c>
      <c r="J169" s="9">
        <v>0</v>
      </c>
      <c r="K169" s="38">
        <f>SUM(C169:J169)</f>
        <v>600000</v>
      </c>
    </row>
    <row r="170" spans="1:11" ht="12.75">
      <c r="A170" s="18"/>
      <c r="B170" s="23" t="s">
        <v>57</v>
      </c>
      <c r="C170" s="8"/>
      <c r="D170" s="8"/>
      <c r="E170" s="9"/>
      <c r="F170" s="13"/>
      <c r="G170" s="8"/>
      <c r="H170" s="8"/>
      <c r="I170" s="8"/>
      <c r="J170" s="8"/>
      <c r="K170" s="8"/>
    </row>
    <row r="171" spans="1:11" ht="12.75">
      <c r="A171" s="18"/>
      <c r="B171" s="24" t="s">
        <v>3</v>
      </c>
      <c r="C171" s="8"/>
      <c r="D171" s="8"/>
      <c r="E171" s="9"/>
      <c r="F171" s="13"/>
      <c r="G171" s="8"/>
      <c r="H171" s="8"/>
      <c r="I171" s="8"/>
      <c r="J171" s="8"/>
      <c r="K171" s="8"/>
    </row>
    <row r="172" spans="1:11" ht="13.5" thickBot="1">
      <c r="A172" s="21"/>
      <c r="B172" s="46" t="s">
        <v>23</v>
      </c>
      <c r="C172" s="7"/>
      <c r="D172" s="7"/>
      <c r="E172" s="11"/>
      <c r="F172" s="44"/>
      <c r="G172" s="7"/>
      <c r="H172" s="7"/>
      <c r="I172" s="7"/>
      <c r="J172" s="7"/>
      <c r="K172" s="7"/>
    </row>
    <row r="173" spans="1:11" ht="12.75">
      <c r="A173" s="18"/>
      <c r="B173" s="103" t="s">
        <v>114</v>
      </c>
      <c r="C173" s="9">
        <f aca="true" t="shared" si="13" ref="C173:H173">SUM(C169:C172)</f>
        <v>0</v>
      </c>
      <c r="D173" s="9">
        <f t="shared" si="13"/>
        <v>0</v>
      </c>
      <c r="E173" s="9">
        <f t="shared" si="13"/>
        <v>0</v>
      </c>
      <c r="F173" s="9">
        <f t="shared" si="13"/>
        <v>0</v>
      </c>
      <c r="G173" s="9">
        <f t="shared" si="13"/>
        <v>0</v>
      </c>
      <c r="H173" s="9">
        <f t="shared" si="13"/>
        <v>600000</v>
      </c>
      <c r="I173" s="9">
        <f>SUM(I169:I172)</f>
        <v>0</v>
      </c>
      <c r="J173" s="9">
        <f>SUM(J169:J172)</f>
        <v>0</v>
      </c>
      <c r="K173" s="38">
        <f>SUM(C173:H173)</f>
        <v>600000</v>
      </c>
    </row>
    <row r="174" spans="1:11" ht="13.5" thickBot="1">
      <c r="A174" s="21"/>
      <c r="B174" s="46"/>
      <c r="C174" s="7"/>
      <c r="D174" s="7"/>
      <c r="E174" s="11"/>
      <c r="F174" s="44"/>
      <c r="G174" s="7"/>
      <c r="H174" s="7"/>
      <c r="I174" s="7"/>
      <c r="J174" s="7"/>
      <c r="K174" s="7"/>
    </row>
    <row r="175" spans="1:11" ht="12.75">
      <c r="A175" s="131" t="s">
        <v>98</v>
      </c>
      <c r="B175" s="132" t="s">
        <v>4</v>
      </c>
      <c r="C175" s="133">
        <f>SUM(C136+C142+C145+C162+C169)</f>
        <v>0</v>
      </c>
      <c r="D175" s="133">
        <f>SUM(D136+D142+D145+D162+D169)</f>
        <v>7190.59</v>
      </c>
      <c r="E175" s="133">
        <f>SUM(E136+E142+E145+E162+E169)</f>
        <v>544691.71</v>
      </c>
      <c r="F175" s="133">
        <f>SUM(F136+F142+F145+F162+F169)</f>
        <v>480100</v>
      </c>
      <c r="G175" s="133">
        <f>SUM(G136+G142+G145+G162+G169)</f>
        <v>0</v>
      </c>
      <c r="H175" s="133">
        <f>SUM(H136+H142+H145+H162+H169)</f>
        <v>600000</v>
      </c>
      <c r="I175" s="133">
        <f>SUM(I136+I142+I145+I162+I169)</f>
        <v>0</v>
      </c>
      <c r="J175" s="133">
        <f>SUM(J136+J142+J145+J162+J169)</f>
        <v>0</v>
      </c>
      <c r="K175" s="133">
        <f>SUM(K136+K142+K145+K162+K169)</f>
        <v>1631982.3</v>
      </c>
    </row>
    <row r="176" spans="1:11" ht="12.75">
      <c r="A176" s="31"/>
      <c r="B176" s="48"/>
      <c r="C176" s="32"/>
      <c r="D176" s="32"/>
      <c r="E176" s="32"/>
      <c r="F176" s="104"/>
      <c r="G176" s="32"/>
      <c r="H176" s="32"/>
      <c r="I176" s="32"/>
      <c r="J176" s="32"/>
      <c r="K176" s="91"/>
    </row>
    <row r="177" spans="1:11" ht="12.75">
      <c r="A177" s="76" t="s">
        <v>9</v>
      </c>
      <c r="B177" s="77" t="s">
        <v>92</v>
      </c>
      <c r="C177" s="62">
        <v>0</v>
      </c>
      <c r="D177" s="62">
        <v>0</v>
      </c>
      <c r="E177" s="62">
        <v>0</v>
      </c>
      <c r="F177" s="121">
        <v>11476</v>
      </c>
      <c r="G177" s="84">
        <v>0</v>
      </c>
      <c r="H177" s="84">
        <v>0</v>
      </c>
      <c r="I177" s="84">
        <v>0</v>
      </c>
      <c r="J177" s="84">
        <v>0</v>
      </c>
      <c r="K177" s="38">
        <f>SUM(C177:J177)</f>
        <v>11476</v>
      </c>
    </row>
    <row r="178" spans="1:11" ht="12.75">
      <c r="A178" s="85"/>
      <c r="B178" s="77" t="s">
        <v>10</v>
      </c>
      <c r="C178" s="62"/>
      <c r="D178" s="62"/>
      <c r="E178" s="62"/>
      <c r="F178" s="121"/>
      <c r="G178" s="84"/>
      <c r="H178" s="84"/>
      <c r="I178" s="84"/>
      <c r="J178" s="84"/>
      <c r="K178" s="38"/>
    </row>
    <row r="179" spans="1:11" ht="12.75">
      <c r="A179" s="76"/>
      <c r="B179" s="77" t="s">
        <v>3</v>
      </c>
      <c r="C179" s="62"/>
      <c r="D179" s="62"/>
      <c r="E179" s="62"/>
      <c r="F179" s="121"/>
      <c r="G179" s="84"/>
      <c r="H179" s="84"/>
      <c r="I179" s="84"/>
      <c r="J179" s="84"/>
      <c r="K179" s="38"/>
    </row>
    <row r="180" spans="1:11" ht="12.75">
      <c r="A180" s="76"/>
      <c r="B180" s="77" t="s">
        <v>124</v>
      </c>
      <c r="C180" s="62"/>
      <c r="D180" s="62"/>
      <c r="E180" s="62"/>
      <c r="F180" s="121"/>
      <c r="G180" s="84"/>
      <c r="H180" s="84"/>
      <c r="I180" s="84"/>
      <c r="J180" s="84"/>
      <c r="K180" s="38"/>
    </row>
    <row r="181" spans="1:11" ht="12.75">
      <c r="A181" s="76" t="s">
        <v>125</v>
      </c>
      <c r="B181" s="77" t="s">
        <v>127</v>
      </c>
      <c r="C181" s="62">
        <v>0</v>
      </c>
      <c r="D181" s="62">
        <v>0</v>
      </c>
      <c r="E181" s="62">
        <v>0</v>
      </c>
      <c r="F181" s="121">
        <v>0</v>
      </c>
      <c r="G181" s="84">
        <v>404535</v>
      </c>
      <c r="H181" s="84">
        <v>0</v>
      </c>
      <c r="I181" s="84">
        <v>0</v>
      </c>
      <c r="J181" s="84">
        <v>0</v>
      </c>
      <c r="K181" s="38">
        <f>SUM(C181:J181)</f>
        <v>404535</v>
      </c>
    </row>
    <row r="182" spans="1:11" ht="13.5" thickBot="1">
      <c r="A182" s="78" t="s">
        <v>126</v>
      </c>
      <c r="B182" s="79" t="s">
        <v>10</v>
      </c>
      <c r="C182" s="80">
        <v>0</v>
      </c>
      <c r="D182" s="80">
        <v>0</v>
      </c>
      <c r="E182" s="80">
        <v>0</v>
      </c>
      <c r="F182" s="122">
        <v>0</v>
      </c>
      <c r="G182" s="89">
        <v>289827</v>
      </c>
      <c r="H182" s="89">
        <v>0</v>
      </c>
      <c r="I182" s="89">
        <v>0</v>
      </c>
      <c r="J182" s="89">
        <v>0</v>
      </c>
      <c r="K182" s="56">
        <f>SUM(C182:J182)</f>
        <v>289827</v>
      </c>
    </row>
    <row r="183" spans="1:11" ht="12.75">
      <c r="A183" s="76"/>
      <c r="B183" s="105" t="s">
        <v>115</v>
      </c>
      <c r="C183" s="62">
        <f aca="true" t="shared" si="14" ref="C183:J183">SUM(C177:C182)</f>
        <v>0</v>
      </c>
      <c r="D183" s="62">
        <f t="shared" si="14"/>
        <v>0</v>
      </c>
      <c r="E183" s="62">
        <f t="shared" si="14"/>
        <v>0</v>
      </c>
      <c r="F183" s="84">
        <f t="shared" si="14"/>
        <v>11476</v>
      </c>
      <c r="G183" s="84">
        <f t="shared" si="14"/>
        <v>694362</v>
      </c>
      <c r="H183" s="84">
        <f t="shared" si="14"/>
        <v>0</v>
      </c>
      <c r="I183" s="84">
        <f t="shared" si="14"/>
        <v>0</v>
      </c>
      <c r="J183" s="84">
        <f t="shared" si="14"/>
        <v>0</v>
      </c>
      <c r="K183" s="38">
        <f>SUM(C183:H183)</f>
        <v>705838</v>
      </c>
    </row>
    <row r="184" spans="1:11" ht="13.5" thickBot="1">
      <c r="A184" s="78"/>
      <c r="B184" s="79"/>
      <c r="C184" s="80"/>
      <c r="D184" s="80"/>
      <c r="E184" s="80"/>
      <c r="F184" s="122"/>
      <c r="G184" s="89"/>
      <c r="H184" s="89"/>
      <c r="I184" s="89"/>
      <c r="J184" s="89"/>
      <c r="K184" s="56"/>
    </row>
    <row r="185" spans="1:11" ht="12.75">
      <c r="A185" s="124" t="s">
        <v>11</v>
      </c>
      <c r="B185" s="120" t="s">
        <v>8</v>
      </c>
      <c r="C185" s="125">
        <f aca="true" t="shared" si="15" ref="C185:J185">SUM(C177:C182)</f>
        <v>0</v>
      </c>
      <c r="D185" s="125">
        <f t="shared" si="15"/>
        <v>0</v>
      </c>
      <c r="E185" s="125">
        <f t="shared" si="15"/>
        <v>0</v>
      </c>
      <c r="F185" s="126">
        <f t="shared" si="15"/>
        <v>11476</v>
      </c>
      <c r="G185" s="126">
        <f t="shared" si="15"/>
        <v>694362</v>
      </c>
      <c r="H185" s="126">
        <f t="shared" si="15"/>
        <v>0</v>
      </c>
      <c r="I185" s="126">
        <f t="shared" si="15"/>
        <v>0</v>
      </c>
      <c r="J185" s="126">
        <f t="shared" si="15"/>
        <v>0</v>
      </c>
      <c r="K185" s="127">
        <f>SUM(C185:H185)</f>
        <v>705838</v>
      </c>
    </row>
    <row r="186" spans="1:11" ht="12.75">
      <c r="A186" s="106"/>
      <c r="B186" s="105"/>
      <c r="C186" s="60"/>
      <c r="D186" s="60"/>
      <c r="E186" s="60"/>
      <c r="F186" s="59"/>
      <c r="G186" s="60"/>
      <c r="H186" s="60"/>
      <c r="I186" s="60"/>
      <c r="J186" s="60"/>
      <c r="K186" s="67"/>
    </row>
    <row r="187" spans="1:11" ht="12.75">
      <c r="A187" s="18" t="s">
        <v>36</v>
      </c>
      <c r="B187" s="47" t="s">
        <v>37</v>
      </c>
      <c r="C187" s="58">
        <v>0</v>
      </c>
      <c r="D187" s="27">
        <v>21960</v>
      </c>
      <c r="E187" s="27">
        <v>108269.49</v>
      </c>
      <c r="F187" s="28">
        <v>2966.84</v>
      </c>
      <c r="G187" s="27">
        <v>22444</v>
      </c>
      <c r="H187" s="27">
        <v>0</v>
      </c>
      <c r="I187" s="27">
        <v>0</v>
      </c>
      <c r="J187" s="27">
        <v>0</v>
      </c>
      <c r="K187" s="9">
        <f>SUM(C187:J187)</f>
        <v>155640.33000000002</v>
      </c>
    </row>
    <row r="188" spans="1:11" ht="12.75">
      <c r="A188" s="52"/>
      <c r="B188" s="47" t="s">
        <v>38</v>
      </c>
      <c r="C188" s="58"/>
      <c r="D188" s="15"/>
      <c r="E188" s="27"/>
      <c r="F188" s="28"/>
      <c r="G188" s="27"/>
      <c r="H188" s="27"/>
      <c r="I188" s="27"/>
      <c r="J188" s="27"/>
      <c r="K188" s="27"/>
    </row>
    <row r="189" spans="1:11" ht="12.75">
      <c r="A189" s="18"/>
      <c r="B189" s="47" t="s">
        <v>39</v>
      </c>
      <c r="C189" s="58"/>
      <c r="D189" s="15"/>
      <c r="E189" s="27"/>
      <c r="F189" s="28"/>
      <c r="G189" s="27"/>
      <c r="H189" s="27"/>
      <c r="I189" s="27"/>
      <c r="J189" s="27"/>
      <c r="K189" s="27"/>
    </row>
    <row r="190" spans="1:11" ht="12.75">
      <c r="A190" s="18"/>
      <c r="B190" s="47" t="s">
        <v>40</v>
      </c>
      <c r="C190" s="58"/>
      <c r="D190" s="15"/>
      <c r="E190" s="27"/>
      <c r="F190" s="28"/>
      <c r="G190" s="27"/>
      <c r="H190" s="27"/>
      <c r="I190" s="27"/>
      <c r="J190" s="27"/>
      <c r="K190" s="27"/>
    </row>
    <row r="191" spans="1:11" ht="12.75">
      <c r="A191" s="18"/>
      <c r="B191" s="47" t="s">
        <v>41</v>
      </c>
      <c r="C191" s="58"/>
      <c r="D191" s="15"/>
      <c r="E191" s="27"/>
      <c r="F191" s="28"/>
      <c r="G191" s="27"/>
      <c r="H191" s="27"/>
      <c r="I191" s="27"/>
      <c r="J191" s="27"/>
      <c r="K191" s="27"/>
    </row>
    <row r="192" spans="1:11" ht="12.75">
      <c r="A192" s="18"/>
      <c r="B192" s="47" t="s">
        <v>42</v>
      </c>
      <c r="C192" s="58"/>
      <c r="D192" s="15"/>
      <c r="E192" s="27"/>
      <c r="F192" s="28"/>
      <c r="G192" s="27"/>
      <c r="H192" s="27"/>
      <c r="I192" s="27"/>
      <c r="J192" s="27"/>
      <c r="K192" s="27"/>
    </row>
    <row r="193" spans="1:11" ht="12.75">
      <c r="A193" s="18"/>
      <c r="B193" s="47" t="s">
        <v>3</v>
      </c>
      <c r="C193" s="58"/>
      <c r="D193" s="15"/>
      <c r="E193" s="27"/>
      <c r="F193" s="28"/>
      <c r="G193" s="27"/>
      <c r="H193" s="27"/>
      <c r="I193" s="27"/>
      <c r="J193" s="27"/>
      <c r="K193" s="27"/>
    </row>
    <row r="194" spans="1:11" ht="12.75">
      <c r="A194" s="18"/>
      <c r="B194" s="47" t="s">
        <v>43</v>
      </c>
      <c r="C194" s="58"/>
      <c r="D194" s="15"/>
      <c r="E194" s="27"/>
      <c r="F194" s="28"/>
      <c r="G194" s="27"/>
      <c r="H194" s="27"/>
      <c r="I194" s="27"/>
      <c r="J194" s="27"/>
      <c r="K194" s="27"/>
    </row>
    <row r="195" spans="1:11" ht="12.75">
      <c r="A195" s="18" t="s">
        <v>87</v>
      </c>
      <c r="B195" s="47" t="s">
        <v>37</v>
      </c>
      <c r="C195" s="58">
        <v>0</v>
      </c>
      <c r="D195" s="27">
        <v>0</v>
      </c>
      <c r="E195" s="27">
        <v>150960.77</v>
      </c>
      <c r="F195" s="72">
        <v>407624.04</v>
      </c>
      <c r="G195" s="73">
        <v>634053.86</v>
      </c>
      <c r="H195" s="73">
        <v>0</v>
      </c>
      <c r="I195" s="73">
        <v>0</v>
      </c>
      <c r="J195" s="73">
        <v>0</v>
      </c>
      <c r="K195" s="62">
        <f>SUM(C195:J195)</f>
        <v>1192638.67</v>
      </c>
    </row>
    <row r="196" spans="1:11" ht="12.75">
      <c r="A196" s="18"/>
      <c r="B196" s="47" t="s">
        <v>99</v>
      </c>
      <c r="C196" s="58"/>
      <c r="D196" s="15"/>
      <c r="E196" s="27"/>
      <c r="F196" s="72"/>
      <c r="G196" s="73"/>
      <c r="H196" s="73"/>
      <c r="I196" s="73"/>
      <c r="J196" s="73"/>
      <c r="K196" s="73"/>
    </row>
    <row r="197" spans="1:11" ht="12.75">
      <c r="A197" s="18" t="s">
        <v>88</v>
      </c>
      <c r="B197" s="47" t="s">
        <v>37</v>
      </c>
      <c r="C197" s="58">
        <v>0</v>
      </c>
      <c r="D197" s="27">
        <v>0</v>
      </c>
      <c r="E197" s="27">
        <v>50320.26</v>
      </c>
      <c r="F197" s="72">
        <v>135874.68</v>
      </c>
      <c r="G197" s="73">
        <v>211351.29</v>
      </c>
      <c r="H197" s="73">
        <v>0</v>
      </c>
      <c r="I197" s="73">
        <v>0</v>
      </c>
      <c r="J197" s="73">
        <v>0</v>
      </c>
      <c r="K197" s="62">
        <f>SUM(C197:J197)</f>
        <v>397546.23</v>
      </c>
    </row>
    <row r="198" spans="1:11" ht="13.5" thickBot="1">
      <c r="A198" s="21"/>
      <c r="B198" s="49" t="s">
        <v>99</v>
      </c>
      <c r="C198" s="29"/>
      <c r="D198" s="29"/>
      <c r="E198" s="39"/>
      <c r="F198" s="74"/>
      <c r="G198" s="75"/>
      <c r="H198" s="75"/>
      <c r="I198" s="75"/>
      <c r="J198" s="75"/>
      <c r="K198" s="75"/>
    </row>
    <row r="199" spans="1:11" ht="12.75">
      <c r="A199" s="18"/>
      <c r="B199" s="48" t="s">
        <v>116</v>
      </c>
      <c r="C199" s="27">
        <f aca="true" t="shared" si="16" ref="C199:H199">SUM(C187:C198)</f>
        <v>0</v>
      </c>
      <c r="D199" s="27">
        <f t="shared" si="16"/>
        <v>21960</v>
      </c>
      <c r="E199" s="27">
        <f t="shared" si="16"/>
        <v>309550.52</v>
      </c>
      <c r="F199" s="27">
        <f>SUM(F187:F198)</f>
        <v>546465.56</v>
      </c>
      <c r="G199" s="27">
        <f t="shared" si="16"/>
        <v>867849.15</v>
      </c>
      <c r="H199" s="27">
        <f t="shared" si="16"/>
        <v>0</v>
      </c>
      <c r="I199" s="27">
        <f>SUM(I187:I198)</f>
        <v>0</v>
      </c>
      <c r="J199" s="27">
        <f>SUM(J187:J198)</f>
        <v>0</v>
      </c>
      <c r="K199" s="62">
        <f>SUM(C199:H199)</f>
        <v>1745825.23</v>
      </c>
    </row>
    <row r="200" spans="1:11" ht="13.5" thickBot="1">
      <c r="A200" s="21"/>
      <c r="B200" s="49"/>
      <c r="C200" s="29"/>
      <c r="D200" s="29"/>
      <c r="E200" s="39"/>
      <c r="F200" s="74"/>
      <c r="G200" s="75"/>
      <c r="H200" s="75"/>
      <c r="I200" s="75"/>
      <c r="J200" s="75"/>
      <c r="K200" s="75"/>
    </row>
    <row r="201" spans="1:11" ht="13.5" thickBot="1">
      <c r="A201" s="141" t="s">
        <v>118</v>
      </c>
      <c r="B201" s="134" t="s">
        <v>89</v>
      </c>
      <c r="C201" s="135">
        <f aca="true" t="shared" si="17" ref="C201:J201">SUM(C187:C198)</f>
        <v>0</v>
      </c>
      <c r="D201" s="135">
        <f t="shared" si="17"/>
        <v>21960</v>
      </c>
      <c r="E201" s="135">
        <f t="shared" si="17"/>
        <v>309550.52</v>
      </c>
      <c r="F201" s="107">
        <f t="shared" si="17"/>
        <v>546465.56</v>
      </c>
      <c r="G201" s="107">
        <f t="shared" si="17"/>
        <v>867849.15</v>
      </c>
      <c r="H201" s="107">
        <f t="shared" si="17"/>
        <v>0</v>
      </c>
      <c r="I201" s="107">
        <f t="shared" si="17"/>
        <v>0</v>
      </c>
      <c r="J201" s="107">
        <f t="shared" si="17"/>
        <v>0</v>
      </c>
      <c r="K201" s="107">
        <f>SUM(C201:H201)</f>
        <v>1745825.23</v>
      </c>
    </row>
    <row r="202" spans="1:11" ht="12.75">
      <c r="A202" s="145"/>
      <c r="B202" s="103"/>
      <c r="C202" s="42"/>
      <c r="D202" s="42"/>
      <c r="E202" s="42"/>
      <c r="F202" s="59"/>
      <c r="G202" s="59"/>
      <c r="H202" s="59"/>
      <c r="I202" s="59"/>
      <c r="J202" s="59"/>
      <c r="K202" s="59"/>
    </row>
    <row r="203" spans="1:11" ht="12.75">
      <c r="A203" s="145"/>
      <c r="B203" s="103"/>
      <c r="C203" s="42"/>
      <c r="D203" s="42"/>
      <c r="E203" s="42"/>
      <c r="F203" s="59"/>
      <c r="G203" s="59"/>
      <c r="H203" s="59"/>
      <c r="I203" s="59"/>
      <c r="J203" s="59"/>
      <c r="K203" s="59"/>
    </row>
    <row r="204" spans="1:11" ht="12.75">
      <c r="A204" s="145"/>
      <c r="B204" s="103"/>
      <c r="C204" s="42"/>
      <c r="D204" s="42"/>
      <c r="E204" s="42"/>
      <c r="F204" s="59"/>
      <c r="G204" s="59"/>
      <c r="H204" s="59"/>
      <c r="I204" s="59"/>
      <c r="J204" s="59"/>
      <c r="K204" s="59"/>
    </row>
    <row r="205" spans="1:11" ht="12.75">
      <c r="A205" s="145"/>
      <c r="B205" s="103"/>
      <c r="C205" s="42"/>
      <c r="D205" s="42"/>
      <c r="E205" s="42"/>
      <c r="F205" s="59"/>
      <c r="G205" s="59"/>
      <c r="H205" s="59"/>
      <c r="I205" s="59"/>
      <c r="J205" s="59"/>
      <c r="K205" s="59"/>
    </row>
    <row r="206" spans="1:11" ht="12.75">
      <c r="A206" s="145"/>
      <c r="B206" s="103"/>
      <c r="C206" s="42"/>
      <c r="D206" s="42"/>
      <c r="E206" s="42"/>
      <c r="F206" s="59"/>
      <c r="G206" s="59"/>
      <c r="H206" s="59"/>
      <c r="I206" s="59"/>
      <c r="J206" s="59"/>
      <c r="K206" s="59"/>
    </row>
    <row r="207" spans="1:11" ht="12.75">
      <c r="A207" s="145"/>
      <c r="B207" s="103"/>
      <c r="C207" s="42"/>
      <c r="D207" s="42"/>
      <c r="E207" s="42"/>
      <c r="F207" s="59"/>
      <c r="G207" s="59"/>
      <c r="H207" s="59"/>
      <c r="I207" s="59"/>
      <c r="J207" s="59"/>
      <c r="K207" s="59"/>
    </row>
    <row r="209" spans="1:11" ht="12.75">
      <c r="A209" s="14" t="s">
        <v>6</v>
      </c>
      <c r="B209" s="14"/>
      <c r="C209" s="14" t="s">
        <v>7</v>
      </c>
      <c r="D209" s="14" t="s">
        <v>7</v>
      </c>
      <c r="E209" s="14" t="s">
        <v>7</v>
      </c>
      <c r="F209" s="35" t="s">
        <v>7</v>
      </c>
      <c r="G209" s="14" t="s">
        <v>7</v>
      </c>
      <c r="H209" s="14" t="s">
        <v>7</v>
      </c>
      <c r="I209" s="14" t="s">
        <v>7</v>
      </c>
      <c r="J209" s="14" t="s">
        <v>7</v>
      </c>
      <c r="K209" s="33" t="s">
        <v>133</v>
      </c>
    </row>
    <row r="210" spans="1:11" ht="12.75">
      <c r="A210" s="6" t="s">
        <v>5</v>
      </c>
      <c r="B210" s="6" t="s">
        <v>2</v>
      </c>
      <c r="C210" s="6" t="s">
        <v>90</v>
      </c>
      <c r="D210" s="6" t="s">
        <v>90</v>
      </c>
      <c r="E210" s="6" t="s">
        <v>90</v>
      </c>
      <c r="F210" s="25" t="s">
        <v>90</v>
      </c>
      <c r="G210" s="6" t="s">
        <v>90</v>
      </c>
      <c r="H210" s="6" t="s">
        <v>90</v>
      </c>
      <c r="I210" s="6" t="s">
        <v>90</v>
      </c>
      <c r="J210" s="6" t="s">
        <v>90</v>
      </c>
      <c r="K210" s="26" t="s">
        <v>90</v>
      </c>
    </row>
    <row r="211" spans="1:11" ht="13.5" thickBot="1">
      <c r="A211" s="5"/>
      <c r="B211" s="5"/>
      <c r="C211" s="5" t="s">
        <v>46</v>
      </c>
      <c r="D211" s="5" t="s">
        <v>45</v>
      </c>
      <c r="E211" s="5" t="s">
        <v>17</v>
      </c>
      <c r="F211" s="36" t="s">
        <v>26</v>
      </c>
      <c r="G211" s="5" t="s">
        <v>27</v>
      </c>
      <c r="H211" s="5" t="s">
        <v>71</v>
      </c>
      <c r="I211" s="5" t="s">
        <v>128</v>
      </c>
      <c r="J211" s="5" t="s">
        <v>129</v>
      </c>
      <c r="K211" s="34" t="s">
        <v>134</v>
      </c>
    </row>
    <row r="212" spans="1:11" ht="13.5" thickTop="1">
      <c r="A212" s="142"/>
      <c r="B212" s="103"/>
      <c r="C212" s="143"/>
      <c r="D212" s="42"/>
      <c r="E212" s="143"/>
      <c r="F212" s="59"/>
      <c r="G212" s="144"/>
      <c r="H212" s="59"/>
      <c r="I212" s="144"/>
      <c r="J212" s="59"/>
      <c r="K212" s="144"/>
    </row>
    <row r="213" spans="1:11" ht="12.75">
      <c r="A213" s="18" t="s">
        <v>65</v>
      </c>
      <c r="B213" s="47" t="s">
        <v>66</v>
      </c>
      <c r="C213" s="15">
        <v>0</v>
      </c>
      <c r="D213" s="15">
        <v>0</v>
      </c>
      <c r="E213" s="27">
        <v>0</v>
      </c>
      <c r="F213" s="28">
        <v>0</v>
      </c>
      <c r="G213" s="27">
        <v>51500</v>
      </c>
      <c r="H213" s="27">
        <v>1000000</v>
      </c>
      <c r="I213" s="27">
        <v>2000000</v>
      </c>
      <c r="J213" s="27">
        <v>2000000</v>
      </c>
      <c r="K213" s="9">
        <f>SUM(C213:J213)</f>
        <v>5051500</v>
      </c>
    </row>
    <row r="214" spans="1:11" ht="12.75">
      <c r="A214" s="18"/>
      <c r="B214" s="47" t="s">
        <v>67</v>
      </c>
      <c r="C214" s="15"/>
      <c r="D214" s="15"/>
      <c r="E214" s="27"/>
      <c r="F214" s="28"/>
      <c r="G214" s="27"/>
      <c r="H214" s="27"/>
      <c r="I214" s="27"/>
      <c r="J214" s="27"/>
      <c r="K214" s="27"/>
    </row>
    <row r="215" spans="1:11" ht="12.75">
      <c r="A215" s="18"/>
      <c r="B215" s="47" t="s">
        <v>68</v>
      </c>
      <c r="C215" s="15"/>
      <c r="D215" s="15"/>
      <c r="E215" s="27"/>
      <c r="F215" s="28"/>
      <c r="G215" s="27"/>
      <c r="H215" s="27"/>
      <c r="I215" s="27"/>
      <c r="J215" s="27"/>
      <c r="K215" s="27"/>
    </row>
    <row r="216" spans="1:11" ht="12.75">
      <c r="A216" s="18"/>
      <c r="B216" s="47" t="s">
        <v>3</v>
      </c>
      <c r="C216" s="15"/>
      <c r="D216" s="15"/>
      <c r="E216" s="27"/>
      <c r="F216" s="28"/>
      <c r="G216" s="27"/>
      <c r="H216" s="27"/>
      <c r="I216" s="27"/>
      <c r="J216" s="27"/>
      <c r="K216" s="27"/>
    </row>
    <row r="217" spans="1:11" ht="13.5" thickBot="1">
      <c r="A217" s="21"/>
      <c r="B217" s="49" t="s">
        <v>69</v>
      </c>
      <c r="C217" s="29"/>
      <c r="D217" s="29"/>
      <c r="E217" s="39"/>
      <c r="F217" s="50"/>
      <c r="G217" s="39"/>
      <c r="H217" s="39"/>
      <c r="I217" s="39"/>
      <c r="J217" s="39"/>
      <c r="K217" s="39"/>
    </row>
    <row r="218" spans="1:11" ht="12.75">
      <c r="A218" s="18"/>
      <c r="B218" s="48" t="s">
        <v>117</v>
      </c>
      <c r="C218" s="27">
        <f aca="true" t="shared" si="18" ref="C218:J218">SUM(C213:C217)</f>
        <v>0</v>
      </c>
      <c r="D218" s="27">
        <f t="shared" si="18"/>
        <v>0</v>
      </c>
      <c r="E218" s="27">
        <f t="shared" si="18"/>
        <v>0</v>
      </c>
      <c r="F218" s="27">
        <f t="shared" si="18"/>
        <v>0</v>
      </c>
      <c r="G218" s="27">
        <f t="shared" si="18"/>
        <v>51500</v>
      </c>
      <c r="H218" s="27">
        <f t="shared" si="18"/>
        <v>1000000</v>
      </c>
      <c r="I218" s="27">
        <f t="shared" si="18"/>
        <v>2000000</v>
      </c>
      <c r="J218" s="27">
        <f t="shared" si="18"/>
        <v>2000000</v>
      </c>
      <c r="K218" s="9">
        <f>SUM(C218:J218)</f>
        <v>5051500</v>
      </c>
    </row>
    <row r="219" spans="1:11" ht="13.5" thickBot="1">
      <c r="A219" s="21"/>
      <c r="B219" s="49"/>
      <c r="C219" s="29"/>
      <c r="D219" s="29"/>
      <c r="E219" s="39"/>
      <c r="F219" s="50"/>
      <c r="G219" s="39"/>
      <c r="H219" s="39"/>
      <c r="I219" s="39"/>
      <c r="J219" s="39"/>
      <c r="K219" s="39"/>
    </row>
    <row r="220" spans="1:11" ht="12.75">
      <c r="A220" s="30" t="s">
        <v>119</v>
      </c>
      <c r="B220" s="48" t="s">
        <v>97</v>
      </c>
      <c r="C220" s="32">
        <f aca="true" t="shared" si="19" ref="C220:J220">SUM(C213:C217)</f>
        <v>0</v>
      </c>
      <c r="D220" s="32">
        <f t="shared" si="19"/>
        <v>0</v>
      </c>
      <c r="E220" s="32">
        <f t="shared" si="19"/>
        <v>0</v>
      </c>
      <c r="F220" s="32">
        <f t="shared" si="19"/>
        <v>0</v>
      </c>
      <c r="G220" s="32">
        <f t="shared" si="19"/>
        <v>51500</v>
      </c>
      <c r="H220" s="32">
        <f t="shared" si="19"/>
        <v>1000000</v>
      </c>
      <c r="I220" s="32">
        <f t="shared" si="19"/>
        <v>2000000</v>
      </c>
      <c r="J220" s="32">
        <f t="shared" si="19"/>
        <v>2000000</v>
      </c>
      <c r="K220" s="32">
        <f>SUM(C220:J220)</f>
        <v>5051500</v>
      </c>
    </row>
    <row r="221" spans="1:11" ht="12.75">
      <c r="A221" s="65"/>
      <c r="B221" s="105"/>
      <c r="C221" s="73"/>
      <c r="D221" s="73"/>
      <c r="E221" s="73"/>
      <c r="F221" s="72"/>
      <c r="G221" s="73"/>
      <c r="H221" s="73"/>
      <c r="I221" s="73"/>
      <c r="J221" s="73"/>
      <c r="K221" s="64"/>
    </row>
    <row r="222" spans="1:11" ht="12.75">
      <c r="A222" s="52" t="s">
        <v>101</v>
      </c>
      <c r="B222" s="92" t="s">
        <v>92</v>
      </c>
      <c r="C222" s="93">
        <v>0</v>
      </c>
      <c r="D222" s="93">
        <v>0</v>
      </c>
      <c r="E222" s="93">
        <v>0</v>
      </c>
      <c r="F222" s="94">
        <v>30000</v>
      </c>
      <c r="G222" s="93">
        <v>110000</v>
      </c>
      <c r="H222" s="93">
        <v>0</v>
      </c>
      <c r="I222" s="93">
        <v>0</v>
      </c>
      <c r="J222" s="93">
        <v>0</v>
      </c>
      <c r="K222" s="38">
        <f>SUM(C222:J222)</f>
        <v>140000</v>
      </c>
    </row>
    <row r="223" spans="1:11" ht="12.75">
      <c r="A223" s="95"/>
      <c r="B223" s="92" t="s">
        <v>130</v>
      </c>
      <c r="C223" s="91"/>
      <c r="D223" s="91"/>
      <c r="E223" s="91"/>
      <c r="F223" s="96"/>
      <c r="G223" s="91"/>
      <c r="H223" s="91"/>
      <c r="I223" s="91"/>
      <c r="J223" s="91"/>
      <c r="K223" s="91"/>
    </row>
    <row r="224" spans="1:11" ht="12.75">
      <c r="A224" s="95"/>
      <c r="B224" s="92" t="s">
        <v>3</v>
      </c>
      <c r="C224" s="91"/>
      <c r="D224" s="91"/>
      <c r="E224" s="91"/>
      <c r="F224" s="96"/>
      <c r="G224" s="91"/>
      <c r="H224" s="91"/>
      <c r="I224" s="91"/>
      <c r="J224" s="91"/>
      <c r="K224" s="91"/>
    </row>
    <row r="225" spans="1:11" ht="13.5" thickBot="1">
      <c r="A225" s="97"/>
      <c r="B225" s="98" t="s">
        <v>102</v>
      </c>
      <c r="C225" s="99"/>
      <c r="D225" s="99"/>
      <c r="E225" s="99"/>
      <c r="F225" s="100"/>
      <c r="G225" s="99"/>
      <c r="H225" s="99"/>
      <c r="I225" s="99"/>
      <c r="J225" s="99"/>
      <c r="K225" s="99"/>
    </row>
    <row r="226" spans="1:11" ht="12.75">
      <c r="A226" s="95"/>
      <c r="B226" s="108" t="s">
        <v>120</v>
      </c>
      <c r="C226" s="93">
        <f aca="true" t="shared" si="20" ref="C226:H226">SUM(C222:C225)</f>
        <v>0</v>
      </c>
      <c r="D226" s="93">
        <f t="shared" si="20"/>
        <v>0</v>
      </c>
      <c r="E226" s="93">
        <f t="shared" si="20"/>
        <v>0</v>
      </c>
      <c r="F226" s="93">
        <f t="shared" si="20"/>
        <v>30000</v>
      </c>
      <c r="G226" s="93">
        <f t="shared" si="20"/>
        <v>110000</v>
      </c>
      <c r="H226" s="93">
        <f t="shared" si="20"/>
        <v>0</v>
      </c>
      <c r="I226" s="93">
        <f>SUM(I222:I225)</f>
        <v>0</v>
      </c>
      <c r="J226" s="93">
        <f>SUM(J222:J225)</f>
        <v>0</v>
      </c>
      <c r="K226" s="38">
        <f>SUM(C226:H226)</f>
        <v>140000</v>
      </c>
    </row>
    <row r="227" spans="1:11" ht="13.5" thickBot="1">
      <c r="A227" s="97"/>
      <c r="B227" s="98"/>
      <c r="C227" s="99"/>
      <c r="D227" s="99"/>
      <c r="E227" s="99"/>
      <c r="F227" s="100"/>
      <c r="G227" s="99"/>
      <c r="H227" s="99"/>
      <c r="I227" s="99"/>
      <c r="J227" s="99"/>
      <c r="K227" s="99"/>
    </row>
    <row r="228" spans="1:11" ht="12.75">
      <c r="A228" s="65" t="s">
        <v>103</v>
      </c>
      <c r="B228" s="105" t="s">
        <v>104</v>
      </c>
      <c r="C228" s="60">
        <f>SUM(C222)</f>
        <v>0</v>
      </c>
      <c r="D228" s="60">
        <f aca="true" t="shared" si="21" ref="D228:K228">SUM(D222)</f>
        <v>0</v>
      </c>
      <c r="E228" s="60">
        <f t="shared" si="21"/>
        <v>0</v>
      </c>
      <c r="F228" s="60">
        <f t="shared" si="21"/>
        <v>30000</v>
      </c>
      <c r="G228" s="60">
        <f t="shared" si="21"/>
        <v>110000</v>
      </c>
      <c r="H228" s="60">
        <f t="shared" si="21"/>
        <v>0</v>
      </c>
      <c r="I228" s="60">
        <f t="shared" si="21"/>
        <v>0</v>
      </c>
      <c r="J228" s="60">
        <f t="shared" si="21"/>
        <v>0</v>
      </c>
      <c r="K228" s="60">
        <f t="shared" si="21"/>
        <v>140000</v>
      </c>
    </row>
    <row r="229" spans="1:11" ht="13.5" thickBot="1">
      <c r="A229" s="68"/>
      <c r="B229" s="66"/>
      <c r="C229" s="68"/>
      <c r="D229" s="68"/>
      <c r="E229" s="68"/>
      <c r="F229" s="109"/>
      <c r="G229" s="68"/>
      <c r="H229" s="68"/>
      <c r="I229" s="68"/>
      <c r="J229" s="68"/>
      <c r="K229" s="110"/>
    </row>
    <row r="230" spans="1:11" ht="13.5" thickBot="1">
      <c r="A230" s="68"/>
      <c r="B230" s="111" t="s">
        <v>121</v>
      </c>
      <c r="C230" s="107">
        <f>SUM(C11+C20+C25+C36+C37+C58+C65+C67+C73+C84+C93+C110+C136+C142+C145+C162+C169+C177+C181+C182+C187+C195+C197+C213+C222)</f>
        <v>24593</v>
      </c>
      <c r="D230" s="107">
        <f>SUM(D11+D20+D25+D36+D37+D58+D65+D67+D73+D84+D93+D110+D136+D142+D145+D162+D169+D177+D181+D182+D187+D195+D197+D213+D222)</f>
        <v>866447.59</v>
      </c>
      <c r="E230" s="107">
        <f>SUM(E11+E20+E25+E36+E37+E58+E65+E67+E73+E84+E93+E110+E136+E142+E145+E162+E169+E177+E181+E182+E187+E195+E197+E213+E222)</f>
        <v>1319158.77</v>
      </c>
      <c r="F230" s="107">
        <f>SUM(F11+F20+F25+F36+F37+F58+F65+F67+F73+F84+F93+F110+F136+F142+F145+F162+F169+F177+F181+F182+F187+F195+F197+F213+F222)</f>
        <v>1091041.56</v>
      </c>
      <c r="G230" s="99">
        <f>SUM(G11+G20+G25+G36+G37+G58+G65+G67+G73+G84+G93+G110+G136+G142+G145+G162+G169+G177+G181+G182+G187+G195+G197+G213+G222)</f>
        <v>2451333.21</v>
      </c>
      <c r="H230" s="107">
        <f>SUM(H11+H20+H25+H36+H37+H58+H65+H67+H73+H84+H93+H110+H136+H142+H145+H162+H169+H177+H181+H182+H187+H195+H197+H213+H222)</f>
        <v>2800000</v>
      </c>
      <c r="I230" s="107">
        <f>SUM(I11+I20+I25+I36+I37+I58+I65+I67+I73+I84+I93+I110+I136+I142+I145+I162+I169+I177+I181+I182+I187+I195+I197+I213+I222)</f>
        <v>2400000</v>
      </c>
      <c r="J230" s="107">
        <f>SUM(J11+J20+J25+J36+J37+J58+J65+J67+J73+J84+J93+J110+J136+J142+J145+J162+J169+J177+J181+J182+J187+J195+J197+J213+J222)</f>
        <v>2000000</v>
      </c>
      <c r="K230" s="107">
        <f>SUM(K11+K20+K25+K36+K37+K58+K65+K67+K73+K84+K93+K110+K136+K142+K145+K162+K169+K177+K181+K182+K187+K195+K197+K213+K222)</f>
        <v>12952574.13</v>
      </c>
    </row>
    <row r="231" spans="1:11" ht="13.5" thickBot="1">
      <c r="A231" s="68"/>
      <c r="B231" s="111" t="s">
        <v>122</v>
      </c>
      <c r="C231" s="99">
        <f aca="true" t="shared" si="22" ref="C231:K231">SUM(C38+C69+C80+C118+C121+C127)+C33</f>
        <v>0</v>
      </c>
      <c r="D231" s="99">
        <f t="shared" si="22"/>
        <v>0</v>
      </c>
      <c r="E231" s="99">
        <f t="shared" si="22"/>
        <v>10000</v>
      </c>
      <c r="F231" s="99">
        <f t="shared" si="22"/>
        <v>352500</v>
      </c>
      <c r="G231" s="99">
        <f t="shared" si="22"/>
        <v>309000</v>
      </c>
      <c r="H231" s="99">
        <f t="shared" si="22"/>
        <v>0</v>
      </c>
      <c r="I231" s="99">
        <f t="shared" si="22"/>
        <v>0</v>
      </c>
      <c r="J231" s="99">
        <f t="shared" si="22"/>
        <v>0</v>
      </c>
      <c r="K231" s="99">
        <f t="shared" si="22"/>
        <v>671500</v>
      </c>
    </row>
    <row r="232" spans="1:11" ht="13.5" thickBot="1">
      <c r="A232" s="69"/>
      <c r="B232" s="70" t="s">
        <v>123</v>
      </c>
      <c r="C232" s="71">
        <f aca="true" t="shared" si="23" ref="C232:K232">SUM(C230:C231)</f>
        <v>24593</v>
      </c>
      <c r="D232" s="71">
        <f t="shared" si="23"/>
        <v>866447.59</v>
      </c>
      <c r="E232" s="71">
        <f t="shared" si="23"/>
        <v>1329158.77</v>
      </c>
      <c r="F232" s="71">
        <f t="shared" si="23"/>
        <v>1443541.56</v>
      </c>
      <c r="G232" s="146">
        <f t="shared" si="23"/>
        <v>2760333.21</v>
      </c>
      <c r="H232" s="71">
        <f t="shared" si="23"/>
        <v>2800000</v>
      </c>
      <c r="I232" s="71">
        <f t="shared" si="23"/>
        <v>2400000</v>
      </c>
      <c r="J232" s="71">
        <f t="shared" si="23"/>
        <v>2000000</v>
      </c>
      <c r="K232" s="71">
        <f t="shared" si="23"/>
        <v>13624074.13</v>
      </c>
    </row>
    <row r="233" spans="1:11" ht="12.75">
      <c r="A233" s="81"/>
      <c r="B233" s="119"/>
      <c r="C233" s="59"/>
      <c r="D233" s="59"/>
      <c r="E233" s="59"/>
      <c r="F233" s="59"/>
      <c r="G233" s="59"/>
      <c r="H233" s="59"/>
      <c r="I233" s="59"/>
      <c r="J233" s="59"/>
      <c r="K233" s="96"/>
    </row>
    <row r="234" spans="1:11" ht="12.75">
      <c r="A234" s="81"/>
      <c r="B234" s="119"/>
      <c r="C234" s="59"/>
      <c r="D234" s="59"/>
      <c r="E234" s="59"/>
      <c r="F234" s="59"/>
      <c r="G234" s="59"/>
      <c r="H234" s="59"/>
      <c r="I234" s="59"/>
      <c r="J234" s="59"/>
      <c r="K234" s="96"/>
    </row>
    <row r="235" ht="12.75">
      <c r="A235" t="s">
        <v>72</v>
      </c>
    </row>
    <row r="236" ht="12.75">
      <c r="A236" t="s">
        <v>54</v>
      </c>
    </row>
    <row r="238" ht="12.75">
      <c r="A238" t="s">
        <v>12</v>
      </c>
    </row>
    <row r="239" ht="12.75">
      <c r="A239" t="s">
        <v>73</v>
      </c>
    </row>
    <row r="240" ht="12.75">
      <c r="A240" t="s">
        <v>13</v>
      </c>
    </row>
    <row r="241" ht="12.75">
      <c r="A241" t="s">
        <v>96</v>
      </c>
    </row>
    <row r="243" ht="12.75">
      <c r="A243" t="s">
        <v>14</v>
      </c>
    </row>
    <row r="244" ht="12.75">
      <c r="A244" t="s">
        <v>76</v>
      </c>
    </row>
    <row r="245" ht="12.75">
      <c r="A245" t="s">
        <v>15</v>
      </c>
    </row>
    <row r="246" ht="12.75">
      <c r="A246" t="s">
        <v>95</v>
      </c>
    </row>
    <row r="247" ht="12.75">
      <c r="A247" t="s">
        <v>77</v>
      </c>
    </row>
    <row r="248" ht="12.75">
      <c r="A248" t="s">
        <v>55</v>
      </c>
    </row>
    <row r="250" ht="12.75">
      <c r="A250" t="s">
        <v>44</v>
      </c>
    </row>
    <row r="251" ht="12.75">
      <c r="A251" t="s">
        <v>136</v>
      </c>
    </row>
    <row r="252" ht="12.75">
      <c r="A252" t="s">
        <v>16</v>
      </c>
    </row>
    <row r="253" ht="12.75">
      <c r="A253" t="s">
        <v>138</v>
      </c>
    </row>
    <row r="254" ht="12.75">
      <c r="A254" t="s">
        <v>139</v>
      </c>
    </row>
    <row r="256" ht="12.75">
      <c r="A256" t="s">
        <v>137</v>
      </c>
    </row>
    <row r="257" ht="12.75">
      <c r="A257" t="s">
        <v>143</v>
      </c>
    </row>
  </sheetData>
  <printOptions/>
  <pageMargins left="0.75" right="0.75" top="1" bottom="1" header="0.5" footer="0.5"/>
  <pageSetup horizontalDpi="600" verticalDpi="6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Elżbieta Mnich</cp:lastModifiedBy>
  <cp:lastPrinted>2006-09-08T12:50:54Z</cp:lastPrinted>
  <dcterms:created xsi:type="dcterms:W3CDTF">2000-11-07T08:41:02Z</dcterms:created>
  <dcterms:modified xsi:type="dcterms:W3CDTF">2006-09-08T12:51:24Z</dcterms:modified>
  <cp:category/>
  <cp:version/>
  <cp:contentType/>
  <cp:contentStatus/>
</cp:coreProperties>
</file>