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66" windowWidth="20730" windowHeight="9975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<sst xmlns="http://schemas.openxmlformats.org/spreadsheetml/2006/main" count="1357" uniqueCount="313">
  <si>
    <t>Dział</t>
  </si>
  <si>
    <t>Rozdział</t>
  </si>
  <si>
    <t>Plan</t>
  </si>
  <si>
    <t>010</t>
  </si>
  <si>
    <t>020</t>
  </si>
  <si>
    <t>02001</t>
  </si>
  <si>
    <t>01095</t>
  </si>
  <si>
    <t>600</t>
  </si>
  <si>
    <t>60014</t>
  </si>
  <si>
    <t>60016</t>
  </si>
  <si>
    <t>700</t>
  </si>
  <si>
    <t>70005</t>
  </si>
  <si>
    <t>750</t>
  </si>
  <si>
    <t>75011</t>
  </si>
  <si>
    <t>75023</t>
  </si>
  <si>
    <t>75075</t>
  </si>
  <si>
    <t>751</t>
  </si>
  <si>
    <t>75101</t>
  </si>
  <si>
    <t>756</t>
  </si>
  <si>
    <t>75615</t>
  </si>
  <si>
    <t>758</t>
  </si>
  <si>
    <t>801</t>
  </si>
  <si>
    <t>80101</t>
  </si>
  <si>
    <t>80104</t>
  </si>
  <si>
    <t>80110</t>
  </si>
  <si>
    <t>80195</t>
  </si>
  <si>
    <t>852</t>
  </si>
  <si>
    <t>85212</t>
  </si>
  <si>
    <t>85213</t>
  </si>
  <si>
    <t>85214</t>
  </si>
  <si>
    <t>85216</t>
  </si>
  <si>
    <t>85219</t>
  </si>
  <si>
    <t>85228</t>
  </si>
  <si>
    <t>85295</t>
  </si>
  <si>
    <t>2910</t>
  </si>
  <si>
    <t>853</t>
  </si>
  <si>
    <t>854</t>
  </si>
  <si>
    <t>85415</t>
  </si>
  <si>
    <t>900</t>
  </si>
  <si>
    <t>90003</t>
  </si>
  <si>
    <t>90019</t>
  </si>
  <si>
    <t>90095</t>
  </si>
  <si>
    <t>RAZEM</t>
  </si>
  <si>
    <t>Rolnictwo i łowiectwo/Pozostała działalność</t>
  </si>
  <si>
    <t>Gospodarka mieszkaniowa/Gospodarka gruntami i nieruchomościami</t>
  </si>
  <si>
    <t>Administracja publiczna/Urzędy gmin (miast i miast na prawach powiatu)</t>
  </si>
  <si>
    <t>Oświata i wychowanie/Szkoły podstawowe</t>
  </si>
  <si>
    <t>Oświata i wychowanie/Przedszkola</t>
  </si>
  <si>
    <t>Oświata i wychowanie/Gimnazja</t>
  </si>
  <si>
    <t>Oświata i wychowanie/Pozostała działalność</t>
  </si>
  <si>
    <t>Pomoc społeczna/Zasiłki i pomoc w naturze oraz składki na ubezpieczenia emerytalne i rentowe</t>
  </si>
  <si>
    <t>Pomoc społeczna/Zasiłki stałe</t>
  </si>
  <si>
    <t>Pomoc społeczna/Ośrodki pomocy społecznej</t>
  </si>
  <si>
    <t>Pomoc społeczna/Usługi opiekuńcze i specjalistyczne usługi opiekuńcze</t>
  </si>
  <si>
    <t>Pomoc społeczna/Pozostała działalność</t>
  </si>
  <si>
    <t>Gospodarka komunalna i ochrona środowiska/Oczyszczanie miast i wsi</t>
  </si>
  <si>
    <t>Gospodarka komunalna i ochrona środowiska/Wpływy i wydatki związane z gromadzeniem środków z opłat i kar za korzystanie ze środowiska</t>
  </si>
  <si>
    <t>Gospodarka komunalna i ochrona środowiska/Pozostała działalność</t>
  </si>
  <si>
    <t>Transport i łączność/Drogi publiczne powiatowe</t>
  </si>
  <si>
    <t>Transport i łączność/Drogi publiczne gminne</t>
  </si>
  <si>
    <t>Administracja publiczna/Urzędy wojewódzkie</t>
  </si>
  <si>
    <t>Edukacyjna opieka wychowawcza/Pomoc materialna dla uczniów</t>
  </si>
  <si>
    <t>01030</t>
  </si>
  <si>
    <t>2850</t>
  </si>
  <si>
    <t>§</t>
  </si>
  <si>
    <t>Z tego:</t>
  </si>
  <si>
    <t>Wydatki bieżące</t>
  </si>
  <si>
    <t>Dotacje na zadania bieżące</t>
  </si>
  <si>
    <t>4210</t>
  </si>
  <si>
    <t>4430</t>
  </si>
  <si>
    <t>Wydatki jednostek budżetowych</t>
  </si>
  <si>
    <t>WYDATKI BIEŻĄCE</t>
  </si>
  <si>
    <t xml:space="preserve">Plan </t>
  </si>
  <si>
    <t>Wynagrodzenia i składki od nich naliczane</t>
  </si>
  <si>
    <t>Wydatki związane z realizacja ich statutowych zadań</t>
  </si>
  <si>
    <t>Świadczenia na rzecz osób fizycznych</t>
  </si>
  <si>
    <t>Obsługa długu</t>
  </si>
  <si>
    <t>Rolnictwo i łowiectwo/Izby rolnicze</t>
  </si>
  <si>
    <t>Wykon.</t>
  </si>
  <si>
    <t>4110</t>
  </si>
  <si>
    <t>4170</t>
  </si>
  <si>
    <t>4270</t>
  </si>
  <si>
    <t>4300</t>
  </si>
  <si>
    <t>Działalność usługowa/Plany zagospodarowania przestrzennego</t>
  </si>
  <si>
    <t>710</t>
  </si>
  <si>
    <t>71004</t>
  </si>
  <si>
    <t>4010</t>
  </si>
  <si>
    <t>4120</t>
  </si>
  <si>
    <t>Administracja publiczna/Rady gmin (miast i miast na prawach powiatu)</t>
  </si>
  <si>
    <t>75022</t>
  </si>
  <si>
    <t>3030</t>
  </si>
  <si>
    <t>3020</t>
  </si>
  <si>
    <t>4040</t>
  </si>
  <si>
    <t>4260</t>
  </si>
  <si>
    <t>4350</t>
  </si>
  <si>
    <t>4360</t>
  </si>
  <si>
    <t>4370</t>
  </si>
  <si>
    <t>4410</t>
  </si>
  <si>
    <t>4440</t>
  </si>
  <si>
    <t>4700</t>
  </si>
  <si>
    <t>Administracja publiczna/Promocja jednostek samorzadu terytorialnego</t>
  </si>
  <si>
    <t>Administracja publiczna/Pozostała działalność</t>
  </si>
  <si>
    <t>75095</t>
  </si>
  <si>
    <t>Bezpieczeństwo publiczne i ochrona przeciwpożarowa/Ochotnicze straże pożarne</t>
  </si>
  <si>
    <t>754</t>
  </si>
  <si>
    <t>75412</t>
  </si>
  <si>
    <t>Bezpieczeństwo publiczne i ochrona przeciwpożarowa/Obrona cywilna</t>
  </si>
  <si>
    <t>75414</t>
  </si>
  <si>
    <t>75421</t>
  </si>
  <si>
    <t>Bezpieczeństwo publiczne i ochrona przeciwpożarowa/Zarządzanie kryzysowe</t>
  </si>
  <si>
    <t>4100</t>
  </si>
  <si>
    <t>Obsługa długu publicznego/Obsługa papierów wartościowych, kredytów i pożyczek jednostek samorządu terytorialnego</t>
  </si>
  <si>
    <t>757</t>
  </si>
  <si>
    <t>75702</t>
  </si>
  <si>
    <t>8070</t>
  </si>
  <si>
    <t>Różne rozliczenia/Rezerwy ogólne i celowe</t>
  </si>
  <si>
    <t>75818</t>
  </si>
  <si>
    <t>4810</t>
  </si>
  <si>
    <t>3240</t>
  </si>
  <si>
    <t>4240</t>
  </si>
  <si>
    <t>4280</t>
  </si>
  <si>
    <t>80103</t>
  </si>
  <si>
    <t>Oświata i wychowanie/Oddziały przedszkolne w szkołach podstawowych</t>
  </si>
  <si>
    <t>Oświata i wychowanie/Dowożenie uczniów do szkół</t>
  </si>
  <si>
    <t>80113</t>
  </si>
  <si>
    <t>Oświata i wychowanie/Dokształcanie i doskonalenie nauczycieli</t>
  </si>
  <si>
    <t>80146</t>
  </si>
  <si>
    <t>3027</t>
  </si>
  <si>
    <t>3029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</si>
  <si>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</si>
  <si>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</si>
  <si>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</si>
  <si>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</si>
  <si>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</si>
  <si>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</si>
  <si>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</si>
  <si>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</si>
  <si>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</si>
  <si>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4179</t>
  </si>
  <si>
    <t>4307</t>
  </si>
  <si>
    <t>4309</t>
  </si>
  <si>
    <t>4447</t>
  </si>
  <si>
    <t>4449</t>
  </si>
  <si>
    <t>Ochrona zdrowia/Zwalczanie narkomanii</t>
  </si>
  <si>
    <t>851</t>
  </si>
  <si>
    <t>85153</t>
  </si>
  <si>
    <t>85154</t>
  </si>
  <si>
    <t>2820</t>
  </si>
  <si>
    <t>3000</t>
  </si>
  <si>
    <t>Ochrona zdrowia/Przeciwdziałanie alkoholizmowi</t>
  </si>
  <si>
    <t>Pomoc społeczna/Świadczenia rodzinne, świadczenia z funduszu alimentacyjnego oraz składki na ubezpieczenia emerytalne i rentowe z ubezpieczenia społecznego</t>
  </si>
  <si>
    <t>3110</t>
  </si>
  <si>
    <t>4560</t>
  </si>
  <si>
    <t>Pomoc społeczna/Składki na ubezpieczenie zdrowotne opłacane za osoby pobierające niektóre świadczenia z pomocy społecznej, niektóre świadczenia rodzinne oraz za osoby uczestniczące w zajęciach w centrum integracji społecznej</t>
  </si>
  <si>
    <t>4130</t>
  </si>
  <si>
    <t>3119</t>
  </si>
  <si>
    <t>4330</t>
  </si>
  <si>
    <t>4217</t>
  </si>
  <si>
    <t>4219</t>
  </si>
  <si>
    <t>3260</t>
  </si>
  <si>
    <t>90001</t>
  </si>
  <si>
    <t>2650</t>
  </si>
  <si>
    <t>Gospodarka komunalna i ochrona środowiska/Gospodarka ściekowa i ochrona wód</t>
  </si>
  <si>
    <t>Gospodarka komunalna i ochrona środowiska/Gospodarka odpadami</t>
  </si>
  <si>
    <t>90002</t>
  </si>
  <si>
    <t>90015</t>
  </si>
  <si>
    <t>Kultura i ochrona dziedzictwa narodowego/Domy i ośrodki kultury, świetlice i kluby</t>
  </si>
  <si>
    <t>921</t>
  </si>
  <si>
    <t>92109</t>
  </si>
  <si>
    <t>2480</t>
  </si>
  <si>
    <t>92116</t>
  </si>
  <si>
    <t>Kultura i ochrona dziedzictwa narodowego/Biblioteki</t>
  </si>
  <si>
    <t>92120</t>
  </si>
  <si>
    <t>Kultura fizyczna i sport/Zadania w zakresie kultury fizycznej i sportu</t>
  </si>
  <si>
    <t>926</t>
  </si>
  <si>
    <t>92605</t>
  </si>
  <si>
    <t>92695</t>
  </si>
  <si>
    <t>Wydatki na programy finansowane z udziałem środków, o których mowa w art. 5 ust. 1 pkt 2 i 3</t>
  </si>
  <si>
    <t>Gospodarka komunalna i ochrona środowiska/Oświetlenie ulic, placów i dróg</t>
  </si>
  <si>
    <t>2480 - Dotacja podmiotowa z budżetu dla samorządowej instytucji kultury</t>
  </si>
  <si>
    <t>2650 - Dotacja przedmiotowa z budżetu dla samorządowego zakładu budżetowego</t>
  </si>
  <si>
    <t>2710 - Dotacja celowa na pomoc finansową udzieloną między jednostkami samorzadu terytorialnego na dofinansowanie własnych zadań biezących</t>
  </si>
  <si>
    <t>2720 - Dotacje celowe z budżetu na finansowanie lub dofinansowanie prac remontowych i konserwatorskich obiektów zabytkowych przekazane jednostkom niezaliczanym do sektora finansów publicznych</t>
  </si>
  <si>
    <t>2820 - Dotacja celowa z budżetu na finansowanie lub dofinansowanie zadań zleconych do realizacji stowarzyszeniom</t>
  </si>
  <si>
    <t>2850 - Wpłaty gmin na rzecz izb rolniczych w wysokości 2 % uzyskanych wpływów z podatku rolnego</t>
  </si>
  <si>
    <t>2910 - Zwrot dotacji oraz płatności, w tym wykorzystanych niezgodnie z przeznaczeniem lub wykorzystanych z naruszeniem procedur, o których mowa w art. 184 ustawy, pobranych nienależnie lub w nadmiernej wysokości</t>
  </si>
  <si>
    <t>3000 - Wpłaty jednostek na państwowy fundusz celowy</t>
  </si>
  <si>
    <t>3020 - Wydatki osobowe niezaliczone do wynagrodzeń</t>
  </si>
  <si>
    <t>3030 - Różne wydatki na rzecz osób fizycznych</t>
  </si>
  <si>
    <t>3110 - Świadczenia społeczne</t>
  </si>
  <si>
    <t>3240 - Stypendia dla uczniów</t>
  </si>
  <si>
    <t>3260 - Inne formy pomocy dla uczniów</t>
  </si>
  <si>
    <t>4010 - Wynagrodzenia osobowe pracowników</t>
  </si>
  <si>
    <t>4040 - Dodatkowe wynagrodzenie roczne</t>
  </si>
  <si>
    <t>4100 - Wynagrodzenia agencyjno - prowizyjne</t>
  </si>
  <si>
    <t>4110 - Składki na ubezpieczenia społeczne</t>
  </si>
  <si>
    <t>4120 - Składki na Fundusz Pracy</t>
  </si>
  <si>
    <t>4130 - Składki na ubezpieczenie zdrowotne</t>
  </si>
  <si>
    <t>4170 - Wynagrodzenia bezosobowe</t>
  </si>
  <si>
    <t>4210 - Zakup materiałów i wyposażenia</t>
  </si>
  <si>
    <t>4240 - Zakup pomocy naukowych, dydaktycznych i książek</t>
  </si>
  <si>
    <t>4260 - Zakup energii</t>
  </si>
  <si>
    <t>4270 - Zakup usług remontowych</t>
  </si>
  <si>
    <t>4280 - Zakup usług zdrowotnych</t>
  </si>
  <si>
    <t>4300 - Zakup usług pozostałych</t>
  </si>
  <si>
    <t>4330 - Zakup usług przez jednostki samorzadu terytorialnego od innych jednostek samorzadu terytorialnego</t>
  </si>
  <si>
    <t>4350 - Zakup usług dostepu do sieci Internet</t>
  </si>
  <si>
    <t>4360 - Opłaty z tytułu zakupu usług telekomunikacyjnych świadczonych w ruchomej publicznej sieci telefonicznej</t>
  </si>
  <si>
    <t>4370 - Opłaty z tytułu zakupu usług telekomunikacyjnych świadczonych w stacjonarnej publicznej sieci telefonicznej</t>
  </si>
  <si>
    <t>4410 - Podróże służbowe krajowe</t>
  </si>
  <si>
    <t>4430 - Różne opłaty i składki</t>
  </si>
  <si>
    <t>4440 - Odpisy na zakładowy fundusz świadczeń socjalnych</t>
  </si>
  <si>
    <t>4560 - Odsetki od dotacji oraz płatności: wykorzystanych niezgodnie z przeznaczeniem lub wykorzystanych z naruszeniem procedur, o których mowa w art.. 184 ustawy, pobranych nienależnie lub w nadmiernej wysokości</t>
  </si>
  <si>
    <t>4700 - Szkolenia pracowników niebędących członkami korpusu służby cywilnej</t>
  </si>
  <si>
    <t>4740 - Zakup materiałów papierniczych do sprzętu drukarskiego i urządzeń kserograficznych</t>
  </si>
  <si>
    <t>4750 - Zakup akcesoriów komputerowych, w tym programów i licencji</t>
  </si>
  <si>
    <t>4810 - Rezerwy</t>
  </si>
  <si>
    <t>8070 - Odsetki i dyskonto od skarbowych papierów wartościowych, kredytów i pożyczek oraz innych instrumentów finansowych, zwiazanych z obsługa długu krajowego</t>
  </si>
  <si>
    <t>3027 - Wydatki osobowe niezaliczone do wynagrodzeń</t>
  </si>
  <si>
    <t>3029 - Wydatki osobowe niezaliczone do wynagrodzeń</t>
  </si>
  <si>
    <t>3119 - Świadczenia społeczne</t>
  </si>
  <si>
    <t>4017 - Wynagrodzenia osobowe pracowników</t>
  </si>
  <si>
    <t>4019 - Wynagrodzenia osobowe pracowników</t>
  </si>
  <si>
    <t>4049 - Dodatkowe wynagrodzenie roczne</t>
  </si>
  <si>
    <t>4047- Dodatkowe wynagrodzenie roczne</t>
  </si>
  <si>
    <t>4117 - Składki na ubezpieczenia społeczne</t>
  </si>
  <si>
    <t>4119 - Składki na ubezpieczenia społeczne</t>
  </si>
  <si>
    <t>4127 - Składki na Fundusz Pracy</t>
  </si>
  <si>
    <t>4129 - Składki na Fundusz Pracy</t>
  </si>
  <si>
    <t>4177 - Wynagrodzenia bezosobowe</t>
  </si>
  <si>
    <t>4179 - Wynagrodzenia bezosobowe</t>
  </si>
  <si>
    <t>4267 - Zakup energii</t>
  </si>
  <si>
    <t>4269 - Zakup energii</t>
  </si>
  <si>
    <t>4307 - Zakup usług pozostałych</t>
  </si>
  <si>
    <t>4309 - Zakup usług pozostałych</t>
  </si>
  <si>
    <t>4437 - Różne opłaty i składki</t>
  </si>
  <si>
    <t>4439 - Różne opłaty i składki</t>
  </si>
  <si>
    <t>4447 - Odpisy na zakładowy fundusz świadczeń socjalnych</t>
  </si>
  <si>
    <t>4449 - Odpisy na zakładowy fundusz świadczeń socjalnych</t>
  </si>
  <si>
    <t>4217 - Zakup materiałów i wyposażenia</t>
  </si>
  <si>
    <t>4219 - Zakup materiałów i wyposażenia</t>
  </si>
  <si>
    <t>4747 - Zakup materiałów papierniczych do sprzętu drukarskiego i urządzeń kserograficznych</t>
  </si>
  <si>
    <t>4749 - Zakup materiałów papierniczych do sprzętu drukarskiego i urządzeń kserograficznych</t>
  </si>
  <si>
    <t>Legenda - objaśnienia paragrafów:</t>
  </si>
  <si>
    <t>Wójta Gminy Majdan Królewski</t>
  </si>
  <si>
    <t>2310</t>
  </si>
  <si>
    <t>4480</t>
  </si>
  <si>
    <t>4500</t>
  </si>
  <si>
    <t>Dochody od os. prawnych, od os. fiz. i od innych jed. nieposiadajacych osobowości prawnej oraz wydatki związane z ich poborem/Wpływy z podatku rolnego, leśnego, od czynności cywilnoprawnych, podatków i opłat lokalnych od osób prawnych i innych jedn. org.</t>
  </si>
  <si>
    <t>Pozostałe zadania w zakresie polityki społecznej/Rehabilitacja zdrowotna i społeczna osób niepełnosprawnych</t>
  </si>
  <si>
    <t>85311</t>
  </si>
  <si>
    <t>Edukacyjna opieka wychowawcza/Placówki wychowania pozaszkolnego</t>
  </si>
  <si>
    <t>85407</t>
  </si>
  <si>
    <t>2310 - Dotacje celowe przekazane gminie na zadania bieżące realizowane na podstawie porozumień (umów) między jednostkami samorządu terytorialnego</t>
  </si>
  <si>
    <t>4480 - Podatek od nieruchomości</t>
  </si>
  <si>
    <t>4500 - Pozostałe podatki na rzecz budżetów jednostek samorządu terytorialnego</t>
  </si>
  <si>
    <t>75108</t>
  </si>
  <si>
    <t>92601</t>
  </si>
  <si>
    <t>Działalność usługowa/Cmentarze</t>
  </si>
  <si>
    <t>Kultura fizyczna i sport/Obiekty sportowe</t>
  </si>
  <si>
    <t>Leśnictwo/Pozostała działaność</t>
  </si>
  <si>
    <t>02095</t>
  </si>
  <si>
    <t>Urzędy naczelnych organów władzy państwowej, kontroli i ochrony prawa oraz sadownictwa/Wybory do Sejmu i Senatu</t>
  </si>
  <si>
    <t>0</t>
  </si>
  <si>
    <t>4247</t>
  </si>
  <si>
    <t>Ochrona zdrowia/Programy polityki zdrowotnej</t>
  </si>
  <si>
    <t>85149</t>
  </si>
  <si>
    <t>2560</t>
  </si>
  <si>
    <t>4590</t>
  </si>
  <si>
    <t>4590- Kary i odszkodowania wypłacane na rzecz osób fizycznych</t>
  </si>
  <si>
    <t>4580- Pozostałe odsetki</t>
  </si>
  <si>
    <t>2940 - zwrot do budżetu państwa nienależnie pobranej subwencji ogólnej za lata poprzednie</t>
  </si>
  <si>
    <t>2560 - Dotacja podmiotowa z budżetu dla samodzielnego publicznego zakładu opieki zdrowotnej utworzonego przez jednostkę samorządu terytoroalnego</t>
  </si>
  <si>
    <t>z dnia 26 marca 2014 roku</t>
  </si>
  <si>
    <t>Wydatki Gminy Majdan Królewski za 2013 rok</t>
  </si>
  <si>
    <t>71035</t>
  </si>
  <si>
    <t>4420</t>
  </si>
  <si>
    <t>63 000,00</t>
  </si>
  <si>
    <t>4 724,00</t>
  </si>
  <si>
    <t>4 723,20</t>
  </si>
  <si>
    <t>59 055,92</t>
  </si>
  <si>
    <t>1 000,00</t>
  </si>
  <si>
    <t>646,30</t>
  </si>
  <si>
    <t>4357</t>
  </si>
  <si>
    <t>4359</t>
  </si>
  <si>
    <t>0,00</t>
  </si>
  <si>
    <t>Urzędy naczelnych organów władzy państwowej, kontroli i ochrony prawa oraz sadownictwa/Urzędy naczelnych organówwładzy państwowej, kontroli io ochrony prawa</t>
  </si>
  <si>
    <t>2590</t>
  </si>
  <si>
    <t>514 049,00</t>
  </si>
  <si>
    <t>501 405,64</t>
  </si>
  <si>
    <t>Oświata i wychowanie/Inne formy wychowania przedszkolnego</t>
  </si>
  <si>
    <t>80106</t>
  </si>
  <si>
    <t>4016</t>
  </si>
  <si>
    <t>4116</t>
  </si>
  <si>
    <t>4126</t>
  </si>
  <si>
    <t>4176</t>
  </si>
  <si>
    <t>4306</t>
  </si>
  <si>
    <t>4416</t>
  </si>
  <si>
    <t>4426</t>
  </si>
  <si>
    <t>Pomoc społeczna/Rodziny zastępcze</t>
  </si>
  <si>
    <t>85204</t>
  </si>
  <si>
    <t>Pomoc społeczna/Zadania w zakresie przeciwdziałania przemocy w rodzinie</t>
  </si>
  <si>
    <t>85205</t>
  </si>
  <si>
    <t>Pomoc społeczna/Asystent rodziny</t>
  </si>
  <si>
    <t>85206</t>
  </si>
  <si>
    <t>3257</t>
  </si>
  <si>
    <t>3259</t>
  </si>
  <si>
    <t>Edukacyjna opieka wychowawcza/Pozostała działaność</t>
  </si>
  <si>
    <t>85495</t>
  </si>
  <si>
    <t>Gospodarka komunalna i ochrona środowiska/Utrzymanie zieleni w miastach i gminach</t>
  </si>
  <si>
    <t>90004</t>
  </si>
  <si>
    <t>Załącznik nr 3 do Zarządzenia nr 516.2014</t>
  </si>
  <si>
    <t>3250- Stypendia różne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</si>
</sst>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7"/>
      <color indexed="8"/>
      <name val="Czcionka tekstu podstawowego"/>
      <family val="2"/>
    </font>
    <font>
      <u val="single"/>
      <sz val="13.75"/>
      <color indexed="12"/>
      <name val="Czcionka tekstu podstawowego"/>
      <family val="2"/>
    </font>
    <font>
      <u val="single"/>
      <sz val="13.75"/>
      <color indexed="36"/>
      <name val="Czcionka tekstu podstawowego"/>
      <family val="2"/>
    </font>
    <font>
      <b/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4" fontId="4" fillId="34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5" fillId="0" borderId="2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5" fillId="0" borderId="1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5" fillId="35" borderId="10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2" fontId="44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vertical="center"/>
    </xf>
    <xf numFmtId="49" fontId="4" fillId="36" borderId="21" xfId="0" applyNumberFormat="1" applyFont="1" applyFill="1" applyBorder="1" applyAlignment="1">
      <alignment horizontal="left" vertical="center"/>
    </xf>
    <xf numFmtId="49" fontId="4" fillId="36" borderId="12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vertical="center" wrapText="1"/>
    </xf>
    <xf numFmtId="49" fontId="4" fillId="36" borderId="21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2" borderId="20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5"/>
  <sheetViews>
    <sheetView tabSelected="1" view="pageBreakPreview" zoomScaleSheetLayoutView="100" zoomScalePageLayoutView="0" workbookViewId="0" topLeftCell="A452">
      <selection activeCell="A547" sqref="A547"/>
    </sheetView>
  </sheetViews>
  <sheetFormatPr defaultColWidth="8.796875" defaultRowHeight="14.25"/>
  <cols>
    <col min="1" max="1" width="3.09765625" style="0" customWidth="1"/>
    <col min="2" max="2" width="4.69921875" style="0" customWidth="1"/>
    <col min="3" max="3" width="3.09765625" style="0" customWidth="1"/>
    <col min="4" max="4" width="7.59765625" style="0" customWidth="1"/>
    <col min="5" max="5" width="7.69921875" style="0" customWidth="1"/>
    <col min="6" max="7" width="7.59765625" style="0" customWidth="1"/>
    <col min="8" max="8" width="8.09765625" style="0" customWidth="1"/>
    <col min="9" max="9" width="8" style="0" customWidth="1"/>
    <col min="10" max="10" width="7.5" style="0" customWidth="1"/>
    <col min="11" max="12" width="7" style="0" customWidth="1"/>
    <col min="13" max="13" width="7.19921875" style="0" customWidth="1"/>
    <col min="14" max="14" width="7.09765625" style="0" customWidth="1"/>
    <col min="15" max="15" width="7" style="0" customWidth="1"/>
    <col min="16" max="16" width="6.19921875" style="0" customWidth="1"/>
    <col min="17" max="17" width="6.09765625" style="0" customWidth="1"/>
    <col min="18" max="18" width="6.69921875" style="0" customWidth="1"/>
    <col min="19" max="19" width="6.19921875" style="0" customWidth="1"/>
  </cols>
  <sheetData>
    <row r="1" spans="1:19" ht="15">
      <c r="A1" s="88" t="s">
        <v>311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">
      <c r="A2" s="88" t="s">
        <v>244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5">
      <c r="A3" s="88" t="s">
        <v>273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4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">
      <c r="A5" s="113" t="s">
        <v>274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7" spans="1:19" ht="15">
      <c r="A7" s="113" t="s">
        <v>71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4.25">
      <c r="A9" s="120" t="s">
        <v>0</v>
      </c>
      <c r="B9" s="114" t="s">
        <v>1</v>
      </c>
      <c r="C9" s="120" t="s">
        <v>64</v>
      </c>
      <c r="D9" s="114" t="s">
        <v>66</v>
      </c>
      <c r="E9" s="115"/>
      <c r="F9" s="109" t="s">
        <v>65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</row>
    <row r="10" spans="1:19" ht="15.75" customHeight="1">
      <c r="A10" s="121"/>
      <c r="B10" s="116"/>
      <c r="C10" s="121"/>
      <c r="D10" s="116"/>
      <c r="E10" s="117"/>
      <c r="F10" s="108" t="s">
        <v>70</v>
      </c>
      <c r="G10" s="102"/>
      <c r="H10" s="109" t="s">
        <v>65</v>
      </c>
      <c r="I10" s="109"/>
      <c r="J10" s="109"/>
      <c r="K10" s="110"/>
      <c r="L10" s="108" t="s">
        <v>67</v>
      </c>
      <c r="M10" s="102"/>
      <c r="N10" s="105" t="s">
        <v>75</v>
      </c>
      <c r="O10" s="105"/>
      <c r="P10" s="101" t="s">
        <v>177</v>
      </c>
      <c r="Q10" s="102"/>
      <c r="R10" s="105" t="s">
        <v>76</v>
      </c>
      <c r="S10" s="106"/>
    </row>
    <row r="11" spans="1:19" ht="56.25" customHeight="1">
      <c r="A11" s="121"/>
      <c r="B11" s="116"/>
      <c r="C11" s="121"/>
      <c r="D11" s="118"/>
      <c r="E11" s="119"/>
      <c r="F11" s="107"/>
      <c r="G11" s="104"/>
      <c r="H11" s="111" t="s">
        <v>73</v>
      </c>
      <c r="I11" s="112"/>
      <c r="J11" s="107" t="s">
        <v>74</v>
      </c>
      <c r="K11" s="104"/>
      <c r="L11" s="107"/>
      <c r="M11" s="104"/>
      <c r="N11" s="107"/>
      <c r="O11" s="107"/>
      <c r="P11" s="103"/>
      <c r="Q11" s="104"/>
      <c r="R11" s="107"/>
      <c r="S11" s="104"/>
    </row>
    <row r="12" spans="1:19" ht="14.25">
      <c r="A12" s="122"/>
      <c r="B12" s="118"/>
      <c r="C12" s="122"/>
      <c r="D12" s="10" t="s">
        <v>2</v>
      </c>
      <c r="E12" s="11" t="s">
        <v>78</v>
      </c>
      <c r="F12" s="10" t="s">
        <v>72</v>
      </c>
      <c r="G12" s="12" t="s">
        <v>78</v>
      </c>
      <c r="H12" s="10" t="s">
        <v>2</v>
      </c>
      <c r="I12" s="10" t="s">
        <v>78</v>
      </c>
      <c r="J12" s="12" t="s">
        <v>2</v>
      </c>
      <c r="K12" s="12" t="s">
        <v>78</v>
      </c>
      <c r="L12" s="10" t="s">
        <v>2</v>
      </c>
      <c r="M12" s="12" t="s">
        <v>78</v>
      </c>
      <c r="N12" s="12" t="s">
        <v>2</v>
      </c>
      <c r="O12" s="13" t="s">
        <v>78</v>
      </c>
      <c r="P12" s="10" t="s">
        <v>2</v>
      </c>
      <c r="Q12" s="11" t="s">
        <v>78</v>
      </c>
      <c r="R12" s="12" t="s">
        <v>2</v>
      </c>
      <c r="S12" s="11" t="s">
        <v>78</v>
      </c>
    </row>
    <row r="13" spans="1:19" ht="14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2">
        <v>19</v>
      </c>
    </row>
    <row r="14" spans="1:19" ht="14.25">
      <c r="A14" s="92" t="s">
        <v>77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4"/>
    </row>
    <row r="15" spans="1:20" ht="14.25">
      <c r="A15" s="14" t="s">
        <v>3</v>
      </c>
      <c r="B15" s="15" t="s">
        <v>62</v>
      </c>
      <c r="C15" s="16" t="s">
        <v>63</v>
      </c>
      <c r="D15" s="17">
        <v>5219</v>
      </c>
      <c r="E15" s="18">
        <v>4718.86</v>
      </c>
      <c r="F15" s="17">
        <f>H15+J15</f>
        <v>0</v>
      </c>
      <c r="G15" s="18">
        <f>I15+K15</f>
        <v>0</v>
      </c>
      <c r="H15" s="17">
        <v>0</v>
      </c>
      <c r="I15" s="17">
        <v>0</v>
      </c>
      <c r="J15" s="17">
        <v>0</v>
      </c>
      <c r="K15" s="17">
        <v>0</v>
      </c>
      <c r="L15" s="17">
        <v>5219</v>
      </c>
      <c r="M15" s="18">
        <v>4718.86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76"/>
    </row>
    <row r="16" spans="1:19" ht="14.25">
      <c r="A16" s="19" t="s">
        <v>3</v>
      </c>
      <c r="B16" s="20" t="s">
        <v>62</v>
      </c>
      <c r="C16" s="21"/>
      <c r="D16" s="22">
        <f>D15</f>
        <v>5219</v>
      </c>
      <c r="E16" s="23">
        <f>E15</f>
        <v>4718.86</v>
      </c>
      <c r="F16" s="22">
        <v>0</v>
      </c>
      <c r="G16" s="23">
        <v>0</v>
      </c>
      <c r="H16" s="3">
        <v>0</v>
      </c>
      <c r="I16" s="3">
        <v>0</v>
      </c>
      <c r="J16" s="3">
        <v>0</v>
      </c>
      <c r="K16" s="3">
        <v>0</v>
      </c>
      <c r="L16" s="22">
        <f>L15</f>
        <v>5219</v>
      </c>
      <c r="M16" s="23">
        <f>M15</f>
        <v>4718.86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92" t="s">
        <v>43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</row>
    <row r="18" spans="1:19" ht="14.25">
      <c r="A18" s="21" t="s">
        <v>3</v>
      </c>
      <c r="B18" s="24" t="s">
        <v>6</v>
      </c>
      <c r="C18" s="21" t="s">
        <v>68</v>
      </c>
      <c r="D18" s="3">
        <v>2962.83</v>
      </c>
      <c r="E18" s="5">
        <v>1956.83</v>
      </c>
      <c r="F18" s="3">
        <v>2962.83</v>
      </c>
      <c r="G18" s="5">
        <v>1956.83</v>
      </c>
      <c r="H18" s="3">
        <v>0</v>
      </c>
      <c r="I18" s="3">
        <v>0</v>
      </c>
      <c r="J18" s="3">
        <v>2962.83</v>
      </c>
      <c r="K18" s="5">
        <v>1956.83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21" t="s">
        <v>3</v>
      </c>
      <c r="B19" s="24" t="s">
        <v>6</v>
      </c>
      <c r="C19" s="21" t="s">
        <v>69</v>
      </c>
      <c r="D19" s="3">
        <v>107841.45</v>
      </c>
      <c r="E19" s="3">
        <v>107410.03</v>
      </c>
      <c r="F19" s="3">
        <v>107841.45</v>
      </c>
      <c r="G19" s="3">
        <v>107410.03</v>
      </c>
      <c r="H19" s="3">
        <v>0</v>
      </c>
      <c r="I19" s="3">
        <v>0</v>
      </c>
      <c r="J19" s="3">
        <v>107841.45</v>
      </c>
      <c r="K19" s="3">
        <v>107410.03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s="78" customFormat="1" ht="14.25">
      <c r="A20" s="21" t="s">
        <v>3</v>
      </c>
      <c r="B20" s="24" t="s">
        <v>6</v>
      </c>
      <c r="C20" s="21" t="s">
        <v>152</v>
      </c>
      <c r="D20" s="3">
        <v>9</v>
      </c>
      <c r="E20" s="5">
        <v>9</v>
      </c>
      <c r="F20" s="3">
        <v>9</v>
      </c>
      <c r="G20" s="5">
        <v>9</v>
      </c>
      <c r="H20" s="3"/>
      <c r="I20" s="3"/>
      <c r="J20" s="3">
        <v>9</v>
      </c>
      <c r="K20" s="5">
        <v>9</v>
      </c>
      <c r="L20" s="3"/>
      <c r="M20" s="3"/>
      <c r="N20" s="3"/>
      <c r="O20" s="3"/>
      <c r="P20" s="3"/>
      <c r="Q20" s="3"/>
      <c r="R20" s="3"/>
      <c r="S20" s="3"/>
    </row>
    <row r="21" spans="1:19" ht="14.25">
      <c r="A21" s="19" t="s">
        <v>3</v>
      </c>
      <c r="B21" s="20" t="s">
        <v>6</v>
      </c>
      <c r="C21" s="21"/>
      <c r="D21" s="22">
        <f>SUM(D18:D20)</f>
        <v>110813.28</v>
      </c>
      <c r="E21" s="23">
        <f>SUM(E18:E20)</f>
        <v>109375.86</v>
      </c>
      <c r="F21" s="22">
        <f>SUM(F18:F20)</f>
        <v>110813.28</v>
      </c>
      <c r="G21" s="23">
        <f>SUM(G18:G20)</f>
        <v>109375.86</v>
      </c>
      <c r="H21" s="3">
        <v>0</v>
      </c>
      <c r="I21" s="3">
        <v>0</v>
      </c>
      <c r="J21" s="22">
        <f>SUM(J18:J20)</f>
        <v>110813.28</v>
      </c>
      <c r="K21" s="23">
        <f>SUM(K18:K20)</f>
        <v>109375.86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92" t="s">
        <v>260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</row>
    <row r="23" spans="1:19" ht="14.25">
      <c r="A23" s="21" t="s">
        <v>4</v>
      </c>
      <c r="B23" s="21" t="s">
        <v>5</v>
      </c>
      <c r="C23" s="21" t="s">
        <v>79</v>
      </c>
      <c r="D23" s="3">
        <v>1500</v>
      </c>
      <c r="E23" s="3">
        <v>718.2</v>
      </c>
      <c r="F23" s="3">
        <v>1500</v>
      </c>
      <c r="G23" s="3">
        <v>718.2</v>
      </c>
      <c r="H23" s="3">
        <v>1500</v>
      </c>
      <c r="I23" s="3">
        <v>718.2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21" t="s">
        <v>4</v>
      </c>
      <c r="B24" s="21" t="s">
        <v>5</v>
      </c>
      <c r="C24" s="21" t="s">
        <v>87</v>
      </c>
      <c r="D24" s="3">
        <v>500</v>
      </c>
      <c r="E24" s="3">
        <v>0</v>
      </c>
      <c r="F24" s="3">
        <v>500</v>
      </c>
      <c r="G24" s="3">
        <v>0</v>
      </c>
      <c r="H24" s="3">
        <v>500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21" t="s">
        <v>4</v>
      </c>
      <c r="B25" s="21" t="s">
        <v>5</v>
      </c>
      <c r="C25" s="21" t="s">
        <v>80</v>
      </c>
      <c r="D25" s="3">
        <v>7000</v>
      </c>
      <c r="E25" s="3">
        <v>6816</v>
      </c>
      <c r="F25" s="3">
        <v>7000</v>
      </c>
      <c r="G25" s="3">
        <v>6816</v>
      </c>
      <c r="H25" s="3">
        <v>7000</v>
      </c>
      <c r="I25" s="3">
        <v>6816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21" t="s">
        <v>4</v>
      </c>
      <c r="B26" s="21" t="s">
        <v>5</v>
      </c>
      <c r="C26" s="21" t="s">
        <v>68</v>
      </c>
      <c r="D26" s="3">
        <v>3000</v>
      </c>
      <c r="E26" s="3">
        <v>0</v>
      </c>
      <c r="F26" s="3">
        <v>3000</v>
      </c>
      <c r="G26" s="3">
        <v>0</v>
      </c>
      <c r="H26" s="3">
        <v>0</v>
      </c>
      <c r="I26" s="3">
        <v>0</v>
      </c>
      <c r="J26" s="3">
        <v>3000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s="78" customFormat="1" ht="14.25">
      <c r="A27" s="21" t="s">
        <v>4</v>
      </c>
      <c r="B27" s="21" t="s">
        <v>5</v>
      </c>
      <c r="C27" s="21" t="s">
        <v>82</v>
      </c>
      <c r="D27" s="3">
        <v>8000</v>
      </c>
      <c r="E27" s="3">
        <v>0</v>
      </c>
      <c r="F27" s="3">
        <v>8000</v>
      </c>
      <c r="G27" s="3">
        <v>0</v>
      </c>
      <c r="H27" s="3"/>
      <c r="I27" s="3"/>
      <c r="J27" s="3">
        <v>8000</v>
      </c>
      <c r="K27" s="3">
        <v>0</v>
      </c>
      <c r="L27" s="3"/>
      <c r="M27" s="3"/>
      <c r="N27" s="3"/>
      <c r="O27" s="3"/>
      <c r="P27" s="3"/>
      <c r="Q27" s="3"/>
      <c r="R27" s="3"/>
      <c r="S27" s="3"/>
    </row>
    <row r="28" spans="1:19" ht="14.25">
      <c r="A28" s="19" t="s">
        <v>4</v>
      </c>
      <c r="B28" s="19" t="s">
        <v>261</v>
      </c>
      <c r="C28" s="21"/>
      <c r="D28" s="22">
        <f>SUM(D23:D27)</f>
        <v>20000</v>
      </c>
      <c r="E28" s="22">
        <f>SUM(E23:E27)</f>
        <v>7534.2</v>
      </c>
      <c r="F28" s="22">
        <f>SUM(F23:F27)</f>
        <v>20000</v>
      </c>
      <c r="G28" s="22">
        <f>SUM(G23:G27)</f>
        <v>7534.2</v>
      </c>
      <c r="H28" s="22">
        <f>SUM(H23:H26)</f>
        <v>9000</v>
      </c>
      <c r="I28" s="22">
        <f>I23+I24+I25</f>
        <v>7534.2</v>
      </c>
      <c r="J28" s="22">
        <f>SUM(J23:J27)</f>
        <v>11000</v>
      </c>
      <c r="K28" s="22">
        <f>SUM(K23:K27)</f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92" t="s">
        <v>58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1:19" ht="14.25">
      <c r="A30" s="21" t="s">
        <v>7</v>
      </c>
      <c r="B30" s="21" t="s">
        <v>8</v>
      </c>
      <c r="C30" s="21" t="s">
        <v>34</v>
      </c>
      <c r="D30" s="3">
        <v>4778</v>
      </c>
      <c r="E30" s="3">
        <v>4777.24</v>
      </c>
      <c r="F30" s="38">
        <v>4778</v>
      </c>
      <c r="G30" s="77">
        <v>4777.24</v>
      </c>
      <c r="H30" s="38">
        <v>0</v>
      </c>
      <c r="I30" s="38">
        <v>0</v>
      </c>
      <c r="J30" s="38">
        <v>4778</v>
      </c>
      <c r="K30" s="77">
        <v>4777.24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ht="14.25">
      <c r="A31" s="21" t="s">
        <v>7</v>
      </c>
      <c r="B31" s="21" t="s">
        <v>8</v>
      </c>
      <c r="C31" s="21" t="s">
        <v>81</v>
      </c>
      <c r="D31" s="3">
        <v>135000</v>
      </c>
      <c r="E31" s="3">
        <v>133623.33</v>
      </c>
      <c r="F31" s="38">
        <v>135000</v>
      </c>
      <c r="G31" s="77">
        <v>133623.33</v>
      </c>
      <c r="H31" s="38">
        <v>0</v>
      </c>
      <c r="I31" s="38">
        <v>0</v>
      </c>
      <c r="J31" s="38">
        <v>135000</v>
      </c>
      <c r="K31" s="77">
        <v>133623.33</v>
      </c>
      <c r="L31" s="38">
        <v>0</v>
      </c>
      <c r="M31" s="77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ht="14.25">
      <c r="A32" s="21" t="s">
        <v>7</v>
      </c>
      <c r="B32" s="21" t="s">
        <v>8</v>
      </c>
      <c r="C32" s="21" t="s">
        <v>82</v>
      </c>
      <c r="D32" s="3">
        <v>8100</v>
      </c>
      <c r="E32" s="3">
        <v>6347.2</v>
      </c>
      <c r="F32" s="38">
        <v>8100</v>
      </c>
      <c r="G32" s="77">
        <v>6347.2</v>
      </c>
      <c r="H32" s="38">
        <v>0</v>
      </c>
      <c r="I32" s="38">
        <v>0</v>
      </c>
      <c r="J32" s="38">
        <v>8100</v>
      </c>
      <c r="K32" s="77">
        <v>6347.2</v>
      </c>
      <c r="L32" s="38">
        <v>0</v>
      </c>
      <c r="M32" s="77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</row>
    <row r="33" spans="1:19" ht="14.25">
      <c r="A33" s="19" t="s">
        <v>7</v>
      </c>
      <c r="B33" s="19" t="s">
        <v>8</v>
      </c>
      <c r="C33" s="21"/>
      <c r="D33" s="22">
        <f>D30+D31+D32</f>
        <v>147878</v>
      </c>
      <c r="E33" s="22">
        <f>E30+E31+E32</f>
        <v>144747.77</v>
      </c>
      <c r="F33" s="22">
        <f>SUM(F30:F32)</f>
        <v>147878</v>
      </c>
      <c r="G33" s="23">
        <f>G30+G31+G32</f>
        <v>144747.77</v>
      </c>
      <c r="H33" s="3">
        <v>0</v>
      </c>
      <c r="I33" s="3">
        <v>0</v>
      </c>
      <c r="J33" s="22">
        <f>J30+J31+J32</f>
        <v>147878</v>
      </c>
      <c r="K33" s="23">
        <f>K30+K31+K32</f>
        <v>144747.77</v>
      </c>
      <c r="L33" s="22">
        <f>SUM(L30:L32)</f>
        <v>0</v>
      </c>
      <c r="M33" s="23">
        <f>SUM(M30:M32)</f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92" t="s">
        <v>59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</row>
    <row r="35" spans="1:19" ht="14.25">
      <c r="A35" s="16" t="s">
        <v>7</v>
      </c>
      <c r="B35" s="32" t="s">
        <v>9</v>
      </c>
      <c r="C35" s="21" t="s">
        <v>80</v>
      </c>
      <c r="D35" s="4">
        <v>3300</v>
      </c>
      <c r="E35" s="3">
        <v>3270</v>
      </c>
      <c r="F35" s="4">
        <v>3300</v>
      </c>
      <c r="G35" s="3">
        <v>3270</v>
      </c>
      <c r="H35" s="3">
        <v>3300</v>
      </c>
      <c r="I35" s="3">
        <v>3270</v>
      </c>
      <c r="J35" s="4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16" t="s">
        <v>7</v>
      </c>
      <c r="B36" s="32" t="s">
        <v>9</v>
      </c>
      <c r="C36" s="21" t="s">
        <v>68</v>
      </c>
      <c r="D36" s="3">
        <v>91000</v>
      </c>
      <c r="E36" s="3">
        <v>49916.04</v>
      </c>
      <c r="F36" s="3">
        <v>91000</v>
      </c>
      <c r="G36" s="3">
        <v>49916.04</v>
      </c>
      <c r="H36" s="3">
        <v>0</v>
      </c>
      <c r="I36" s="3">
        <v>0</v>
      </c>
      <c r="J36" s="33">
        <v>91000</v>
      </c>
      <c r="K36" s="17">
        <v>49916.04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21" t="s">
        <v>7</v>
      </c>
      <c r="B37" s="21" t="s">
        <v>9</v>
      </c>
      <c r="C37" s="21" t="s">
        <v>81</v>
      </c>
      <c r="D37" s="3">
        <v>120000</v>
      </c>
      <c r="E37" s="3">
        <v>48980.34</v>
      </c>
      <c r="F37" s="3">
        <v>120000</v>
      </c>
      <c r="G37" s="3">
        <v>48980.34</v>
      </c>
      <c r="H37" s="3">
        <v>0</v>
      </c>
      <c r="I37" s="3">
        <v>0</v>
      </c>
      <c r="J37" s="33">
        <v>120000</v>
      </c>
      <c r="K37" s="17">
        <v>48980.34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21" t="s">
        <v>7</v>
      </c>
      <c r="B38" s="21" t="s">
        <v>9</v>
      </c>
      <c r="C38" s="21" t="s">
        <v>82</v>
      </c>
      <c r="D38" s="4">
        <v>55700</v>
      </c>
      <c r="E38" s="3">
        <v>38705.55</v>
      </c>
      <c r="F38" s="4">
        <v>55700</v>
      </c>
      <c r="G38" s="3">
        <v>38705.55</v>
      </c>
      <c r="H38" s="3">
        <v>0</v>
      </c>
      <c r="I38" s="3">
        <v>0</v>
      </c>
      <c r="J38" s="4">
        <v>55700</v>
      </c>
      <c r="K38" s="3">
        <v>38705.55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21" t="s">
        <v>7</v>
      </c>
      <c r="B39" s="21" t="s">
        <v>9</v>
      </c>
      <c r="C39" s="21" t="s">
        <v>268</v>
      </c>
      <c r="D39" s="4">
        <v>47800</v>
      </c>
      <c r="E39" s="3">
        <v>36120.24</v>
      </c>
      <c r="F39" s="4">
        <v>47800</v>
      </c>
      <c r="G39" s="3">
        <v>36120.24</v>
      </c>
      <c r="H39" s="3">
        <v>0</v>
      </c>
      <c r="I39" s="3">
        <v>0</v>
      </c>
      <c r="J39" s="4">
        <v>47800</v>
      </c>
      <c r="K39" s="3">
        <v>36120.24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19" t="s">
        <v>7</v>
      </c>
      <c r="B40" s="19" t="s">
        <v>9</v>
      </c>
      <c r="C40" s="19"/>
      <c r="D40" s="34">
        <f>SUM(D35:D39)</f>
        <v>317800</v>
      </c>
      <c r="E40" s="22">
        <f>SUM(E35:E39)</f>
        <v>176992.16999999998</v>
      </c>
      <c r="F40" s="34">
        <f>SUM(F35:F39)</f>
        <v>317800</v>
      </c>
      <c r="G40" s="22">
        <f>SUM(G35:G39)</f>
        <v>176992.16999999998</v>
      </c>
      <c r="H40" s="22">
        <f>H35+H36+H37+H38+H39</f>
        <v>3300</v>
      </c>
      <c r="I40" s="22">
        <f>SUM(I35:I39)</f>
        <v>3270</v>
      </c>
      <c r="J40" s="34">
        <f>SUM(J35:J39)</f>
        <v>314500</v>
      </c>
      <c r="K40" s="22">
        <f>SUM(K35:K39)</f>
        <v>173722.16999999998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</row>
    <row r="41" spans="1:19" ht="14.25">
      <c r="A41" s="92" t="s">
        <v>44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4"/>
    </row>
    <row r="42" spans="1:19" ht="14.25">
      <c r="A42" s="21" t="s">
        <v>10</v>
      </c>
      <c r="B42" s="21" t="s">
        <v>11</v>
      </c>
      <c r="C42" s="16" t="s">
        <v>68</v>
      </c>
      <c r="D42" s="33">
        <v>3000</v>
      </c>
      <c r="E42" s="17">
        <v>0</v>
      </c>
      <c r="F42" s="33">
        <v>3000</v>
      </c>
      <c r="G42" s="17">
        <v>0</v>
      </c>
      <c r="H42" s="3">
        <v>0</v>
      </c>
      <c r="I42" s="3">
        <v>0</v>
      </c>
      <c r="J42" s="33">
        <v>3000</v>
      </c>
      <c r="K42" s="17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21" t="s">
        <v>10</v>
      </c>
      <c r="B43" s="21" t="s">
        <v>11</v>
      </c>
      <c r="C43" s="21" t="s">
        <v>82</v>
      </c>
      <c r="D43" s="4">
        <v>20200</v>
      </c>
      <c r="E43" s="3">
        <v>3676</v>
      </c>
      <c r="F43" s="4">
        <v>20200</v>
      </c>
      <c r="G43" s="3">
        <v>3676</v>
      </c>
      <c r="H43" s="3">
        <v>0</v>
      </c>
      <c r="I43" s="3">
        <v>0</v>
      </c>
      <c r="J43" s="4">
        <v>20200</v>
      </c>
      <c r="K43" s="3">
        <v>3676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19" t="s">
        <v>10</v>
      </c>
      <c r="B44" s="19" t="s">
        <v>11</v>
      </c>
      <c r="C44" s="19"/>
      <c r="D44" s="34">
        <f>SUM(D42:D43)</f>
        <v>23200</v>
      </c>
      <c r="E44" s="22">
        <f>SUM(E42:E43)</f>
        <v>3676</v>
      </c>
      <c r="F44" s="34">
        <f>SUM(F42:F43)</f>
        <v>23200</v>
      </c>
      <c r="G44" s="22">
        <f>SUM(G42:G43)</f>
        <v>3676</v>
      </c>
      <c r="H44" s="3">
        <v>0</v>
      </c>
      <c r="I44" s="3">
        <v>0</v>
      </c>
      <c r="J44" s="34">
        <f>SUM(J42:J43)</f>
        <v>23200</v>
      </c>
      <c r="K44" s="22">
        <f>SUM(K42:K43)</f>
        <v>3676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92" t="s">
        <v>83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</row>
    <row r="46" spans="1:19" ht="14.25">
      <c r="A46" s="16" t="s">
        <v>84</v>
      </c>
      <c r="B46" s="15" t="s">
        <v>85</v>
      </c>
      <c r="C46" s="16" t="s">
        <v>82</v>
      </c>
      <c r="D46" s="17">
        <v>30000</v>
      </c>
      <c r="E46" s="18">
        <v>9446.4</v>
      </c>
      <c r="F46" s="17">
        <v>30000</v>
      </c>
      <c r="G46" s="18">
        <v>9446.4</v>
      </c>
      <c r="H46" s="3">
        <v>0</v>
      </c>
      <c r="I46" s="3">
        <v>0</v>
      </c>
      <c r="J46" s="3">
        <v>30000</v>
      </c>
      <c r="K46" s="5">
        <v>9446.4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19" t="s">
        <v>84</v>
      </c>
      <c r="B47" s="20" t="s">
        <v>85</v>
      </c>
      <c r="C47" s="19"/>
      <c r="D47" s="22">
        <f aca="true" t="shared" si="0" ref="D47:K47">SUM(D46:D46)</f>
        <v>30000</v>
      </c>
      <c r="E47" s="23">
        <f t="shared" si="0"/>
        <v>9446.4</v>
      </c>
      <c r="F47" s="22">
        <f t="shared" si="0"/>
        <v>30000</v>
      </c>
      <c r="G47" s="23">
        <f t="shared" si="0"/>
        <v>9446.4</v>
      </c>
      <c r="H47" s="22">
        <f t="shared" si="0"/>
        <v>0</v>
      </c>
      <c r="I47" s="23">
        <f t="shared" si="0"/>
        <v>0</v>
      </c>
      <c r="J47" s="28">
        <f t="shared" si="0"/>
        <v>30000</v>
      </c>
      <c r="K47" s="29">
        <f t="shared" si="0"/>
        <v>9446.4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s="78" customFormat="1" ht="14.25">
      <c r="A48" s="92" t="s">
        <v>258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4"/>
    </row>
    <row r="49" spans="1:19" s="78" customFormat="1" ht="14.25">
      <c r="A49" s="21" t="s">
        <v>84</v>
      </c>
      <c r="B49" s="21" t="s">
        <v>275</v>
      </c>
      <c r="C49" s="21" t="s">
        <v>80</v>
      </c>
      <c r="D49" s="3">
        <v>5600</v>
      </c>
      <c r="E49" s="3">
        <v>940</v>
      </c>
      <c r="F49" s="3">
        <v>5600</v>
      </c>
      <c r="G49" s="3">
        <v>940</v>
      </c>
      <c r="H49" s="3">
        <v>5600</v>
      </c>
      <c r="I49" s="3">
        <v>940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s="78" customFormat="1" ht="14.25">
      <c r="A50" s="21" t="s">
        <v>84</v>
      </c>
      <c r="B50" s="21" t="s">
        <v>275</v>
      </c>
      <c r="C50" s="21" t="s">
        <v>68</v>
      </c>
      <c r="D50" s="3">
        <v>1400</v>
      </c>
      <c r="E50" s="3">
        <v>0</v>
      </c>
      <c r="F50" s="3">
        <v>1400</v>
      </c>
      <c r="G50" s="3">
        <v>0</v>
      </c>
      <c r="H50" s="3">
        <v>0</v>
      </c>
      <c r="I50" s="3">
        <v>0</v>
      </c>
      <c r="J50" s="3">
        <v>1400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s="78" customFormat="1" ht="14.25">
      <c r="A51" s="21" t="s">
        <v>84</v>
      </c>
      <c r="B51" s="21" t="s">
        <v>275</v>
      </c>
      <c r="C51" s="21" t="s">
        <v>93</v>
      </c>
      <c r="D51" s="3">
        <v>1500</v>
      </c>
      <c r="E51" s="3">
        <v>91.05</v>
      </c>
      <c r="F51" s="3">
        <v>1500</v>
      </c>
      <c r="G51" s="3">
        <v>91.05</v>
      </c>
      <c r="H51" s="3">
        <v>0</v>
      </c>
      <c r="I51" s="3">
        <v>0</v>
      </c>
      <c r="J51" s="3">
        <v>1500</v>
      </c>
      <c r="K51" s="3">
        <v>91.05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s="78" customFormat="1" ht="14.25">
      <c r="A52" s="21" t="s">
        <v>84</v>
      </c>
      <c r="B52" s="21" t="s">
        <v>275</v>
      </c>
      <c r="C52" s="21" t="s">
        <v>82</v>
      </c>
      <c r="D52" s="3">
        <v>2600</v>
      </c>
      <c r="E52" s="3">
        <v>2193.15</v>
      </c>
      <c r="F52" s="3">
        <v>2600</v>
      </c>
      <c r="G52" s="3">
        <v>2193.15</v>
      </c>
      <c r="H52" s="3">
        <v>0</v>
      </c>
      <c r="I52" s="3">
        <v>0</v>
      </c>
      <c r="J52" s="3">
        <v>2600</v>
      </c>
      <c r="K52" s="3">
        <v>2193.15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s="78" customFormat="1" ht="14.25">
      <c r="A53" s="19" t="s">
        <v>84</v>
      </c>
      <c r="B53" s="19" t="s">
        <v>275</v>
      </c>
      <c r="C53" s="19"/>
      <c r="D53" s="22">
        <f aca="true" t="shared" si="1" ref="D53:K53">SUM(D49:D52)</f>
        <v>11100</v>
      </c>
      <c r="E53" s="22">
        <f t="shared" si="1"/>
        <v>3224.2</v>
      </c>
      <c r="F53" s="22">
        <f t="shared" si="1"/>
        <v>11100</v>
      </c>
      <c r="G53" s="22">
        <f t="shared" si="1"/>
        <v>3224.2</v>
      </c>
      <c r="H53" s="3">
        <f t="shared" si="1"/>
        <v>5600</v>
      </c>
      <c r="I53" s="3">
        <f t="shared" si="1"/>
        <v>940</v>
      </c>
      <c r="J53" s="3">
        <f t="shared" si="1"/>
        <v>5500</v>
      </c>
      <c r="K53" s="3">
        <f t="shared" si="1"/>
        <v>2284.2000000000003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</row>
    <row r="54" spans="1:19" ht="14.25">
      <c r="A54" s="92" t="s">
        <v>60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4"/>
    </row>
    <row r="55" spans="1:19" ht="14.25">
      <c r="A55" s="21" t="s">
        <v>12</v>
      </c>
      <c r="B55" s="24" t="s">
        <v>13</v>
      </c>
      <c r="C55" s="21" t="s">
        <v>86</v>
      </c>
      <c r="D55" s="3">
        <v>180908</v>
      </c>
      <c r="E55" s="5">
        <v>171722.99</v>
      </c>
      <c r="F55" s="3">
        <v>180908</v>
      </c>
      <c r="G55" s="5">
        <v>171722.99</v>
      </c>
      <c r="H55" s="3">
        <v>180908</v>
      </c>
      <c r="I55" s="5">
        <v>171722.99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</row>
    <row r="56" spans="1:19" s="78" customFormat="1" ht="14.25">
      <c r="A56" s="16" t="s">
        <v>12</v>
      </c>
      <c r="B56" s="21" t="s">
        <v>13</v>
      </c>
      <c r="C56" s="21" t="s">
        <v>92</v>
      </c>
      <c r="D56" s="3">
        <v>14500</v>
      </c>
      <c r="E56" s="3">
        <v>14053.69</v>
      </c>
      <c r="F56" s="3">
        <v>14500</v>
      </c>
      <c r="G56" s="3">
        <v>14053.69</v>
      </c>
      <c r="H56" s="3">
        <v>14500</v>
      </c>
      <c r="I56" s="3">
        <v>14053.69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4.25">
      <c r="A57" s="16" t="s">
        <v>12</v>
      </c>
      <c r="B57" s="21" t="s">
        <v>13</v>
      </c>
      <c r="C57" s="21" t="s">
        <v>79</v>
      </c>
      <c r="D57" s="3">
        <v>33820</v>
      </c>
      <c r="E57" s="3">
        <v>31309.51</v>
      </c>
      <c r="F57" s="3">
        <v>33820</v>
      </c>
      <c r="G57" s="3">
        <v>31309.51</v>
      </c>
      <c r="H57" s="3">
        <v>33820</v>
      </c>
      <c r="I57" s="3">
        <v>31309.51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ht="14.25">
      <c r="A58" s="21" t="s">
        <v>12</v>
      </c>
      <c r="B58" s="21" t="s">
        <v>13</v>
      </c>
      <c r="C58" s="21" t="s">
        <v>87</v>
      </c>
      <c r="D58" s="3">
        <v>4800</v>
      </c>
      <c r="E58" s="3">
        <v>1436.45</v>
      </c>
      <c r="F58" s="22">
        <v>4800</v>
      </c>
      <c r="G58" s="3">
        <v>1436.45</v>
      </c>
      <c r="H58" s="3">
        <v>4800</v>
      </c>
      <c r="I58" s="3">
        <v>1436.45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s="78" customFormat="1" ht="14.25">
      <c r="A59" s="16" t="s">
        <v>12</v>
      </c>
      <c r="B59" s="21" t="s">
        <v>13</v>
      </c>
      <c r="C59" s="21" t="s">
        <v>98</v>
      </c>
      <c r="D59" s="3">
        <v>3850</v>
      </c>
      <c r="E59" s="3">
        <v>3646.43</v>
      </c>
      <c r="F59" s="3">
        <v>3850</v>
      </c>
      <c r="G59" s="3">
        <v>3646.43</v>
      </c>
      <c r="H59" s="3">
        <v>0</v>
      </c>
      <c r="I59" s="3">
        <v>0</v>
      </c>
      <c r="J59" s="3">
        <v>3850</v>
      </c>
      <c r="K59" s="3">
        <v>3646.43</v>
      </c>
      <c r="L59" s="3"/>
      <c r="M59" s="3"/>
      <c r="N59" s="3"/>
      <c r="O59" s="3"/>
      <c r="P59" s="3"/>
      <c r="Q59" s="3"/>
      <c r="R59" s="3"/>
      <c r="S59" s="3"/>
    </row>
    <row r="60" spans="1:19" ht="14.25">
      <c r="A60" s="26" t="s">
        <v>12</v>
      </c>
      <c r="B60" s="47" t="s">
        <v>13</v>
      </c>
      <c r="C60" s="26"/>
      <c r="D60" s="28">
        <f aca="true" t="shared" si="2" ref="D60:I60">SUM(D55:D59)</f>
        <v>237878</v>
      </c>
      <c r="E60" s="29">
        <f t="shared" si="2"/>
        <v>222169.07</v>
      </c>
      <c r="F60" s="28">
        <f t="shared" si="2"/>
        <v>237878</v>
      </c>
      <c r="G60" s="29">
        <f t="shared" si="2"/>
        <v>222169.07</v>
      </c>
      <c r="H60" s="28">
        <f t="shared" si="2"/>
        <v>234028</v>
      </c>
      <c r="I60" s="29">
        <f t="shared" si="2"/>
        <v>218522.64</v>
      </c>
      <c r="J60" s="48">
        <f>SUM(J57:J59)</f>
        <v>3850</v>
      </c>
      <c r="K60" s="48">
        <f>SUM(K57:K59)</f>
        <v>3646.43</v>
      </c>
      <c r="L60" s="38">
        <v>0</v>
      </c>
      <c r="M60" s="38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4.25">
      <c r="A61" s="92" t="s">
        <v>88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4"/>
    </row>
    <row r="62" spans="1:19" ht="14.25">
      <c r="A62" s="16" t="s">
        <v>12</v>
      </c>
      <c r="B62" s="24" t="s">
        <v>89</v>
      </c>
      <c r="C62" s="16" t="s">
        <v>90</v>
      </c>
      <c r="D62" s="17">
        <v>70000</v>
      </c>
      <c r="E62" s="18">
        <v>57792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7">
        <v>70000</v>
      </c>
      <c r="O62" s="18">
        <v>57792</v>
      </c>
      <c r="P62" s="3">
        <v>0</v>
      </c>
      <c r="Q62" s="3">
        <v>0</v>
      </c>
      <c r="R62" s="3">
        <v>0</v>
      </c>
      <c r="S62" s="3">
        <v>0</v>
      </c>
    </row>
    <row r="63" spans="1:19" ht="14.25">
      <c r="A63" s="21" t="s">
        <v>12</v>
      </c>
      <c r="B63" s="21" t="s">
        <v>89</v>
      </c>
      <c r="C63" s="21" t="s">
        <v>68</v>
      </c>
      <c r="D63" s="3">
        <v>8000</v>
      </c>
      <c r="E63" s="3">
        <v>604.29</v>
      </c>
      <c r="F63" s="3">
        <v>8000</v>
      </c>
      <c r="G63" s="5">
        <v>604.29</v>
      </c>
      <c r="H63" s="3">
        <v>0</v>
      </c>
      <c r="I63" s="3">
        <v>0</v>
      </c>
      <c r="J63" s="3">
        <v>8000</v>
      </c>
      <c r="K63" s="5">
        <v>604.29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  <row r="64" spans="1:19" s="78" customFormat="1" ht="14.25">
      <c r="A64" s="16" t="s">
        <v>12</v>
      </c>
      <c r="B64" s="21" t="s">
        <v>89</v>
      </c>
      <c r="C64" s="21" t="s">
        <v>276</v>
      </c>
      <c r="D64" s="3">
        <v>10000</v>
      </c>
      <c r="E64" s="3">
        <v>8119.55</v>
      </c>
      <c r="F64" s="3">
        <v>10000</v>
      </c>
      <c r="G64" s="5">
        <v>8119.55</v>
      </c>
      <c r="H64" s="3">
        <v>0</v>
      </c>
      <c r="I64" s="3">
        <v>0</v>
      </c>
      <c r="J64" s="3">
        <v>10000</v>
      </c>
      <c r="K64" s="5">
        <v>8119.55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ht="14.25">
      <c r="A65" s="26" t="s">
        <v>12</v>
      </c>
      <c r="B65" s="47" t="s">
        <v>89</v>
      </c>
      <c r="C65" s="26"/>
      <c r="D65" s="28">
        <f>SUM(D62:D64)</f>
        <v>88000</v>
      </c>
      <c r="E65" s="29">
        <f>SUM(E62:E64)</f>
        <v>66515.84</v>
      </c>
      <c r="F65" s="48">
        <f>SUM(F62:F64)</f>
        <v>18000</v>
      </c>
      <c r="G65" s="23">
        <f>SUM(G62:G64)</f>
        <v>8723.84</v>
      </c>
      <c r="H65" s="3">
        <v>0</v>
      </c>
      <c r="I65" s="3">
        <v>0</v>
      </c>
      <c r="J65" s="22">
        <f>SUM(J62:J64)</f>
        <v>18000</v>
      </c>
      <c r="K65" s="23">
        <f>SUM(K62:K64)</f>
        <v>8723.84</v>
      </c>
      <c r="L65" s="3">
        <v>0</v>
      </c>
      <c r="M65" s="3">
        <v>0</v>
      </c>
      <c r="N65" s="28">
        <f>SUM(N62:N64)</f>
        <v>70000</v>
      </c>
      <c r="O65" s="29">
        <f>SUM(O62:O64)</f>
        <v>57792</v>
      </c>
      <c r="P65" s="3">
        <v>0</v>
      </c>
      <c r="Q65" s="3">
        <v>0</v>
      </c>
      <c r="R65" s="3">
        <v>0</v>
      </c>
      <c r="S65" s="3">
        <v>0</v>
      </c>
    </row>
    <row r="66" spans="1:19" ht="14.25">
      <c r="A66" s="92" t="s">
        <v>45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4"/>
    </row>
    <row r="67" spans="1:19" ht="14.25">
      <c r="A67" s="21" t="s">
        <v>12</v>
      </c>
      <c r="B67" s="15" t="s">
        <v>14</v>
      </c>
      <c r="C67" s="16" t="s">
        <v>91</v>
      </c>
      <c r="D67" s="17">
        <v>108</v>
      </c>
      <c r="E67" s="18">
        <v>108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7">
        <v>108</v>
      </c>
      <c r="O67" s="18">
        <v>108</v>
      </c>
      <c r="P67" s="3">
        <v>0</v>
      </c>
      <c r="Q67" s="3">
        <v>0</v>
      </c>
      <c r="R67" s="3">
        <v>0</v>
      </c>
      <c r="S67" s="3">
        <v>0</v>
      </c>
    </row>
    <row r="68" spans="1:19" ht="14.25">
      <c r="A68" s="16" t="s">
        <v>12</v>
      </c>
      <c r="B68" s="24" t="s">
        <v>14</v>
      </c>
      <c r="C68" s="21" t="s">
        <v>86</v>
      </c>
      <c r="D68" s="3">
        <v>1340000</v>
      </c>
      <c r="E68" s="5">
        <v>1158045.23</v>
      </c>
      <c r="F68" s="3">
        <v>1340000</v>
      </c>
      <c r="G68" s="5">
        <v>1158045.23</v>
      </c>
      <c r="H68" s="3">
        <v>1340000</v>
      </c>
      <c r="I68" s="5">
        <v>1158045.23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14.25">
      <c r="A69" s="21" t="s">
        <v>12</v>
      </c>
      <c r="B69" s="15" t="s">
        <v>14</v>
      </c>
      <c r="C69" s="16" t="s">
        <v>92</v>
      </c>
      <c r="D69" s="33">
        <v>96300</v>
      </c>
      <c r="E69" s="36">
        <v>90201.56</v>
      </c>
      <c r="F69" s="33">
        <v>96300</v>
      </c>
      <c r="G69" s="36">
        <v>90201.56</v>
      </c>
      <c r="H69" s="33">
        <v>96300</v>
      </c>
      <c r="I69" s="36">
        <v>90201.56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 ht="14.25">
      <c r="A70" s="16" t="s">
        <v>12</v>
      </c>
      <c r="B70" s="24" t="s">
        <v>14</v>
      </c>
      <c r="C70" s="21" t="s">
        <v>79</v>
      </c>
      <c r="D70" s="4">
        <v>216300</v>
      </c>
      <c r="E70" s="3">
        <v>206321.51</v>
      </c>
      <c r="F70" s="4">
        <v>216300</v>
      </c>
      <c r="G70" s="3">
        <v>206321.51</v>
      </c>
      <c r="H70" s="4">
        <v>216300</v>
      </c>
      <c r="I70" s="3">
        <v>206321.51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ht="14.25">
      <c r="A71" s="21" t="s">
        <v>12</v>
      </c>
      <c r="B71" s="15" t="s">
        <v>14</v>
      </c>
      <c r="C71" s="16" t="s">
        <v>87</v>
      </c>
      <c r="D71" s="33">
        <v>31000</v>
      </c>
      <c r="E71" s="17">
        <v>19141.38</v>
      </c>
      <c r="F71" s="33">
        <v>31000</v>
      </c>
      <c r="G71" s="17">
        <v>19141.38</v>
      </c>
      <c r="H71" s="33">
        <v>31000</v>
      </c>
      <c r="I71" s="17">
        <v>19141.38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</row>
    <row r="72" spans="1:19" ht="14.25">
      <c r="A72" s="16" t="s">
        <v>12</v>
      </c>
      <c r="B72" s="24" t="s">
        <v>14</v>
      </c>
      <c r="C72" s="21" t="s">
        <v>80</v>
      </c>
      <c r="D72" s="4">
        <v>2000</v>
      </c>
      <c r="E72" s="3">
        <v>0</v>
      </c>
      <c r="F72" s="4">
        <v>2000</v>
      </c>
      <c r="G72" s="3">
        <v>0</v>
      </c>
      <c r="H72" s="4">
        <v>2000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19" ht="14.25">
      <c r="A73" s="21" t="s">
        <v>12</v>
      </c>
      <c r="B73" s="21" t="s">
        <v>14</v>
      </c>
      <c r="C73" s="21" t="s">
        <v>68</v>
      </c>
      <c r="D73" s="3">
        <v>88500</v>
      </c>
      <c r="E73" s="3">
        <v>70916.67</v>
      </c>
      <c r="F73" s="3">
        <v>88500</v>
      </c>
      <c r="G73" s="3">
        <v>70916.67</v>
      </c>
      <c r="H73" s="3">
        <v>0</v>
      </c>
      <c r="I73" s="3">
        <v>0</v>
      </c>
      <c r="J73" s="3">
        <v>88500</v>
      </c>
      <c r="K73" s="3">
        <v>70916.67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19" ht="14.25">
      <c r="A74" s="21" t="s">
        <v>12</v>
      </c>
      <c r="B74" s="21" t="s">
        <v>14</v>
      </c>
      <c r="C74" s="21" t="s">
        <v>93</v>
      </c>
      <c r="D74" s="3">
        <v>68000</v>
      </c>
      <c r="E74" s="3">
        <v>59133.63</v>
      </c>
      <c r="F74" s="3">
        <v>68000</v>
      </c>
      <c r="G74" s="3">
        <v>59133.63</v>
      </c>
      <c r="H74" s="3">
        <v>0</v>
      </c>
      <c r="I74" s="3">
        <v>0</v>
      </c>
      <c r="J74" s="3">
        <v>68000</v>
      </c>
      <c r="K74" s="3">
        <v>59133.63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s="78" customFormat="1" ht="14.25">
      <c r="A75" s="21" t="s">
        <v>12</v>
      </c>
      <c r="B75" s="21" t="s">
        <v>14</v>
      </c>
      <c r="C75" s="21" t="s">
        <v>120</v>
      </c>
      <c r="D75" s="3">
        <v>2000</v>
      </c>
      <c r="E75" s="3">
        <v>962</v>
      </c>
      <c r="F75" s="3">
        <v>2000</v>
      </c>
      <c r="G75" s="3">
        <v>962</v>
      </c>
      <c r="H75" s="3">
        <v>0</v>
      </c>
      <c r="I75" s="3">
        <v>0</v>
      </c>
      <c r="J75" s="3">
        <v>2000</v>
      </c>
      <c r="K75" s="3">
        <v>962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</row>
    <row r="76" spans="1:19" ht="14.25">
      <c r="A76" s="21" t="s">
        <v>12</v>
      </c>
      <c r="B76" s="21" t="s">
        <v>14</v>
      </c>
      <c r="C76" s="21" t="s">
        <v>82</v>
      </c>
      <c r="D76" s="3">
        <v>164740</v>
      </c>
      <c r="E76" s="3">
        <v>140068.6</v>
      </c>
      <c r="F76" s="3">
        <v>164740</v>
      </c>
      <c r="G76" s="3">
        <v>140068.6</v>
      </c>
      <c r="H76" s="3">
        <v>0</v>
      </c>
      <c r="I76" s="3">
        <v>0</v>
      </c>
      <c r="J76" s="3">
        <v>164740</v>
      </c>
      <c r="K76" s="3">
        <v>140068.6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4.25">
      <c r="A77" s="21" t="s">
        <v>12</v>
      </c>
      <c r="B77" s="21" t="s">
        <v>14</v>
      </c>
      <c r="C77" s="21" t="s">
        <v>95</v>
      </c>
      <c r="D77" s="3">
        <v>7100</v>
      </c>
      <c r="E77" s="3">
        <v>4275.28</v>
      </c>
      <c r="F77" s="3">
        <v>7100</v>
      </c>
      <c r="G77" s="3">
        <v>4275.28</v>
      </c>
      <c r="H77" s="3">
        <v>0</v>
      </c>
      <c r="I77" s="3">
        <v>0</v>
      </c>
      <c r="J77" s="3">
        <v>7100</v>
      </c>
      <c r="K77" s="3">
        <v>4275.28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</row>
    <row r="78" spans="1:19" ht="14.25">
      <c r="A78" s="21" t="s">
        <v>12</v>
      </c>
      <c r="B78" s="21" t="s">
        <v>14</v>
      </c>
      <c r="C78" s="67">
        <v>4370</v>
      </c>
      <c r="D78" s="3">
        <v>13200</v>
      </c>
      <c r="E78" s="3">
        <v>7016.62</v>
      </c>
      <c r="F78" s="3">
        <v>13200</v>
      </c>
      <c r="G78" s="3">
        <v>7016.62</v>
      </c>
      <c r="H78" s="3">
        <v>0</v>
      </c>
      <c r="I78" s="3">
        <v>0</v>
      </c>
      <c r="J78" s="3">
        <v>13200</v>
      </c>
      <c r="K78" s="3">
        <v>7016.62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14.25">
      <c r="A79" s="21" t="s">
        <v>12</v>
      </c>
      <c r="B79" s="21" t="s">
        <v>14</v>
      </c>
      <c r="C79" s="67">
        <v>4410</v>
      </c>
      <c r="D79" s="3">
        <v>45000</v>
      </c>
      <c r="E79" s="3">
        <v>40248.14</v>
      </c>
      <c r="F79" s="3">
        <v>45000</v>
      </c>
      <c r="G79" s="3">
        <v>40248.14</v>
      </c>
      <c r="H79" s="3">
        <v>0</v>
      </c>
      <c r="I79" s="3">
        <v>0</v>
      </c>
      <c r="J79" s="3">
        <v>45000</v>
      </c>
      <c r="K79" s="3">
        <v>40248.14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14.25">
      <c r="A80" s="21" t="s">
        <v>12</v>
      </c>
      <c r="B80" s="21" t="s">
        <v>14</v>
      </c>
      <c r="C80" s="67">
        <v>4420</v>
      </c>
      <c r="D80" s="3">
        <v>10000</v>
      </c>
      <c r="E80" s="3">
        <v>8150.3</v>
      </c>
      <c r="F80" s="3">
        <v>10000</v>
      </c>
      <c r="G80" s="3">
        <v>8150.3</v>
      </c>
      <c r="H80" s="3">
        <v>0</v>
      </c>
      <c r="I80" s="3">
        <v>0</v>
      </c>
      <c r="J80" s="3">
        <v>10000</v>
      </c>
      <c r="K80" s="3">
        <v>8150.3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</row>
    <row r="81" spans="1:19" ht="14.25">
      <c r="A81" s="16" t="s">
        <v>12</v>
      </c>
      <c r="B81" s="40" t="s">
        <v>14</v>
      </c>
      <c r="C81" s="25" t="s">
        <v>69</v>
      </c>
      <c r="D81" s="43">
        <v>6000</v>
      </c>
      <c r="E81" s="38">
        <v>2839.5</v>
      </c>
      <c r="F81" s="43">
        <v>6000</v>
      </c>
      <c r="G81" s="38">
        <v>2839.5</v>
      </c>
      <c r="H81" s="38">
        <v>0</v>
      </c>
      <c r="I81" s="38">
        <v>0</v>
      </c>
      <c r="J81" s="43">
        <v>6000</v>
      </c>
      <c r="K81" s="38">
        <v>2839.5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</row>
    <row r="82" spans="1:19" ht="14.25">
      <c r="A82" s="21" t="s">
        <v>12</v>
      </c>
      <c r="B82" s="15" t="s">
        <v>14</v>
      </c>
      <c r="C82" s="16" t="s">
        <v>98</v>
      </c>
      <c r="D82" s="33">
        <v>32000</v>
      </c>
      <c r="E82" s="17">
        <v>30903.5</v>
      </c>
      <c r="F82" s="33">
        <v>32000</v>
      </c>
      <c r="G82" s="17">
        <v>30903.5</v>
      </c>
      <c r="H82" s="3">
        <v>0</v>
      </c>
      <c r="I82" s="3">
        <v>0</v>
      </c>
      <c r="J82" s="33">
        <v>32000</v>
      </c>
      <c r="K82" s="17">
        <v>30903.5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</row>
    <row r="83" spans="1:19" ht="14.25">
      <c r="A83" s="21" t="s">
        <v>12</v>
      </c>
      <c r="B83" s="24" t="s">
        <v>14</v>
      </c>
      <c r="C83" s="21" t="s">
        <v>99</v>
      </c>
      <c r="D83" s="4">
        <v>4000</v>
      </c>
      <c r="E83" s="3">
        <v>3006</v>
      </c>
      <c r="F83" s="4">
        <v>4000</v>
      </c>
      <c r="G83" s="3">
        <v>3006</v>
      </c>
      <c r="H83" s="3">
        <v>0</v>
      </c>
      <c r="I83" s="3">
        <v>0</v>
      </c>
      <c r="J83" s="4">
        <v>4000</v>
      </c>
      <c r="K83" s="3">
        <v>3006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</row>
    <row r="84" spans="1:19" ht="14.25">
      <c r="A84" s="19" t="s">
        <v>12</v>
      </c>
      <c r="B84" s="20" t="s">
        <v>14</v>
      </c>
      <c r="C84" s="21"/>
      <c r="D84" s="22">
        <f aca="true" t="shared" si="3" ref="D84:K84">SUM(D67:D83)</f>
        <v>2126248</v>
      </c>
      <c r="E84" s="23">
        <f t="shared" si="3"/>
        <v>1841337.92</v>
      </c>
      <c r="F84" s="22">
        <f t="shared" si="3"/>
        <v>2126140</v>
      </c>
      <c r="G84" s="23">
        <f t="shared" si="3"/>
        <v>1841229.92</v>
      </c>
      <c r="H84" s="22">
        <f t="shared" si="3"/>
        <v>1685600</v>
      </c>
      <c r="I84" s="22">
        <f t="shared" si="3"/>
        <v>1473709.68</v>
      </c>
      <c r="J84" s="22">
        <f t="shared" si="3"/>
        <v>440540</v>
      </c>
      <c r="K84" s="23">
        <f t="shared" si="3"/>
        <v>367520.24000000005</v>
      </c>
      <c r="L84" s="3">
        <v>0</v>
      </c>
      <c r="M84" s="3">
        <v>0</v>
      </c>
      <c r="N84" s="22">
        <f>SUM(N67:N83)</f>
        <v>108</v>
      </c>
      <c r="O84" s="23">
        <v>108</v>
      </c>
      <c r="P84" s="3">
        <v>0</v>
      </c>
      <c r="Q84" s="3">
        <v>0</v>
      </c>
      <c r="R84" s="3">
        <v>0</v>
      </c>
      <c r="S84" s="3">
        <v>0</v>
      </c>
    </row>
    <row r="85" spans="1:19" ht="14.25">
      <c r="A85" s="92" t="s">
        <v>100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4"/>
    </row>
    <row r="86" spans="1:19" ht="14.25">
      <c r="A86" s="21" t="s">
        <v>12</v>
      </c>
      <c r="B86" s="21" t="s">
        <v>15</v>
      </c>
      <c r="C86" s="16" t="s">
        <v>80</v>
      </c>
      <c r="D86" s="17">
        <v>12000</v>
      </c>
      <c r="E86" s="18">
        <v>11400</v>
      </c>
      <c r="F86" s="17">
        <v>12000</v>
      </c>
      <c r="G86" s="18">
        <v>11400</v>
      </c>
      <c r="H86" s="17">
        <v>12000</v>
      </c>
      <c r="I86" s="18">
        <v>11400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</row>
    <row r="87" spans="1:19" ht="14.25">
      <c r="A87" s="16" t="s">
        <v>12</v>
      </c>
      <c r="B87" s="15" t="s">
        <v>15</v>
      </c>
      <c r="C87" s="21" t="s">
        <v>68</v>
      </c>
      <c r="D87" s="3">
        <v>20000</v>
      </c>
      <c r="E87" s="5">
        <v>15256.09</v>
      </c>
      <c r="F87" s="3">
        <v>20000</v>
      </c>
      <c r="G87" s="5">
        <v>15256.09</v>
      </c>
      <c r="H87" s="3">
        <v>0</v>
      </c>
      <c r="I87" s="3">
        <v>0</v>
      </c>
      <c r="J87" s="3">
        <v>20000</v>
      </c>
      <c r="K87" s="5">
        <v>15256.09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88" spans="1:19" ht="14.25">
      <c r="A88" s="21" t="s">
        <v>12</v>
      </c>
      <c r="B88" s="24" t="s">
        <v>15</v>
      </c>
      <c r="C88" s="16" t="s">
        <v>82</v>
      </c>
      <c r="D88" s="36">
        <v>6000</v>
      </c>
      <c r="E88" s="18">
        <v>1643.24</v>
      </c>
      <c r="F88" s="36">
        <v>6000</v>
      </c>
      <c r="G88" s="18">
        <v>1643.24</v>
      </c>
      <c r="H88" s="3">
        <v>0</v>
      </c>
      <c r="I88" s="3">
        <v>0</v>
      </c>
      <c r="J88" s="36">
        <v>6000</v>
      </c>
      <c r="K88" s="18">
        <v>1643.24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</row>
    <row r="89" spans="1:19" ht="14.25">
      <c r="A89" s="19" t="s">
        <v>12</v>
      </c>
      <c r="B89" s="20" t="s">
        <v>15</v>
      </c>
      <c r="C89" s="21"/>
      <c r="D89" s="22">
        <f aca="true" t="shared" si="4" ref="D89:K89">SUM(D86:D88)</f>
        <v>38000</v>
      </c>
      <c r="E89" s="23">
        <f t="shared" si="4"/>
        <v>28299.33</v>
      </c>
      <c r="F89" s="22">
        <f t="shared" si="4"/>
        <v>38000</v>
      </c>
      <c r="G89" s="23">
        <f t="shared" si="4"/>
        <v>28299.33</v>
      </c>
      <c r="H89" s="28">
        <f t="shared" si="4"/>
        <v>12000</v>
      </c>
      <c r="I89" s="29">
        <f t="shared" si="4"/>
        <v>11400</v>
      </c>
      <c r="J89" s="22">
        <f t="shared" si="4"/>
        <v>26000</v>
      </c>
      <c r="K89" s="23">
        <f t="shared" si="4"/>
        <v>16899.33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</row>
    <row r="90" spans="1:19" ht="14.25">
      <c r="A90" s="92" t="s">
        <v>101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4"/>
    </row>
    <row r="91" spans="1:19" s="78" customFormat="1" ht="14.25">
      <c r="A91" s="80" t="s">
        <v>12</v>
      </c>
      <c r="B91" s="80" t="s">
        <v>102</v>
      </c>
      <c r="C91" s="80" t="s">
        <v>34</v>
      </c>
      <c r="D91" s="81" t="s">
        <v>278</v>
      </c>
      <c r="E91" s="81" t="s">
        <v>279</v>
      </c>
      <c r="F91" s="81" t="s">
        <v>278</v>
      </c>
      <c r="G91" s="81" t="s">
        <v>279</v>
      </c>
      <c r="H91" s="81" t="s">
        <v>285</v>
      </c>
      <c r="I91" s="81" t="s">
        <v>285</v>
      </c>
      <c r="J91" s="81" t="s">
        <v>278</v>
      </c>
      <c r="K91" s="81" t="s">
        <v>279</v>
      </c>
      <c r="L91" s="81" t="s">
        <v>263</v>
      </c>
      <c r="M91" s="81" t="s">
        <v>263</v>
      </c>
      <c r="N91" s="81" t="s">
        <v>285</v>
      </c>
      <c r="O91" s="81" t="s">
        <v>285</v>
      </c>
      <c r="P91" s="81" t="s">
        <v>285</v>
      </c>
      <c r="Q91" s="81" t="s">
        <v>285</v>
      </c>
      <c r="R91" s="81" t="s">
        <v>285</v>
      </c>
      <c r="S91" s="81" t="s">
        <v>285</v>
      </c>
    </row>
    <row r="92" spans="1:19" s="78" customFormat="1" ht="14.25">
      <c r="A92" s="80" t="s">
        <v>12</v>
      </c>
      <c r="B92" s="80" t="s">
        <v>102</v>
      </c>
      <c r="C92" s="80" t="s">
        <v>110</v>
      </c>
      <c r="D92" s="81" t="s">
        <v>277</v>
      </c>
      <c r="E92" s="81" t="s">
        <v>280</v>
      </c>
      <c r="F92" s="81" t="s">
        <v>277</v>
      </c>
      <c r="G92" s="81" t="s">
        <v>280</v>
      </c>
      <c r="H92" s="81" t="s">
        <v>277</v>
      </c>
      <c r="I92" s="81" t="s">
        <v>280</v>
      </c>
      <c r="J92" s="81" t="s">
        <v>285</v>
      </c>
      <c r="K92" s="81" t="s">
        <v>285</v>
      </c>
      <c r="L92" s="81" t="s">
        <v>285</v>
      </c>
      <c r="M92" s="81" t="s">
        <v>285</v>
      </c>
      <c r="N92" s="81" t="s">
        <v>285</v>
      </c>
      <c r="O92" s="81" t="s">
        <v>285</v>
      </c>
      <c r="P92" s="81" t="s">
        <v>285</v>
      </c>
      <c r="Q92" s="81" t="s">
        <v>285</v>
      </c>
      <c r="R92" s="81" t="s">
        <v>285</v>
      </c>
      <c r="S92" s="81" t="s">
        <v>285</v>
      </c>
    </row>
    <row r="93" spans="1:19" s="78" customFormat="1" ht="14.25">
      <c r="A93" s="80" t="s">
        <v>12</v>
      </c>
      <c r="B93" s="80" t="s">
        <v>102</v>
      </c>
      <c r="C93" s="80" t="s">
        <v>80</v>
      </c>
      <c r="D93" s="81" t="s">
        <v>281</v>
      </c>
      <c r="E93" s="81" t="s">
        <v>282</v>
      </c>
      <c r="F93" s="81" t="s">
        <v>281</v>
      </c>
      <c r="G93" s="81" t="s">
        <v>282</v>
      </c>
      <c r="H93" s="81" t="s">
        <v>281</v>
      </c>
      <c r="I93" s="81" t="s">
        <v>282</v>
      </c>
      <c r="J93" s="81" t="s">
        <v>285</v>
      </c>
      <c r="K93" s="81" t="s">
        <v>285</v>
      </c>
      <c r="L93" s="81" t="s">
        <v>285</v>
      </c>
      <c r="M93" s="81" t="s">
        <v>285</v>
      </c>
      <c r="N93" s="81" t="s">
        <v>285</v>
      </c>
      <c r="O93" s="81" t="s">
        <v>285</v>
      </c>
      <c r="P93" s="81" t="s">
        <v>285</v>
      </c>
      <c r="Q93" s="81" t="s">
        <v>285</v>
      </c>
      <c r="R93" s="81" t="s">
        <v>285</v>
      </c>
      <c r="S93" s="81" t="s">
        <v>285</v>
      </c>
    </row>
    <row r="94" spans="1:19" ht="14.25">
      <c r="A94" s="21" t="s">
        <v>12</v>
      </c>
      <c r="B94" s="21" t="s">
        <v>102</v>
      </c>
      <c r="C94" s="21" t="s">
        <v>68</v>
      </c>
      <c r="D94" s="3">
        <v>5500</v>
      </c>
      <c r="E94" s="3">
        <v>4307.4</v>
      </c>
      <c r="F94" s="3">
        <v>5500</v>
      </c>
      <c r="G94" s="3">
        <v>4307.4</v>
      </c>
      <c r="H94" s="3">
        <v>0</v>
      </c>
      <c r="I94" s="3">
        <v>0</v>
      </c>
      <c r="J94" s="3">
        <v>5500</v>
      </c>
      <c r="K94" s="3">
        <v>4307.4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</row>
    <row r="95" spans="1:19" ht="14.25">
      <c r="A95" s="21" t="s">
        <v>12</v>
      </c>
      <c r="B95" s="21" t="s">
        <v>102</v>
      </c>
      <c r="C95" s="21" t="s">
        <v>139</v>
      </c>
      <c r="D95" s="3">
        <v>60818</v>
      </c>
      <c r="E95" s="3">
        <v>60367.13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60818</v>
      </c>
      <c r="Q95" s="3">
        <v>60367.13</v>
      </c>
      <c r="R95" s="3">
        <v>0</v>
      </c>
      <c r="S95" s="3">
        <v>0</v>
      </c>
    </row>
    <row r="96" spans="1:19" ht="14.25">
      <c r="A96" s="21" t="s">
        <v>12</v>
      </c>
      <c r="B96" s="21" t="s">
        <v>102</v>
      </c>
      <c r="C96" s="21" t="s">
        <v>140</v>
      </c>
      <c r="D96" s="3">
        <v>10881</v>
      </c>
      <c r="E96" s="3">
        <v>10653.07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10881</v>
      </c>
      <c r="Q96" s="3">
        <v>10653.07</v>
      </c>
      <c r="R96" s="3">
        <v>0</v>
      </c>
      <c r="S96" s="3">
        <v>0</v>
      </c>
    </row>
    <row r="97" spans="1:19" ht="14.25">
      <c r="A97" s="25" t="s">
        <v>12</v>
      </c>
      <c r="B97" s="21" t="s">
        <v>102</v>
      </c>
      <c r="C97" s="21" t="s">
        <v>94</v>
      </c>
      <c r="D97" s="3">
        <v>6000</v>
      </c>
      <c r="E97" s="3">
        <v>5067</v>
      </c>
      <c r="F97" s="3">
        <v>6000</v>
      </c>
      <c r="G97" s="3">
        <v>5067</v>
      </c>
      <c r="H97" s="3">
        <v>0</v>
      </c>
      <c r="I97" s="3">
        <v>0</v>
      </c>
      <c r="J97" s="3">
        <v>6000</v>
      </c>
      <c r="K97" s="3">
        <v>5067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s="78" customFormat="1" ht="14.25">
      <c r="A98" s="25" t="s">
        <v>12</v>
      </c>
      <c r="B98" s="21" t="s">
        <v>102</v>
      </c>
      <c r="C98" s="21" t="s">
        <v>283</v>
      </c>
      <c r="D98" s="3">
        <v>58151</v>
      </c>
      <c r="E98" s="3">
        <v>58150.75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58151</v>
      </c>
      <c r="Q98" s="3">
        <v>58150.75</v>
      </c>
      <c r="R98" s="3">
        <v>0</v>
      </c>
      <c r="S98" s="3">
        <v>0</v>
      </c>
    </row>
    <row r="99" spans="1:19" s="78" customFormat="1" ht="14.25">
      <c r="A99" s="25" t="s">
        <v>12</v>
      </c>
      <c r="B99" s="21" t="s">
        <v>102</v>
      </c>
      <c r="C99" s="21" t="s">
        <v>284</v>
      </c>
      <c r="D99" s="3">
        <v>10262</v>
      </c>
      <c r="E99" s="3">
        <v>10261.85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10262</v>
      </c>
      <c r="Q99" s="3">
        <v>10261.85</v>
      </c>
      <c r="R99" s="3">
        <v>0</v>
      </c>
      <c r="S99" s="3">
        <v>0</v>
      </c>
    </row>
    <row r="100" spans="1:19" s="78" customFormat="1" ht="14.25">
      <c r="A100" s="25" t="s">
        <v>12</v>
      </c>
      <c r="B100" s="21" t="s">
        <v>102</v>
      </c>
      <c r="C100" s="21" t="s">
        <v>69</v>
      </c>
      <c r="D100" s="3">
        <v>3328</v>
      </c>
      <c r="E100" s="3">
        <v>3319.84</v>
      </c>
      <c r="F100" s="3">
        <v>3328</v>
      </c>
      <c r="G100" s="3">
        <v>3319.84</v>
      </c>
      <c r="H100" s="3">
        <v>0</v>
      </c>
      <c r="I100" s="3">
        <v>0</v>
      </c>
      <c r="J100" s="3">
        <v>3328</v>
      </c>
      <c r="K100" s="3">
        <v>3319.84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s="78" customFormat="1" ht="14.25">
      <c r="A101" s="25" t="s">
        <v>12</v>
      </c>
      <c r="B101" s="21" t="s">
        <v>102</v>
      </c>
      <c r="C101" s="21" t="s">
        <v>152</v>
      </c>
      <c r="D101" s="3">
        <v>1320</v>
      </c>
      <c r="E101" s="3">
        <v>1317</v>
      </c>
      <c r="F101" s="3">
        <v>1320</v>
      </c>
      <c r="G101" s="3">
        <v>1317</v>
      </c>
      <c r="H101" s="3">
        <v>0</v>
      </c>
      <c r="I101" s="3">
        <v>0</v>
      </c>
      <c r="J101" s="3">
        <v>1320</v>
      </c>
      <c r="K101" s="3">
        <v>1317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ht="14.25">
      <c r="A102" s="19" t="s">
        <v>12</v>
      </c>
      <c r="B102" s="20" t="s">
        <v>102</v>
      </c>
      <c r="C102" s="19"/>
      <c r="D102" s="22">
        <f>D91+D92+D93+D94+D95+D96+D97+D98+D99+D100+D101</f>
        <v>224984</v>
      </c>
      <c r="E102" s="23">
        <f>E91+E92+E93+E94+E95+E96+E97+E98+E99+E100+E101</f>
        <v>217869.46</v>
      </c>
      <c r="F102" s="22">
        <v>84872</v>
      </c>
      <c r="G102" s="23">
        <v>78436.66</v>
      </c>
      <c r="H102" s="22">
        <f>H92+H93</f>
        <v>64000</v>
      </c>
      <c r="I102" s="22">
        <f>I92+I93</f>
        <v>59702.22</v>
      </c>
      <c r="J102" s="22">
        <v>20872</v>
      </c>
      <c r="K102" s="23">
        <v>18734.44</v>
      </c>
      <c r="L102" s="22" t="str">
        <f>L91</f>
        <v>0</v>
      </c>
      <c r="M102" s="22" t="str">
        <f>M91</f>
        <v>0</v>
      </c>
      <c r="N102" s="3">
        <v>0</v>
      </c>
      <c r="O102" s="3">
        <v>0</v>
      </c>
      <c r="P102" s="22">
        <f>P95+P96+P98+P99</f>
        <v>140112</v>
      </c>
      <c r="Q102" s="22">
        <f>Q95+Q96+Q98+Q99</f>
        <v>139432.8</v>
      </c>
      <c r="R102" s="3">
        <v>0</v>
      </c>
      <c r="S102" s="3">
        <v>0</v>
      </c>
    </row>
    <row r="103" spans="1:19" ht="14.25">
      <c r="A103" s="92" t="s">
        <v>286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4"/>
    </row>
    <row r="104" spans="1:19" ht="14.25">
      <c r="A104" s="21" t="s">
        <v>16</v>
      </c>
      <c r="B104" s="24" t="s">
        <v>17</v>
      </c>
      <c r="C104" s="21" t="s">
        <v>68</v>
      </c>
      <c r="D104" s="3">
        <v>1678</v>
      </c>
      <c r="E104" s="5">
        <v>1678</v>
      </c>
      <c r="F104" s="3">
        <v>1678</v>
      </c>
      <c r="G104" s="5">
        <v>1678</v>
      </c>
      <c r="H104" s="3">
        <v>0</v>
      </c>
      <c r="I104" s="3">
        <v>0</v>
      </c>
      <c r="J104" s="3">
        <v>1678</v>
      </c>
      <c r="K104" s="5">
        <v>1678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</row>
    <row r="105" spans="1:19" ht="14.25">
      <c r="A105" s="19" t="s">
        <v>16</v>
      </c>
      <c r="B105" s="20" t="s">
        <v>17</v>
      </c>
      <c r="C105" s="19"/>
      <c r="D105" s="22">
        <f aca="true" t="shared" si="5" ref="D105:K105">D104</f>
        <v>1678</v>
      </c>
      <c r="E105" s="23">
        <f t="shared" si="5"/>
        <v>1678</v>
      </c>
      <c r="F105" s="22">
        <f t="shared" si="5"/>
        <v>1678</v>
      </c>
      <c r="G105" s="23">
        <f t="shared" si="5"/>
        <v>1678</v>
      </c>
      <c r="H105" s="3">
        <f t="shared" si="5"/>
        <v>0</v>
      </c>
      <c r="I105" s="3">
        <f t="shared" si="5"/>
        <v>0</v>
      </c>
      <c r="J105" s="22">
        <f t="shared" si="5"/>
        <v>1678</v>
      </c>
      <c r="K105" s="23">
        <f t="shared" si="5"/>
        <v>1678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</row>
    <row r="106" spans="1:19" ht="14.25">
      <c r="A106" s="92" t="s">
        <v>262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4"/>
    </row>
    <row r="107" spans="1:19" ht="14.25">
      <c r="A107" s="21" t="s">
        <v>16</v>
      </c>
      <c r="B107" s="24" t="s">
        <v>256</v>
      </c>
      <c r="C107" s="21" t="s">
        <v>90</v>
      </c>
      <c r="D107" s="3">
        <v>9440</v>
      </c>
      <c r="E107" s="5">
        <v>9280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9440</v>
      </c>
      <c r="O107" s="5">
        <v>9280</v>
      </c>
      <c r="P107" s="3">
        <v>0</v>
      </c>
      <c r="Q107" s="3">
        <v>0</v>
      </c>
      <c r="R107" s="3">
        <v>0</v>
      </c>
      <c r="S107" s="3">
        <v>0</v>
      </c>
    </row>
    <row r="108" spans="1:19" ht="14.25">
      <c r="A108" s="21" t="s">
        <v>16</v>
      </c>
      <c r="B108" s="24" t="s">
        <v>256</v>
      </c>
      <c r="C108" s="16" t="s">
        <v>79</v>
      </c>
      <c r="D108" s="17">
        <v>412.98</v>
      </c>
      <c r="E108" s="18">
        <v>412.98</v>
      </c>
      <c r="F108" s="17">
        <v>412.98</v>
      </c>
      <c r="G108" s="18">
        <v>412.98</v>
      </c>
      <c r="H108" s="17">
        <v>412.98</v>
      </c>
      <c r="I108" s="18">
        <v>412.98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</row>
    <row r="109" spans="1:19" ht="14.25">
      <c r="A109" s="21" t="s">
        <v>16</v>
      </c>
      <c r="B109" s="24" t="s">
        <v>256</v>
      </c>
      <c r="C109" s="21" t="s">
        <v>87</v>
      </c>
      <c r="D109" s="3">
        <v>56.71</v>
      </c>
      <c r="E109" s="5">
        <v>56.71</v>
      </c>
      <c r="F109" s="3">
        <v>56.71</v>
      </c>
      <c r="G109" s="5">
        <v>56.71</v>
      </c>
      <c r="H109" s="3">
        <v>56.71</v>
      </c>
      <c r="I109" s="5">
        <v>56.71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</row>
    <row r="110" spans="1:19" ht="14.25">
      <c r="A110" s="21" t="s">
        <v>16</v>
      </c>
      <c r="B110" s="24" t="s">
        <v>256</v>
      </c>
      <c r="C110" s="16" t="s">
        <v>80</v>
      </c>
      <c r="D110" s="17">
        <v>3040</v>
      </c>
      <c r="E110" s="17">
        <v>3040</v>
      </c>
      <c r="F110" s="17">
        <v>3040</v>
      </c>
      <c r="G110" s="17">
        <v>3040</v>
      </c>
      <c r="H110" s="17">
        <v>3040</v>
      </c>
      <c r="I110" s="17">
        <v>3040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</row>
    <row r="111" spans="1:19" ht="14.25">
      <c r="A111" s="21" t="s">
        <v>16</v>
      </c>
      <c r="B111" s="24" t="s">
        <v>256</v>
      </c>
      <c r="C111" s="21" t="s">
        <v>68</v>
      </c>
      <c r="D111" s="3">
        <v>4807.08</v>
      </c>
      <c r="E111" s="3">
        <v>4686.69</v>
      </c>
      <c r="F111" s="3">
        <v>4807.08</v>
      </c>
      <c r="G111" s="3">
        <v>4686.69</v>
      </c>
      <c r="H111" s="3">
        <v>0</v>
      </c>
      <c r="I111" s="3">
        <v>0</v>
      </c>
      <c r="J111" s="3">
        <v>4807.08</v>
      </c>
      <c r="K111" s="3">
        <v>4686.69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</row>
    <row r="112" spans="1:19" ht="14.25">
      <c r="A112" s="21" t="s">
        <v>16</v>
      </c>
      <c r="B112" s="24" t="s">
        <v>256</v>
      </c>
      <c r="C112" s="16" t="s">
        <v>82</v>
      </c>
      <c r="D112" s="17">
        <v>354.6</v>
      </c>
      <c r="E112" s="17">
        <v>24.6</v>
      </c>
      <c r="F112" s="17">
        <v>354.6</v>
      </c>
      <c r="G112" s="17">
        <v>24.6</v>
      </c>
      <c r="H112" s="3">
        <v>0</v>
      </c>
      <c r="I112" s="3">
        <v>0</v>
      </c>
      <c r="J112" s="17">
        <v>354.6</v>
      </c>
      <c r="K112" s="17">
        <v>24.6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ht="14.25">
      <c r="A113" s="21" t="s">
        <v>16</v>
      </c>
      <c r="B113" s="24" t="s">
        <v>256</v>
      </c>
      <c r="C113" s="21" t="s">
        <v>97</v>
      </c>
      <c r="D113" s="3">
        <v>690.63</v>
      </c>
      <c r="E113" s="3">
        <v>607.03</v>
      </c>
      <c r="F113" s="3">
        <v>690.63</v>
      </c>
      <c r="G113" s="3">
        <v>607.03</v>
      </c>
      <c r="H113" s="3">
        <v>0</v>
      </c>
      <c r="I113" s="3">
        <v>0</v>
      </c>
      <c r="J113" s="3">
        <v>690.63</v>
      </c>
      <c r="K113" s="3">
        <v>607.03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</row>
    <row r="114" spans="1:19" ht="14.25">
      <c r="A114" s="19" t="s">
        <v>16</v>
      </c>
      <c r="B114" s="20" t="s">
        <v>256</v>
      </c>
      <c r="C114" s="21"/>
      <c r="D114" s="22">
        <f aca="true" t="shared" si="6" ref="D114:K114">SUM(D107:D113)</f>
        <v>18801.999999999996</v>
      </c>
      <c r="E114" s="23">
        <f t="shared" si="6"/>
        <v>18108.009999999995</v>
      </c>
      <c r="F114" s="22">
        <f t="shared" si="6"/>
        <v>9362</v>
      </c>
      <c r="G114" s="23">
        <f t="shared" si="6"/>
        <v>8828.01</v>
      </c>
      <c r="H114" s="37">
        <f t="shared" si="6"/>
        <v>3509.69</v>
      </c>
      <c r="I114" s="22">
        <f t="shared" si="6"/>
        <v>3509.69</v>
      </c>
      <c r="J114" s="23">
        <f t="shared" si="6"/>
        <v>5852.31</v>
      </c>
      <c r="K114" s="37">
        <f t="shared" si="6"/>
        <v>5318.32</v>
      </c>
      <c r="L114" s="3">
        <v>0</v>
      </c>
      <c r="M114" s="3">
        <v>0</v>
      </c>
      <c r="N114" s="22">
        <f>SUM(N107:N113)</f>
        <v>9440</v>
      </c>
      <c r="O114" s="23">
        <f>SUM(O107:O113)</f>
        <v>9280</v>
      </c>
      <c r="P114" s="3">
        <v>0</v>
      </c>
      <c r="Q114" s="3">
        <v>0</v>
      </c>
      <c r="R114" s="3">
        <v>0</v>
      </c>
      <c r="S114" s="3">
        <v>0</v>
      </c>
    </row>
    <row r="115" spans="1:19" ht="14.25">
      <c r="A115" s="92" t="s">
        <v>103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4"/>
    </row>
    <row r="116" spans="1:19" ht="14.25">
      <c r="A116" s="21" t="s">
        <v>104</v>
      </c>
      <c r="B116" s="21" t="s">
        <v>105</v>
      </c>
      <c r="C116" s="21" t="s">
        <v>79</v>
      </c>
      <c r="D116" s="3">
        <v>3000</v>
      </c>
      <c r="E116" s="5">
        <v>1805.76</v>
      </c>
      <c r="F116" s="3">
        <v>3000</v>
      </c>
      <c r="G116" s="5">
        <v>1805.76</v>
      </c>
      <c r="H116" s="3">
        <v>3000</v>
      </c>
      <c r="I116" s="5">
        <v>1805.76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</row>
    <row r="117" spans="1:19" ht="14.25">
      <c r="A117" s="21" t="s">
        <v>104</v>
      </c>
      <c r="B117" s="21" t="s">
        <v>105</v>
      </c>
      <c r="C117" s="16" t="s">
        <v>87</v>
      </c>
      <c r="D117" s="17">
        <v>200</v>
      </c>
      <c r="E117" s="18">
        <v>73.56</v>
      </c>
      <c r="F117" s="17">
        <v>200</v>
      </c>
      <c r="G117" s="18">
        <v>73.56</v>
      </c>
      <c r="H117" s="17">
        <v>200</v>
      </c>
      <c r="I117" s="18">
        <v>73.56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</row>
    <row r="118" spans="1:19" ht="14.25">
      <c r="A118" s="21" t="s">
        <v>104</v>
      </c>
      <c r="B118" s="21" t="s">
        <v>105</v>
      </c>
      <c r="C118" s="21" t="s">
        <v>80</v>
      </c>
      <c r="D118" s="3">
        <v>28000</v>
      </c>
      <c r="E118" s="5">
        <v>24710</v>
      </c>
      <c r="F118" s="3">
        <v>28000</v>
      </c>
      <c r="G118" s="5">
        <v>24710</v>
      </c>
      <c r="H118" s="3">
        <v>28000</v>
      </c>
      <c r="I118" s="5">
        <v>24710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ht="14.25">
      <c r="A119" s="21" t="s">
        <v>104</v>
      </c>
      <c r="B119" s="21" t="s">
        <v>105</v>
      </c>
      <c r="C119" s="16" t="s">
        <v>68</v>
      </c>
      <c r="D119" s="17">
        <v>82790.4</v>
      </c>
      <c r="E119" s="18">
        <v>64328.19</v>
      </c>
      <c r="F119" s="17">
        <v>82790.4</v>
      </c>
      <c r="G119" s="18">
        <v>64328.19</v>
      </c>
      <c r="H119" s="3">
        <v>0</v>
      </c>
      <c r="I119" s="3">
        <v>0</v>
      </c>
      <c r="J119" s="17">
        <v>82790.4</v>
      </c>
      <c r="K119" s="18">
        <v>64328.19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</row>
    <row r="120" spans="1:19" ht="14.25">
      <c r="A120" s="21" t="s">
        <v>104</v>
      </c>
      <c r="B120" s="21" t="s">
        <v>105</v>
      </c>
      <c r="C120" s="21" t="s">
        <v>93</v>
      </c>
      <c r="D120" s="3">
        <v>30000</v>
      </c>
      <c r="E120" s="3">
        <v>27393.03</v>
      </c>
      <c r="F120" s="3">
        <v>30000</v>
      </c>
      <c r="G120" s="3">
        <v>27393.03</v>
      </c>
      <c r="H120" s="3">
        <v>0</v>
      </c>
      <c r="I120" s="3">
        <v>0</v>
      </c>
      <c r="J120" s="3">
        <v>30000</v>
      </c>
      <c r="K120" s="3">
        <v>27393.03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</row>
    <row r="121" spans="1:19" ht="14.25">
      <c r="A121" s="21" t="s">
        <v>104</v>
      </c>
      <c r="B121" s="21" t="s">
        <v>105</v>
      </c>
      <c r="C121" s="21" t="s">
        <v>81</v>
      </c>
      <c r="D121" s="3">
        <v>30000</v>
      </c>
      <c r="E121" s="3">
        <v>0</v>
      </c>
      <c r="F121" s="3">
        <v>30000</v>
      </c>
      <c r="G121" s="3">
        <v>0</v>
      </c>
      <c r="H121" s="3">
        <v>0</v>
      </c>
      <c r="I121" s="3">
        <v>0</v>
      </c>
      <c r="J121" s="3">
        <v>30000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</row>
    <row r="122" spans="1:19" s="79" customFormat="1" ht="14.25">
      <c r="A122" s="21" t="s">
        <v>104</v>
      </c>
      <c r="B122" s="21" t="s">
        <v>105</v>
      </c>
      <c r="C122" s="21" t="s">
        <v>82</v>
      </c>
      <c r="D122" s="3">
        <v>40000</v>
      </c>
      <c r="E122" s="3">
        <v>29411.36</v>
      </c>
      <c r="F122" s="3">
        <v>40000</v>
      </c>
      <c r="G122" s="3">
        <v>29411.36</v>
      </c>
      <c r="H122" s="3">
        <v>0</v>
      </c>
      <c r="I122" s="3">
        <v>0</v>
      </c>
      <c r="J122" s="3">
        <v>40000</v>
      </c>
      <c r="K122" s="3">
        <v>29411.36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</row>
    <row r="123" spans="1:19" ht="14.25">
      <c r="A123" s="21" t="s">
        <v>104</v>
      </c>
      <c r="B123" s="21" t="s">
        <v>105</v>
      </c>
      <c r="C123" s="21" t="s">
        <v>96</v>
      </c>
      <c r="D123" s="3">
        <v>800</v>
      </c>
      <c r="E123" s="3">
        <v>578.28</v>
      </c>
      <c r="F123" s="3">
        <v>800</v>
      </c>
      <c r="G123" s="3">
        <v>578.28</v>
      </c>
      <c r="H123" s="3">
        <v>0</v>
      </c>
      <c r="I123" s="3">
        <v>0</v>
      </c>
      <c r="J123" s="3">
        <v>800</v>
      </c>
      <c r="K123" s="3">
        <v>578.28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</row>
    <row r="124" spans="1:19" s="79" customFormat="1" ht="14.25">
      <c r="A124" s="21" t="s">
        <v>104</v>
      </c>
      <c r="B124" s="21" t="s">
        <v>105</v>
      </c>
      <c r="C124" s="21" t="s">
        <v>90</v>
      </c>
      <c r="D124" s="3">
        <v>100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100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</row>
    <row r="125" spans="1:19" ht="14.25">
      <c r="A125" s="21" t="s">
        <v>104</v>
      </c>
      <c r="B125" s="21" t="s">
        <v>105</v>
      </c>
      <c r="C125" s="21" t="s">
        <v>69</v>
      </c>
      <c r="D125" s="3">
        <v>8000</v>
      </c>
      <c r="E125" s="3">
        <v>7636</v>
      </c>
      <c r="F125" s="3">
        <v>8000</v>
      </c>
      <c r="G125" s="3">
        <v>7636</v>
      </c>
      <c r="H125" s="3">
        <v>0</v>
      </c>
      <c r="I125" s="3">
        <v>0</v>
      </c>
      <c r="J125" s="3">
        <v>8000</v>
      </c>
      <c r="K125" s="3">
        <v>7636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</row>
    <row r="126" spans="1:19" ht="14.25">
      <c r="A126" s="19" t="s">
        <v>104</v>
      </c>
      <c r="B126" s="19" t="s">
        <v>105</v>
      </c>
      <c r="C126" s="21"/>
      <c r="D126" s="22">
        <f aca="true" t="shared" si="7" ref="D126:K126">SUM(D116:D125)</f>
        <v>222890.4</v>
      </c>
      <c r="E126" s="22">
        <f t="shared" si="7"/>
        <v>155936.18000000002</v>
      </c>
      <c r="F126" s="22">
        <f t="shared" si="7"/>
        <v>222790.4</v>
      </c>
      <c r="G126" s="22">
        <f t="shared" si="7"/>
        <v>155936.18000000002</v>
      </c>
      <c r="H126" s="22">
        <f t="shared" si="7"/>
        <v>31200</v>
      </c>
      <c r="I126" s="22">
        <f t="shared" si="7"/>
        <v>26589.32</v>
      </c>
      <c r="J126" s="22">
        <f t="shared" si="7"/>
        <v>191590.4</v>
      </c>
      <c r="K126" s="22">
        <f t="shared" si="7"/>
        <v>129346.86</v>
      </c>
      <c r="L126" s="3">
        <v>0</v>
      </c>
      <c r="M126" s="3">
        <v>0</v>
      </c>
      <c r="N126" s="22">
        <f>SUM(N116:N125)</f>
        <v>100</v>
      </c>
      <c r="O126" s="22">
        <v>0</v>
      </c>
      <c r="P126" s="3">
        <v>0</v>
      </c>
      <c r="Q126" s="3">
        <v>0</v>
      </c>
      <c r="R126" s="3">
        <v>0</v>
      </c>
      <c r="S126" s="3">
        <v>0</v>
      </c>
    </row>
    <row r="127" spans="1:19" ht="14.25">
      <c r="A127" s="92" t="s">
        <v>106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4"/>
    </row>
    <row r="128" spans="1:19" ht="14.25">
      <c r="A128" s="21" t="s">
        <v>104</v>
      </c>
      <c r="B128" s="21" t="s">
        <v>107</v>
      </c>
      <c r="C128" s="21" t="s">
        <v>80</v>
      </c>
      <c r="D128" s="3">
        <v>6600</v>
      </c>
      <c r="E128" s="3">
        <v>6600</v>
      </c>
      <c r="F128" s="3">
        <v>6600</v>
      </c>
      <c r="G128" s="3">
        <v>6600</v>
      </c>
      <c r="H128" s="3">
        <v>6600</v>
      </c>
      <c r="I128" s="3">
        <v>6600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ht="14.25">
      <c r="A129" s="21" t="s">
        <v>104</v>
      </c>
      <c r="B129" s="21" t="s">
        <v>107</v>
      </c>
      <c r="C129" s="21" t="s">
        <v>68</v>
      </c>
      <c r="D129" s="3">
        <v>100</v>
      </c>
      <c r="E129" s="3">
        <v>0</v>
      </c>
      <c r="F129" s="3">
        <v>100</v>
      </c>
      <c r="G129" s="3">
        <v>0</v>
      </c>
      <c r="H129" s="3">
        <v>0</v>
      </c>
      <c r="I129" s="3">
        <v>0</v>
      </c>
      <c r="J129" s="3">
        <v>100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</row>
    <row r="130" spans="1:19" ht="14.25">
      <c r="A130" s="66" t="s">
        <v>104</v>
      </c>
      <c r="B130" s="66" t="s">
        <v>107</v>
      </c>
      <c r="C130" s="25"/>
      <c r="D130" s="48">
        <f>SUM(D128:D129)</f>
        <v>6700</v>
      </c>
      <c r="E130" s="51">
        <f aca="true" t="shared" si="8" ref="E130:K130">SUM(E128:E129)</f>
        <v>6600</v>
      </c>
      <c r="F130" s="48">
        <f t="shared" si="8"/>
        <v>6700</v>
      </c>
      <c r="G130" s="51">
        <f t="shared" si="8"/>
        <v>6600</v>
      </c>
      <c r="H130" s="48">
        <f t="shared" si="8"/>
        <v>6600</v>
      </c>
      <c r="I130" s="51">
        <f t="shared" si="8"/>
        <v>6600</v>
      </c>
      <c r="J130" s="28">
        <f t="shared" si="8"/>
        <v>100</v>
      </c>
      <c r="K130" s="29">
        <f t="shared" si="8"/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">
        <v>0</v>
      </c>
    </row>
    <row r="131" spans="1:19" ht="14.25">
      <c r="A131" s="92" t="s">
        <v>109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4"/>
    </row>
    <row r="132" spans="1:19" ht="14.25">
      <c r="A132" s="21" t="s">
        <v>104</v>
      </c>
      <c r="B132" s="21" t="s">
        <v>108</v>
      </c>
      <c r="C132" s="16" t="s">
        <v>68</v>
      </c>
      <c r="D132" s="17">
        <v>1000</v>
      </c>
      <c r="E132" s="3">
        <v>0</v>
      </c>
      <c r="F132" s="3">
        <v>1000</v>
      </c>
      <c r="G132" s="5">
        <v>0</v>
      </c>
      <c r="H132" s="3">
        <v>0</v>
      </c>
      <c r="I132" s="3">
        <v>0</v>
      </c>
      <c r="J132" s="3">
        <v>1000</v>
      </c>
      <c r="K132" s="5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</row>
    <row r="133" spans="1:19" ht="14.25" customHeight="1">
      <c r="A133" s="19" t="s">
        <v>104</v>
      </c>
      <c r="B133" s="19" t="s">
        <v>108</v>
      </c>
      <c r="C133" s="21"/>
      <c r="D133" s="22">
        <f aca="true" t="shared" si="9" ref="D133:K133">D132</f>
        <v>1000</v>
      </c>
      <c r="E133" s="23">
        <f t="shared" si="9"/>
        <v>0</v>
      </c>
      <c r="F133" s="22">
        <f t="shared" si="9"/>
        <v>1000</v>
      </c>
      <c r="G133" s="23">
        <f t="shared" si="9"/>
        <v>0</v>
      </c>
      <c r="H133" s="3">
        <f t="shared" si="9"/>
        <v>0</v>
      </c>
      <c r="I133" s="3">
        <f t="shared" si="9"/>
        <v>0</v>
      </c>
      <c r="J133" s="22">
        <f t="shared" si="9"/>
        <v>1000</v>
      </c>
      <c r="K133" s="23">
        <f t="shared" si="9"/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 ht="14.25">
      <c r="A134" s="98" t="s">
        <v>248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100"/>
    </row>
    <row r="135" spans="1:19" ht="14.25">
      <c r="A135" s="21" t="s">
        <v>18</v>
      </c>
      <c r="B135" s="21" t="s">
        <v>19</v>
      </c>
      <c r="C135" s="70" t="s">
        <v>246</v>
      </c>
      <c r="D135" s="3">
        <v>29450</v>
      </c>
      <c r="E135" s="65">
        <v>29432</v>
      </c>
      <c r="F135" s="3">
        <v>29450</v>
      </c>
      <c r="G135" s="65">
        <v>29432</v>
      </c>
      <c r="H135" s="3">
        <v>0</v>
      </c>
      <c r="I135" s="3">
        <v>0</v>
      </c>
      <c r="J135" s="3">
        <v>29450</v>
      </c>
      <c r="K135" s="65">
        <v>29432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</row>
    <row r="136" spans="1:19" ht="14.25">
      <c r="A136" s="21" t="s">
        <v>18</v>
      </c>
      <c r="B136" s="21" t="s">
        <v>19</v>
      </c>
      <c r="C136" s="70" t="s">
        <v>247</v>
      </c>
      <c r="D136" s="38">
        <v>7900</v>
      </c>
      <c r="E136" s="38">
        <v>7802</v>
      </c>
      <c r="F136" s="38">
        <v>7900</v>
      </c>
      <c r="G136" s="38">
        <v>7802</v>
      </c>
      <c r="H136" s="3">
        <v>0</v>
      </c>
      <c r="I136" s="3">
        <v>0</v>
      </c>
      <c r="J136" s="38">
        <v>7900</v>
      </c>
      <c r="K136" s="38">
        <v>7802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</row>
    <row r="137" spans="1:19" ht="15" customHeight="1">
      <c r="A137" s="26" t="s">
        <v>18</v>
      </c>
      <c r="B137" s="19" t="s">
        <v>19</v>
      </c>
      <c r="C137" s="70"/>
      <c r="D137" s="48">
        <f>SUM(D135:D136)</f>
        <v>37350</v>
      </c>
      <c r="E137" s="71">
        <f>SUM(E135:E136)</f>
        <v>37234</v>
      </c>
      <c r="F137" s="48">
        <f>SUM(F135:F136)</f>
        <v>37350</v>
      </c>
      <c r="G137" s="48">
        <f>SUM(G135:G136)</f>
        <v>37234</v>
      </c>
      <c r="H137" s="3">
        <v>0</v>
      </c>
      <c r="I137" s="3">
        <v>0</v>
      </c>
      <c r="J137" s="48">
        <f>SUM(J135:J136)</f>
        <v>37350</v>
      </c>
      <c r="K137" s="68">
        <f>SUM(K135:K136)</f>
        <v>37234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</row>
    <row r="138" spans="1:19" ht="14.25">
      <c r="A138" s="92" t="s">
        <v>111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4"/>
    </row>
    <row r="139" spans="1:19" ht="14.25">
      <c r="A139" s="16" t="s">
        <v>112</v>
      </c>
      <c r="B139" s="15" t="s">
        <v>113</v>
      </c>
      <c r="C139" s="16" t="s">
        <v>114</v>
      </c>
      <c r="D139" s="3">
        <v>100000</v>
      </c>
      <c r="E139" s="5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100000</v>
      </c>
      <c r="S139" s="5">
        <v>0</v>
      </c>
    </row>
    <row r="140" spans="1:19" ht="14.25">
      <c r="A140" s="19" t="s">
        <v>112</v>
      </c>
      <c r="B140" s="20" t="s">
        <v>113</v>
      </c>
      <c r="C140" s="21"/>
      <c r="D140" s="48">
        <f>D139</f>
        <v>100000</v>
      </c>
      <c r="E140" s="51">
        <f>E139</f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48">
        <f>R139</f>
        <v>100000</v>
      </c>
      <c r="S140" s="51">
        <f>S139</f>
        <v>0</v>
      </c>
    </row>
    <row r="141" spans="1:19" ht="14.25">
      <c r="A141" s="92" t="s">
        <v>115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4"/>
    </row>
    <row r="142" spans="1:19" ht="14.25">
      <c r="A142" s="21" t="s">
        <v>20</v>
      </c>
      <c r="B142" s="21" t="s">
        <v>116</v>
      </c>
      <c r="C142" s="21" t="s">
        <v>117</v>
      </c>
      <c r="D142" s="3">
        <v>481000</v>
      </c>
      <c r="E142" s="3">
        <v>0</v>
      </c>
      <c r="F142" s="3">
        <v>481000</v>
      </c>
      <c r="G142" s="3">
        <v>0</v>
      </c>
      <c r="H142" s="3">
        <v>0</v>
      </c>
      <c r="I142" s="3">
        <v>0</v>
      </c>
      <c r="J142" s="3">
        <v>481000</v>
      </c>
      <c r="K142" s="5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</row>
    <row r="143" spans="1:19" ht="14.25">
      <c r="A143" s="26" t="s">
        <v>20</v>
      </c>
      <c r="B143" s="27" t="s">
        <v>116</v>
      </c>
      <c r="C143" s="26"/>
      <c r="D143" s="48">
        <f>SUM(D142:D142)</f>
        <v>481000</v>
      </c>
      <c r="E143" s="51">
        <f>E142</f>
        <v>0</v>
      </c>
      <c r="F143" s="48">
        <f>SUM(F142:F142)</f>
        <v>481000</v>
      </c>
      <c r="G143" s="51">
        <f>G142</f>
        <v>0</v>
      </c>
      <c r="H143" s="38">
        <f>H142</f>
        <v>0</v>
      </c>
      <c r="I143" s="38">
        <f>I142</f>
        <v>0</v>
      </c>
      <c r="J143" s="22">
        <f>SUM(J142:J142)</f>
        <v>481000</v>
      </c>
      <c r="K143" s="23">
        <f>K142</f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</row>
    <row r="144" spans="1:19" ht="14.25">
      <c r="A144" s="92" t="s">
        <v>46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4"/>
    </row>
    <row r="145" spans="1:19" s="79" customFormat="1" ht="14.25">
      <c r="A145" s="80" t="s">
        <v>21</v>
      </c>
      <c r="B145" s="80" t="s">
        <v>22</v>
      </c>
      <c r="C145" s="80" t="s">
        <v>287</v>
      </c>
      <c r="D145" s="81" t="s">
        <v>288</v>
      </c>
      <c r="E145" s="81" t="s">
        <v>289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1" t="s">
        <v>288</v>
      </c>
      <c r="M145" s="81" t="s">
        <v>289</v>
      </c>
      <c r="N145" s="81" t="s">
        <v>285</v>
      </c>
      <c r="O145" s="81" t="s">
        <v>285</v>
      </c>
      <c r="P145" s="81" t="s">
        <v>285</v>
      </c>
      <c r="Q145" s="81" t="s">
        <v>285</v>
      </c>
      <c r="R145" s="81" t="s">
        <v>285</v>
      </c>
      <c r="S145" s="81" t="s">
        <v>285</v>
      </c>
    </row>
    <row r="146" spans="1:19" ht="14.25">
      <c r="A146" s="82" t="s">
        <v>21</v>
      </c>
      <c r="B146" s="82" t="s">
        <v>22</v>
      </c>
      <c r="C146" s="82" t="s">
        <v>91</v>
      </c>
      <c r="D146" s="83">
        <v>211400</v>
      </c>
      <c r="E146" s="83">
        <v>198785.48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211400</v>
      </c>
      <c r="O146" s="83">
        <v>198785.48</v>
      </c>
      <c r="P146" s="83">
        <v>0</v>
      </c>
      <c r="Q146" s="83">
        <v>0</v>
      </c>
      <c r="R146" s="83">
        <v>0</v>
      </c>
      <c r="S146" s="83">
        <v>0</v>
      </c>
    </row>
    <row r="147" spans="1:19" ht="14.25">
      <c r="A147" s="82" t="s">
        <v>21</v>
      </c>
      <c r="B147" s="82" t="s">
        <v>22</v>
      </c>
      <c r="C147" s="82" t="s">
        <v>86</v>
      </c>
      <c r="D147" s="83">
        <v>3180116</v>
      </c>
      <c r="E147" s="83">
        <v>3102166.76</v>
      </c>
      <c r="F147" s="83">
        <v>3180116</v>
      </c>
      <c r="G147" s="83">
        <v>3102166.76</v>
      </c>
      <c r="H147" s="83">
        <v>3180116</v>
      </c>
      <c r="I147" s="83">
        <v>3102166.76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v>0</v>
      </c>
      <c r="S147" s="83">
        <v>0</v>
      </c>
    </row>
    <row r="148" spans="1:19" ht="14.25">
      <c r="A148" s="21" t="s">
        <v>21</v>
      </c>
      <c r="B148" s="15" t="s">
        <v>22</v>
      </c>
      <c r="C148" s="21" t="s">
        <v>92</v>
      </c>
      <c r="D148" s="4">
        <v>259900</v>
      </c>
      <c r="E148" s="3">
        <v>246488.42</v>
      </c>
      <c r="F148" s="4">
        <v>259900</v>
      </c>
      <c r="G148" s="3">
        <v>246488.42</v>
      </c>
      <c r="H148" s="4">
        <v>259900</v>
      </c>
      <c r="I148" s="3">
        <v>246488.42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</row>
    <row r="149" spans="1:19" ht="14.25">
      <c r="A149" s="21" t="s">
        <v>21</v>
      </c>
      <c r="B149" s="21" t="s">
        <v>22</v>
      </c>
      <c r="C149" s="16" t="s">
        <v>79</v>
      </c>
      <c r="D149" s="33">
        <v>624000</v>
      </c>
      <c r="E149" s="17">
        <v>590354.17</v>
      </c>
      <c r="F149" s="33">
        <v>624000</v>
      </c>
      <c r="G149" s="17">
        <v>590354.17</v>
      </c>
      <c r="H149" s="33">
        <v>624000</v>
      </c>
      <c r="I149" s="17">
        <v>590354.17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</row>
    <row r="150" spans="1:19" ht="14.25">
      <c r="A150" s="16" t="s">
        <v>21</v>
      </c>
      <c r="B150" s="15" t="s">
        <v>22</v>
      </c>
      <c r="C150" s="21" t="s">
        <v>87</v>
      </c>
      <c r="D150" s="4">
        <v>89400</v>
      </c>
      <c r="E150" s="3">
        <v>74400.25</v>
      </c>
      <c r="F150" s="4">
        <v>89400</v>
      </c>
      <c r="G150" s="3">
        <v>74400.25</v>
      </c>
      <c r="H150" s="4">
        <v>89400</v>
      </c>
      <c r="I150" s="3">
        <v>74400.25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ht="14.25">
      <c r="A151" s="21" t="s">
        <v>21</v>
      </c>
      <c r="B151" s="21" t="s">
        <v>22</v>
      </c>
      <c r="C151" s="16" t="s">
        <v>80</v>
      </c>
      <c r="D151" s="33">
        <v>8230</v>
      </c>
      <c r="E151" s="17">
        <v>5700</v>
      </c>
      <c r="F151" s="33">
        <v>8230</v>
      </c>
      <c r="G151" s="17">
        <v>5700</v>
      </c>
      <c r="H151" s="33">
        <v>8230</v>
      </c>
      <c r="I151" s="17">
        <v>5700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</row>
    <row r="152" spans="1:19" ht="14.25">
      <c r="A152" s="21" t="s">
        <v>21</v>
      </c>
      <c r="B152" s="21" t="s">
        <v>22</v>
      </c>
      <c r="C152" s="21" t="s">
        <v>68</v>
      </c>
      <c r="D152" s="4">
        <v>103391</v>
      </c>
      <c r="E152" s="3">
        <v>77989.53</v>
      </c>
      <c r="F152" s="4">
        <v>103391</v>
      </c>
      <c r="G152" s="3">
        <v>77989.53</v>
      </c>
      <c r="H152" s="3">
        <v>0</v>
      </c>
      <c r="I152" s="3">
        <v>0</v>
      </c>
      <c r="J152" s="4">
        <v>103391</v>
      </c>
      <c r="K152" s="3">
        <v>77989.53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</row>
    <row r="153" spans="1:19" ht="14.25">
      <c r="A153" s="25" t="s">
        <v>21</v>
      </c>
      <c r="B153" s="25" t="s">
        <v>22</v>
      </c>
      <c r="C153" s="16" t="s">
        <v>119</v>
      </c>
      <c r="D153" s="33">
        <v>2850</v>
      </c>
      <c r="E153" s="17">
        <v>2510.09</v>
      </c>
      <c r="F153" s="33">
        <v>2850</v>
      </c>
      <c r="G153" s="17">
        <v>2510.09</v>
      </c>
      <c r="H153" s="3">
        <v>0</v>
      </c>
      <c r="I153" s="3">
        <v>0</v>
      </c>
      <c r="J153" s="33">
        <v>2850</v>
      </c>
      <c r="K153" s="17">
        <v>2510.09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ht="14.25">
      <c r="A154" s="21" t="s">
        <v>21</v>
      </c>
      <c r="B154" s="21" t="s">
        <v>22</v>
      </c>
      <c r="C154" s="21" t="s">
        <v>93</v>
      </c>
      <c r="D154" s="3">
        <v>308100</v>
      </c>
      <c r="E154" s="5">
        <v>229036.9</v>
      </c>
      <c r="F154" s="3">
        <v>308100</v>
      </c>
      <c r="G154" s="5">
        <v>229036.9</v>
      </c>
      <c r="H154" s="3">
        <v>0</v>
      </c>
      <c r="I154" s="3">
        <v>0</v>
      </c>
      <c r="J154" s="3">
        <v>308100</v>
      </c>
      <c r="K154" s="5">
        <v>229036.9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</row>
    <row r="155" spans="1:19" ht="14.25">
      <c r="A155" s="21" t="s">
        <v>21</v>
      </c>
      <c r="B155" s="21" t="s">
        <v>22</v>
      </c>
      <c r="C155" s="16" t="s">
        <v>81</v>
      </c>
      <c r="D155" s="17">
        <v>69000</v>
      </c>
      <c r="E155" s="18">
        <v>26244.52</v>
      </c>
      <c r="F155" s="17">
        <v>69000</v>
      </c>
      <c r="G155" s="18">
        <v>26244.52</v>
      </c>
      <c r="H155" s="3">
        <v>0</v>
      </c>
      <c r="I155" s="3">
        <v>0</v>
      </c>
      <c r="J155" s="17">
        <v>69000</v>
      </c>
      <c r="K155" s="18">
        <v>26244.52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</row>
    <row r="156" spans="1:19" ht="14.25">
      <c r="A156" s="21" t="s">
        <v>21</v>
      </c>
      <c r="B156" s="21" t="s">
        <v>22</v>
      </c>
      <c r="C156" s="21" t="s">
        <v>120</v>
      </c>
      <c r="D156" s="3">
        <v>4720</v>
      </c>
      <c r="E156" s="5">
        <v>3829</v>
      </c>
      <c r="F156" s="3">
        <v>4720</v>
      </c>
      <c r="G156" s="5">
        <v>3829</v>
      </c>
      <c r="H156" s="3">
        <v>0</v>
      </c>
      <c r="I156" s="3">
        <v>0</v>
      </c>
      <c r="J156" s="3">
        <v>4720</v>
      </c>
      <c r="K156" s="5">
        <v>3829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</row>
    <row r="157" spans="1:19" ht="14.25">
      <c r="A157" s="21" t="s">
        <v>21</v>
      </c>
      <c r="B157" s="21" t="s">
        <v>22</v>
      </c>
      <c r="C157" s="16" t="s">
        <v>82</v>
      </c>
      <c r="D157" s="17">
        <v>37800</v>
      </c>
      <c r="E157" s="18">
        <v>34807.96</v>
      </c>
      <c r="F157" s="17">
        <v>37800</v>
      </c>
      <c r="G157" s="18">
        <v>34807.96</v>
      </c>
      <c r="H157" s="3">
        <v>0</v>
      </c>
      <c r="I157" s="3">
        <v>0</v>
      </c>
      <c r="J157" s="17">
        <v>37800</v>
      </c>
      <c r="K157" s="18">
        <v>34807.96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ht="14.25">
      <c r="A158" s="21" t="s">
        <v>21</v>
      </c>
      <c r="B158" s="21" t="s">
        <v>22</v>
      </c>
      <c r="C158" s="21" t="s">
        <v>96</v>
      </c>
      <c r="D158" s="3">
        <v>8500</v>
      </c>
      <c r="E158" s="5">
        <v>5942.15</v>
      </c>
      <c r="F158" s="3">
        <v>8500</v>
      </c>
      <c r="G158" s="5">
        <v>5942.15</v>
      </c>
      <c r="H158" s="3">
        <v>0</v>
      </c>
      <c r="I158" s="3">
        <v>0</v>
      </c>
      <c r="J158" s="3">
        <v>8500</v>
      </c>
      <c r="K158" s="5">
        <v>5942.15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</row>
    <row r="159" spans="1:19" ht="14.25">
      <c r="A159" s="21" t="s">
        <v>21</v>
      </c>
      <c r="B159" s="21" t="s">
        <v>22</v>
      </c>
      <c r="C159" s="16" t="s">
        <v>97</v>
      </c>
      <c r="D159" s="17">
        <v>2000</v>
      </c>
      <c r="E159" s="18">
        <v>1326.41</v>
      </c>
      <c r="F159" s="17">
        <v>2000</v>
      </c>
      <c r="G159" s="18">
        <v>1326.41</v>
      </c>
      <c r="H159" s="3">
        <v>0</v>
      </c>
      <c r="I159" s="3">
        <v>0</v>
      </c>
      <c r="J159" s="17">
        <v>2000</v>
      </c>
      <c r="K159" s="18">
        <v>1326.41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</row>
    <row r="160" spans="1:19" ht="14.25">
      <c r="A160" s="21" t="s">
        <v>21</v>
      </c>
      <c r="B160" s="21" t="s">
        <v>22</v>
      </c>
      <c r="C160" s="21" t="s">
        <v>69</v>
      </c>
      <c r="D160" s="3">
        <v>3180</v>
      </c>
      <c r="E160" s="5">
        <v>2480</v>
      </c>
      <c r="F160" s="3">
        <v>3180</v>
      </c>
      <c r="G160" s="5">
        <v>2480</v>
      </c>
      <c r="H160" s="3">
        <v>0</v>
      </c>
      <c r="I160" s="3">
        <v>0</v>
      </c>
      <c r="J160" s="3">
        <v>3180</v>
      </c>
      <c r="K160" s="5">
        <v>2480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</row>
    <row r="161" spans="1:19" ht="14.25">
      <c r="A161" s="21" t="s">
        <v>21</v>
      </c>
      <c r="B161" s="21" t="s">
        <v>22</v>
      </c>
      <c r="C161" s="16" t="s">
        <v>98</v>
      </c>
      <c r="D161" s="17">
        <v>196000</v>
      </c>
      <c r="E161" s="18">
        <v>174772.36</v>
      </c>
      <c r="F161" s="17">
        <v>196000</v>
      </c>
      <c r="G161" s="18">
        <v>174772.36</v>
      </c>
      <c r="H161" s="3">
        <v>0</v>
      </c>
      <c r="I161" s="3">
        <v>0</v>
      </c>
      <c r="J161" s="17">
        <v>196000</v>
      </c>
      <c r="K161" s="18">
        <v>174772.36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</row>
    <row r="162" spans="1:19" ht="14.25">
      <c r="A162" s="21" t="s">
        <v>21</v>
      </c>
      <c r="B162" s="21" t="s">
        <v>22</v>
      </c>
      <c r="C162" s="21" t="s">
        <v>99</v>
      </c>
      <c r="D162" s="3">
        <v>2900</v>
      </c>
      <c r="E162" s="5">
        <v>2350</v>
      </c>
      <c r="F162" s="3">
        <v>2900</v>
      </c>
      <c r="G162" s="5">
        <v>2350</v>
      </c>
      <c r="H162" s="3">
        <v>0</v>
      </c>
      <c r="I162" s="3">
        <v>0</v>
      </c>
      <c r="J162" s="3">
        <v>2900</v>
      </c>
      <c r="K162" s="5">
        <v>2350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</row>
    <row r="163" spans="1:19" ht="14.25">
      <c r="A163" s="26" t="s">
        <v>21</v>
      </c>
      <c r="B163" s="27" t="s">
        <v>22</v>
      </c>
      <c r="C163" s="16"/>
      <c r="D163" s="28">
        <v>5625536</v>
      </c>
      <c r="E163" s="29">
        <v>5280589.64</v>
      </c>
      <c r="F163" s="28">
        <f aca="true" t="shared" si="10" ref="F163:K163">SUM(F146:F162)</f>
        <v>4900087</v>
      </c>
      <c r="G163" s="29">
        <f t="shared" si="10"/>
        <v>4580398.52</v>
      </c>
      <c r="H163" s="28">
        <f t="shared" si="10"/>
        <v>4161646</v>
      </c>
      <c r="I163" s="30">
        <f t="shared" si="10"/>
        <v>4019109.5999999996</v>
      </c>
      <c r="J163" s="35">
        <f t="shared" si="10"/>
        <v>738441</v>
      </c>
      <c r="K163" s="28">
        <f t="shared" si="10"/>
        <v>561288.92</v>
      </c>
      <c r="L163" s="22" t="str">
        <f>L145</f>
        <v>514 049,00</v>
      </c>
      <c r="M163" s="22" t="str">
        <f>M145</f>
        <v>501 405,64</v>
      </c>
      <c r="N163" s="22">
        <f>SUM(N146:N162)</f>
        <v>211400</v>
      </c>
      <c r="O163" s="22">
        <f>SUM(O146:O162)</f>
        <v>198785.48</v>
      </c>
      <c r="P163" s="3">
        <v>0</v>
      </c>
      <c r="Q163" s="3">
        <v>0</v>
      </c>
      <c r="R163" s="3">
        <v>0</v>
      </c>
      <c r="S163" s="3">
        <v>0</v>
      </c>
    </row>
    <row r="164" spans="1:19" ht="14.25">
      <c r="A164" s="92" t="s">
        <v>122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4"/>
    </row>
    <row r="165" spans="1:19" ht="14.25">
      <c r="A165" s="25" t="s">
        <v>21</v>
      </c>
      <c r="B165" s="21" t="s">
        <v>121</v>
      </c>
      <c r="C165" s="21" t="s">
        <v>91</v>
      </c>
      <c r="D165" s="3">
        <v>25200</v>
      </c>
      <c r="E165" s="3">
        <v>23277.16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25200</v>
      </c>
      <c r="O165" s="3">
        <v>23277.16</v>
      </c>
      <c r="P165" s="3">
        <v>0</v>
      </c>
      <c r="Q165" s="3">
        <v>0</v>
      </c>
      <c r="R165" s="3">
        <v>0</v>
      </c>
      <c r="S165" s="3">
        <v>0</v>
      </c>
    </row>
    <row r="166" spans="1:19" s="79" customFormat="1" ht="14.25">
      <c r="A166" s="25" t="s">
        <v>21</v>
      </c>
      <c r="B166" s="21" t="s">
        <v>121</v>
      </c>
      <c r="C166" s="21" t="s">
        <v>287</v>
      </c>
      <c r="D166" s="3">
        <v>33047</v>
      </c>
      <c r="E166" s="3">
        <v>28472.93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33047</v>
      </c>
      <c r="M166" s="3">
        <v>28472.93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</row>
    <row r="167" spans="1:19" ht="14.25">
      <c r="A167" s="21" t="s">
        <v>21</v>
      </c>
      <c r="B167" s="21" t="s">
        <v>121</v>
      </c>
      <c r="C167" s="21" t="s">
        <v>86</v>
      </c>
      <c r="D167" s="3">
        <v>421698</v>
      </c>
      <c r="E167" s="5">
        <v>344745.68</v>
      </c>
      <c r="F167" s="3">
        <v>421698</v>
      </c>
      <c r="G167" s="5">
        <v>344745.68</v>
      </c>
      <c r="H167" s="3">
        <v>421698</v>
      </c>
      <c r="I167" s="5">
        <v>344745.68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</row>
    <row r="168" spans="1:19" ht="14.25">
      <c r="A168" s="21" t="s">
        <v>21</v>
      </c>
      <c r="B168" s="21" t="s">
        <v>121</v>
      </c>
      <c r="C168" s="16" t="s">
        <v>92</v>
      </c>
      <c r="D168" s="17">
        <v>27900</v>
      </c>
      <c r="E168" s="18">
        <v>25775.31</v>
      </c>
      <c r="F168" s="17">
        <v>27900</v>
      </c>
      <c r="G168" s="18">
        <v>25775.31</v>
      </c>
      <c r="H168" s="17">
        <v>27900</v>
      </c>
      <c r="I168" s="18">
        <v>25775.31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</row>
    <row r="169" spans="1:19" ht="14.25">
      <c r="A169" s="21" t="s">
        <v>21</v>
      </c>
      <c r="B169" s="15" t="s">
        <v>121</v>
      </c>
      <c r="C169" s="21" t="s">
        <v>79</v>
      </c>
      <c r="D169" s="3">
        <v>73752</v>
      </c>
      <c r="E169" s="5">
        <v>60925.83</v>
      </c>
      <c r="F169" s="3">
        <v>73752</v>
      </c>
      <c r="G169" s="5">
        <v>60925.83</v>
      </c>
      <c r="H169" s="3">
        <v>73752</v>
      </c>
      <c r="I169" s="5">
        <v>60925.83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</row>
    <row r="170" spans="1:19" ht="14.25">
      <c r="A170" s="21" t="s">
        <v>21</v>
      </c>
      <c r="B170" s="21" t="s">
        <v>121</v>
      </c>
      <c r="C170" s="16" t="s">
        <v>87</v>
      </c>
      <c r="D170" s="33">
        <v>10754</v>
      </c>
      <c r="E170" s="36">
        <v>8030.28</v>
      </c>
      <c r="F170" s="33">
        <v>10754</v>
      </c>
      <c r="G170" s="36">
        <v>8030.28</v>
      </c>
      <c r="H170" s="33">
        <v>10754</v>
      </c>
      <c r="I170" s="36">
        <v>8030.28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</row>
    <row r="171" spans="1:19" ht="14.25">
      <c r="A171" s="21" t="s">
        <v>21</v>
      </c>
      <c r="B171" s="21" t="s">
        <v>121</v>
      </c>
      <c r="C171" s="21" t="s">
        <v>119</v>
      </c>
      <c r="D171" s="4">
        <v>100</v>
      </c>
      <c r="E171" s="3">
        <v>0</v>
      </c>
      <c r="F171" s="4">
        <v>100</v>
      </c>
      <c r="G171" s="3">
        <v>0</v>
      </c>
      <c r="H171" s="3">
        <v>0</v>
      </c>
      <c r="I171" s="3">
        <v>0</v>
      </c>
      <c r="J171" s="4">
        <v>100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 ht="14.25">
      <c r="A172" s="21" t="s">
        <v>21</v>
      </c>
      <c r="B172" s="15" t="s">
        <v>121</v>
      </c>
      <c r="C172" s="16" t="s">
        <v>120</v>
      </c>
      <c r="D172" s="33">
        <v>600</v>
      </c>
      <c r="E172" s="17">
        <v>216</v>
      </c>
      <c r="F172" s="33">
        <v>600</v>
      </c>
      <c r="G172" s="17">
        <v>216</v>
      </c>
      <c r="H172" s="3">
        <v>0</v>
      </c>
      <c r="I172" s="3">
        <v>0</v>
      </c>
      <c r="J172" s="33">
        <v>600</v>
      </c>
      <c r="K172" s="17">
        <v>216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</row>
    <row r="173" spans="1:19" ht="14.25">
      <c r="A173" s="21" t="s">
        <v>21</v>
      </c>
      <c r="B173" s="24" t="s">
        <v>121</v>
      </c>
      <c r="C173" s="21" t="s">
        <v>97</v>
      </c>
      <c r="D173" s="4">
        <v>100</v>
      </c>
      <c r="E173" s="3">
        <v>28.42</v>
      </c>
      <c r="F173" s="4">
        <v>100</v>
      </c>
      <c r="G173" s="3">
        <v>28.42</v>
      </c>
      <c r="H173" s="3">
        <v>0</v>
      </c>
      <c r="I173" s="3">
        <v>0</v>
      </c>
      <c r="J173" s="4">
        <v>100</v>
      </c>
      <c r="K173" s="3">
        <v>28.42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</row>
    <row r="174" spans="1:19" ht="14.25">
      <c r="A174" s="21" t="s">
        <v>21</v>
      </c>
      <c r="B174" s="15" t="s">
        <v>121</v>
      </c>
      <c r="C174" s="16" t="s">
        <v>98</v>
      </c>
      <c r="D174" s="33">
        <v>21000</v>
      </c>
      <c r="E174" s="17">
        <v>19525.78</v>
      </c>
      <c r="F174" s="33">
        <v>21000</v>
      </c>
      <c r="G174" s="17">
        <v>19525.78</v>
      </c>
      <c r="H174" s="3">
        <v>0</v>
      </c>
      <c r="I174" s="3">
        <v>0</v>
      </c>
      <c r="J174" s="33">
        <v>21000</v>
      </c>
      <c r="K174" s="17">
        <v>19525.78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</row>
    <row r="175" spans="1:19" ht="14.25">
      <c r="A175" s="19" t="s">
        <v>21</v>
      </c>
      <c r="B175" s="19" t="s">
        <v>121</v>
      </c>
      <c r="C175" s="21"/>
      <c r="D175" s="34">
        <f aca="true" t="shared" si="11" ref="D175:K175">SUM(D165:D174)</f>
        <v>614151</v>
      </c>
      <c r="E175" s="22">
        <f>SUM(E165:E174)</f>
        <v>510997.39</v>
      </c>
      <c r="F175" s="22">
        <f t="shared" si="11"/>
        <v>555904</v>
      </c>
      <c r="G175" s="22">
        <f t="shared" si="11"/>
        <v>459247.30000000005</v>
      </c>
      <c r="H175" s="37">
        <f t="shared" si="11"/>
        <v>534104</v>
      </c>
      <c r="I175" s="22">
        <f t="shared" si="11"/>
        <v>439477.10000000003</v>
      </c>
      <c r="J175" s="23">
        <f t="shared" si="11"/>
        <v>21800</v>
      </c>
      <c r="K175" s="22">
        <f t="shared" si="11"/>
        <v>19770.199999999997</v>
      </c>
      <c r="L175" s="22">
        <f>SUM(L165:L174)</f>
        <v>33047</v>
      </c>
      <c r="M175" s="22">
        <f>SUM(M165:M174)</f>
        <v>28472.93</v>
      </c>
      <c r="N175" s="28">
        <f>SUM(N165:N174)</f>
        <v>25200</v>
      </c>
      <c r="O175" s="29">
        <f>SUM(O165:O174)</f>
        <v>23277.16</v>
      </c>
      <c r="P175" s="3">
        <v>0</v>
      </c>
      <c r="Q175" s="3">
        <v>0</v>
      </c>
      <c r="R175" s="3">
        <v>0</v>
      </c>
      <c r="S175" s="3">
        <v>0</v>
      </c>
    </row>
    <row r="176" spans="1:19" ht="14.25">
      <c r="A176" s="92" t="s">
        <v>47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</row>
    <row r="177" spans="1:19" ht="14.25">
      <c r="A177" s="21" t="s">
        <v>21</v>
      </c>
      <c r="B177" s="24" t="s">
        <v>23</v>
      </c>
      <c r="C177" s="21" t="s">
        <v>287</v>
      </c>
      <c r="D177" s="4">
        <v>443686</v>
      </c>
      <c r="E177" s="3">
        <v>409628.38</v>
      </c>
      <c r="F177" s="4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443686</v>
      </c>
      <c r="M177" s="3">
        <v>409628.38</v>
      </c>
      <c r="N177" s="4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</row>
    <row r="178" spans="1:19" ht="14.25">
      <c r="A178" s="21" t="s">
        <v>21</v>
      </c>
      <c r="B178" s="21" t="s">
        <v>23</v>
      </c>
      <c r="C178" s="21" t="s">
        <v>130</v>
      </c>
      <c r="D178" s="3">
        <v>12591</v>
      </c>
      <c r="E178" s="3">
        <v>12591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12591</v>
      </c>
      <c r="Q178" s="3">
        <v>12591</v>
      </c>
      <c r="R178" s="3">
        <v>0</v>
      </c>
      <c r="S178" s="3">
        <v>0</v>
      </c>
    </row>
    <row r="179" spans="1:19" ht="12.75" customHeight="1">
      <c r="A179" s="73">
        <v>801</v>
      </c>
      <c r="B179" s="21" t="s">
        <v>23</v>
      </c>
      <c r="C179" s="21" t="s">
        <v>130</v>
      </c>
      <c r="D179" s="3">
        <v>2153</v>
      </c>
      <c r="E179" s="3">
        <v>2153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2153</v>
      </c>
      <c r="Q179" s="3">
        <v>2153</v>
      </c>
      <c r="R179" s="21" t="s">
        <v>263</v>
      </c>
      <c r="S179" s="3">
        <v>0</v>
      </c>
    </row>
    <row r="180" spans="1:19" ht="14.25">
      <c r="A180" s="21" t="s">
        <v>21</v>
      </c>
      <c r="B180" s="24" t="s">
        <v>23</v>
      </c>
      <c r="C180" s="21" t="s">
        <v>136</v>
      </c>
      <c r="D180" s="4">
        <v>309</v>
      </c>
      <c r="E180" s="3">
        <v>308.76</v>
      </c>
      <c r="F180" s="4">
        <v>0</v>
      </c>
      <c r="G180" s="3">
        <v>0</v>
      </c>
      <c r="H180" s="4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4">
        <v>309</v>
      </c>
      <c r="Q180" s="3">
        <v>308.76</v>
      </c>
      <c r="R180" s="3">
        <v>0</v>
      </c>
      <c r="S180" s="3">
        <v>0</v>
      </c>
    </row>
    <row r="181" spans="1:19" s="79" customFormat="1" ht="14.25">
      <c r="A181" s="21" t="s">
        <v>21</v>
      </c>
      <c r="B181" s="24" t="s">
        <v>23</v>
      </c>
      <c r="C181" s="21" t="s">
        <v>142</v>
      </c>
      <c r="D181" s="4">
        <v>547</v>
      </c>
      <c r="E181" s="3">
        <v>546.97</v>
      </c>
      <c r="F181" s="4">
        <v>0</v>
      </c>
      <c r="G181" s="3">
        <v>0</v>
      </c>
      <c r="H181" s="4">
        <v>0</v>
      </c>
      <c r="I181" s="3">
        <v>0</v>
      </c>
      <c r="J181" s="5">
        <v>0</v>
      </c>
      <c r="K181" s="5">
        <v>0</v>
      </c>
      <c r="L181" s="3">
        <v>0</v>
      </c>
      <c r="M181" s="3">
        <v>0</v>
      </c>
      <c r="N181" s="4">
        <v>0</v>
      </c>
      <c r="O181" s="3">
        <v>0</v>
      </c>
      <c r="P181" s="4">
        <v>547</v>
      </c>
      <c r="Q181" s="3">
        <v>546.97</v>
      </c>
      <c r="R181" s="3">
        <v>0</v>
      </c>
      <c r="S181" s="3">
        <v>0</v>
      </c>
    </row>
    <row r="182" spans="1:19" ht="14.25">
      <c r="A182" s="19" t="s">
        <v>21</v>
      </c>
      <c r="B182" s="20" t="s">
        <v>23</v>
      </c>
      <c r="C182" s="21"/>
      <c r="D182" s="34">
        <f aca="true" t="shared" si="12" ref="D182:S182">SUM(D177:D181)</f>
        <v>459286</v>
      </c>
      <c r="E182" s="22">
        <f t="shared" si="12"/>
        <v>425228.11</v>
      </c>
      <c r="F182" s="37">
        <f t="shared" si="12"/>
        <v>0</v>
      </c>
      <c r="G182" s="22">
        <f t="shared" si="12"/>
        <v>0</v>
      </c>
      <c r="H182" s="22">
        <f t="shared" si="12"/>
        <v>0</v>
      </c>
      <c r="I182" s="22">
        <f t="shared" si="12"/>
        <v>0</v>
      </c>
      <c r="J182" s="23">
        <f t="shared" si="12"/>
        <v>0</v>
      </c>
      <c r="K182" s="23">
        <f t="shared" si="12"/>
        <v>0</v>
      </c>
      <c r="L182" s="22">
        <f t="shared" si="12"/>
        <v>443686</v>
      </c>
      <c r="M182" s="22">
        <f t="shared" si="12"/>
        <v>409628.38</v>
      </c>
      <c r="N182" s="34">
        <f t="shared" si="12"/>
        <v>0</v>
      </c>
      <c r="O182" s="22">
        <f t="shared" si="12"/>
        <v>0</v>
      </c>
      <c r="P182" s="22">
        <f t="shared" si="12"/>
        <v>15600</v>
      </c>
      <c r="Q182" s="22">
        <f t="shared" si="12"/>
        <v>15599.73</v>
      </c>
      <c r="R182" s="3">
        <f t="shared" si="12"/>
        <v>0</v>
      </c>
      <c r="S182" s="3">
        <f t="shared" si="12"/>
        <v>0</v>
      </c>
    </row>
    <row r="183" spans="1:19" s="79" customFormat="1" ht="14.25">
      <c r="A183" s="92" t="s">
        <v>290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4"/>
    </row>
    <row r="184" spans="1:19" s="79" customFormat="1" ht="14.25">
      <c r="A184" s="21" t="s">
        <v>21</v>
      </c>
      <c r="B184" s="24" t="s">
        <v>291</v>
      </c>
      <c r="C184" s="21" t="s">
        <v>127</v>
      </c>
      <c r="D184" s="4">
        <v>1264</v>
      </c>
      <c r="E184" s="3">
        <v>1262.4</v>
      </c>
      <c r="F184" s="4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4">
        <v>0</v>
      </c>
      <c r="O184" s="3">
        <v>0</v>
      </c>
      <c r="P184" s="4">
        <v>1264</v>
      </c>
      <c r="Q184" s="3">
        <v>1262.4</v>
      </c>
      <c r="R184" s="3">
        <v>0</v>
      </c>
      <c r="S184" s="3">
        <v>0</v>
      </c>
    </row>
    <row r="185" spans="1:19" s="79" customFormat="1" ht="14.25">
      <c r="A185" s="21" t="s">
        <v>21</v>
      </c>
      <c r="B185" s="21" t="s">
        <v>291</v>
      </c>
      <c r="C185" s="21" t="s">
        <v>129</v>
      </c>
      <c r="D185" s="3">
        <v>23545</v>
      </c>
      <c r="E185" s="3">
        <v>23542.64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23545</v>
      </c>
      <c r="Q185" s="3">
        <v>23542.64</v>
      </c>
      <c r="R185" s="3">
        <v>0</v>
      </c>
      <c r="S185" s="3">
        <v>0</v>
      </c>
    </row>
    <row r="186" spans="1:19" s="79" customFormat="1" ht="14.25">
      <c r="A186" s="73">
        <v>801</v>
      </c>
      <c r="B186" s="21" t="s">
        <v>291</v>
      </c>
      <c r="C186" s="21" t="s">
        <v>133</v>
      </c>
      <c r="D186" s="3">
        <v>4315</v>
      </c>
      <c r="E186" s="3">
        <v>4311.45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4315</v>
      </c>
      <c r="Q186" s="3">
        <v>4311.45</v>
      </c>
      <c r="R186" s="85" t="s">
        <v>285</v>
      </c>
      <c r="S186" s="3">
        <v>0</v>
      </c>
    </row>
    <row r="187" spans="1:19" s="79" customFormat="1" ht="14.25">
      <c r="A187" s="21" t="s">
        <v>21</v>
      </c>
      <c r="B187" s="24" t="s">
        <v>291</v>
      </c>
      <c r="C187" s="21" t="s">
        <v>135</v>
      </c>
      <c r="D187" s="4">
        <v>612</v>
      </c>
      <c r="E187" s="3">
        <v>607.72</v>
      </c>
      <c r="F187" s="4">
        <v>0</v>
      </c>
      <c r="G187" s="3">
        <v>0</v>
      </c>
      <c r="H187" s="4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4">
        <v>612</v>
      </c>
      <c r="Q187" s="3">
        <v>607.72</v>
      </c>
      <c r="R187" s="3">
        <v>0</v>
      </c>
      <c r="S187" s="3">
        <v>0</v>
      </c>
    </row>
    <row r="188" spans="1:19" s="79" customFormat="1" ht="14.25">
      <c r="A188" s="21" t="s">
        <v>21</v>
      </c>
      <c r="B188" s="24" t="s">
        <v>291</v>
      </c>
      <c r="C188" s="21" t="s">
        <v>137</v>
      </c>
      <c r="D188" s="4">
        <v>11960</v>
      </c>
      <c r="E188" s="3">
        <v>11888</v>
      </c>
      <c r="F188" s="4">
        <v>0</v>
      </c>
      <c r="G188" s="3">
        <v>0</v>
      </c>
      <c r="H188" s="4">
        <v>0</v>
      </c>
      <c r="I188" s="3">
        <v>0</v>
      </c>
      <c r="J188" s="5">
        <v>0</v>
      </c>
      <c r="K188" s="5">
        <v>0</v>
      </c>
      <c r="L188" s="3">
        <v>0</v>
      </c>
      <c r="M188" s="3">
        <v>0</v>
      </c>
      <c r="N188" s="4">
        <v>0</v>
      </c>
      <c r="O188" s="3">
        <v>0</v>
      </c>
      <c r="P188" s="4">
        <v>11960</v>
      </c>
      <c r="Q188" s="3">
        <v>11888</v>
      </c>
      <c r="R188" s="3">
        <v>0</v>
      </c>
      <c r="S188" s="3">
        <v>0</v>
      </c>
    </row>
    <row r="189" spans="1:19" s="79" customFormat="1" ht="14.25">
      <c r="A189" s="21" t="s">
        <v>21</v>
      </c>
      <c r="B189" s="24" t="s">
        <v>291</v>
      </c>
      <c r="C189" s="21" t="s">
        <v>157</v>
      </c>
      <c r="D189" s="4">
        <v>20385</v>
      </c>
      <c r="E189" s="3">
        <v>18960.51</v>
      </c>
      <c r="F189" s="65">
        <v>0</v>
      </c>
      <c r="G189" s="3">
        <v>0</v>
      </c>
      <c r="H189" s="65">
        <v>0</v>
      </c>
      <c r="I189" s="3">
        <v>0</v>
      </c>
      <c r="J189" s="65">
        <v>0</v>
      </c>
      <c r="K189" s="3">
        <v>0</v>
      </c>
      <c r="L189" s="65">
        <v>0</v>
      </c>
      <c r="M189" s="3">
        <v>0</v>
      </c>
      <c r="N189" s="65">
        <v>0</v>
      </c>
      <c r="O189" s="3">
        <v>0</v>
      </c>
      <c r="P189" s="4">
        <v>20385</v>
      </c>
      <c r="Q189" s="3">
        <v>18960.51</v>
      </c>
      <c r="R189" s="3">
        <v>0</v>
      </c>
      <c r="S189" s="3">
        <f>R1937=SUM(S184:S189)</f>
        <v>0</v>
      </c>
    </row>
    <row r="190" spans="1:19" s="79" customFormat="1" ht="14.25">
      <c r="A190" s="21" t="s">
        <v>21</v>
      </c>
      <c r="B190" s="24" t="s">
        <v>291</v>
      </c>
      <c r="C190" s="21" t="s">
        <v>158</v>
      </c>
      <c r="D190" s="4">
        <v>8079</v>
      </c>
      <c r="E190" s="3">
        <v>8078.35</v>
      </c>
      <c r="F190" s="65">
        <v>0</v>
      </c>
      <c r="G190" s="3">
        <v>0</v>
      </c>
      <c r="H190" s="65">
        <v>0</v>
      </c>
      <c r="I190" s="3">
        <v>0</v>
      </c>
      <c r="J190" s="65">
        <v>0</v>
      </c>
      <c r="K190" s="3">
        <v>0</v>
      </c>
      <c r="L190" s="65">
        <v>0</v>
      </c>
      <c r="M190" s="3">
        <v>0</v>
      </c>
      <c r="N190" s="65">
        <v>0</v>
      </c>
      <c r="O190" s="3">
        <v>0</v>
      </c>
      <c r="P190" s="4">
        <v>8079</v>
      </c>
      <c r="Q190" s="3">
        <v>8078.35</v>
      </c>
      <c r="R190" s="3">
        <v>0</v>
      </c>
      <c r="S190" s="3">
        <v>0</v>
      </c>
    </row>
    <row r="191" spans="1:19" s="79" customFormat="1" ht="14.25">
      <c r="A191" s="21" t="s">
        <v>21</v>
      </c>
      <c r="B191" s="24" t="s">
        <v>291</v>
      </c>
      <c r="C191" s="21" t="s">
        <v>264</v>
      </c>
      <c r="D191" s="4">
        <v>11500</v>
      </c>
      <c r="E191" s="3">
        <v>10772.67</v>
      </c>
      <c r="F191" s="65">
        <v>0</v>
      </c>
      <c r="G191" s="3">
        <v>0</v>
      </c>
      <c r="H191" s="65">
        <v>0</v>
      </c>
      <c r="I191" s="3">
        <v>0</v>
      </c>
      <c r="J191" s="65">
        <v>0</v>
      </c>
      <c r="K191" s="3">
        <v>0</v>
      </c>
      <c r="L191" s="65">
        <v>0</v>
      </c>
      <c r="M191" s="3">
        <v>0</v>
      </c>
      <c r="N191" s="65">
        <v>0</v>
      </c>
      <c r="O191" s="3">
        <v>0</v>
      </c>
      <c r="P191" s="4">
        <v>11500</v>
      </c>
      <c r="Q191" s="3">
        <v>10772.67</v>
      </c>
      <c r="R191" s="3">
        <v>0</v>
      </c>
      <c r="S191" s="3">
        <v>0</v>
      </c>
    </row>
    <row r="192" spans="1:19" s="79" customFormat="1" ht="14.25">
      <c r="A192" s="21" t="s">
        <v>21</v>
      </c>
      <c r="B192" s="24" t="s">
        <v>291</v>
      </c>
      <c r="C192" s="21" t="s">
        <v>139</v>
      </c>
      <c r="D192" s="4">
        <v>11480</v>
      </c>
      <c r="E192" s="3">
        <v>10485.49</v>
      </c>
      <c r="F192" s="65">
        <v>0</v>
      </c>
      <c r="G192" s="3">
        <v>0</v>
      </c>
      <c r="H192" s="65">
        <v>0</v>
      </c>
      <c r="I192" s="3">
        <v>0</v>
      </c>
      <c r="J192" s="65">
        <v>0</v>
      </c>
      <c r="K192" s="3">
        <v>0</v>
      </c>
      <c r="L192" s="65">
        <v>0</v>
      </c>
      <c r="M192" s="3">
        <v>0</v>
      </c>
      <c r="N192" s="65">
        <v>0</v>
      </c>
      <c r="O192" s="3">
        <v>0</v>
      </c>
      <c r="P192" s="4">
        <v>11480</v>
      </c>
      <c r="Q192" s="3">
        <v>10485.49</v>
      </c>
      <c r="R192" s="3">
        <v>0</v>
      </c>
      <c r="S192" s="3">
        <v>0</v>
      </c>
    </row>
    <row r="193" spans="1:19" s="79" customFormat="1" ht="14.25">
      <c r="A193" s="21" t="s">
        <v>21</v>
      </c>
      <c r="B193" s="24" t="s">
        <v>291</v>
      </c>
      <c r="C193" s="21" t="s">
        <v>141</v>
      </c>
      <c r="D193" s="4">
        <v>1290</v>
      </c>
      <c r="E193" s="3">
        <v>1233.45</v>
      </c>
      <c r="F193" s="65">
        <v>0</v>
      </c>
      <c r="G193" s="3">
        <v>0</v>
      </c>
      <c r="H193" s="65">
        <v>0</v>
      </c>
      <c r="I193" s="3">
        <v>0</v>
      </c>
      <c r="J193" s="65">
        <v>0</v>
      </c>
      <c r="K193" s="3">
        <v>0</v>
      </c>
      <c r="L193" s="65">
        <v>0</v>
      </c>
      <c r="M193" s="3">
        <v>0</v>
      </c>
      <c r="N193" s="65">
        <v>0</v>
      </c>
      <c r="O193" s="3">
        <v>0</v>
      </c>
      <c r="P193" s="4">
        <v>1290</v>
      </c>
      <c r="Q193" s="3">
        <v>1233.45</v>
      </c>
      <c r="R193" s="3">
        <v>0</v>
      </c>
      <c r="S193" s="3">
        <v>0</v>
      </c>
    </row>
    <row r="194" spans="1:19" s="79" customFormat="1" ht="14.25">
      <c r="A194" s="19" t="s">
        <v>21</v>
      </c>
      <c r="B194" s="20" t="s">
        <v>23</v>
      </c>
      <c r="C194" s="21"/>
      <c r="D194" s="34">
        <f>SUM(D184:D193)</f>
        <v>94430</v>
      </c>
      <c r="E194" s="22">
        <f>SUM(E184:E193)</f>
        <v>91142.68000000001</v>
      </c>
      <c r="F194" s="37">
        <f>SUM(F184:F189)</f>
        <v>0</v>
      </c>
      <c r="G194" s="22">
        <f>SUM(G184:G189)</f>
        <v>0</v>
      </c>
      <c r="H194" s="22">
        <f aca="true" t="shared" si="13" ref="H194:O194">SUM(H184:H188)</f>
        <v>0</v>
      </c>
      <c r="I194" s="22">
        <f t="shared" si="13"/>
        <v>0</v>
      </c>
      <c r="J194" s="23">
        <f t="shared" si="13"/>
        <v>0</v>
      </c>
      <c r="K194" s="23">
        <f t="shared" si="13"/>
        <v>0</v>
      </c>
      <c r="L194" s="22">
        <f t="shared" si="13"/>
        <v>0</v>
      </c>
      <c r="M194" s="22">
        <f t="shared" si="13"/>
        <v>0</v>
      </c>
      <c r="N194" s="34">
        <f t="shared" si="13"/>
        <v>0</v>
      </c>
      <c r="O194" s="22">
        <f t="shared" si="13"/>
        <v>0</v>
      </c>
      <c r="P194" s="22">
        <f>SUM(P184:P193)</f>
        <v>94430</v>
      </c>
      <c r="Q194" s="22">
        <f>SUM(Q184:Q193)</f>
        <v>91142.68000000001</v>
      </c>
      <c r="R194" s="3">
        <f>SUM(R184:R193)</f>
        <v>0</v>
      </c>
      <c r="S194" s="3">
        <f>SUM(S184:S193)</f>
        <v>0</v>
      </c>
    </row>
    <row r="195" spans="1:20" ht="14.25">
      <c r="A195" s="92" t="s">
        <v>48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4"/>
      <c r="T195" s="8"/>
    </row>
    <row r="196" spans="1:19" ht="14.25">
      <c r="A196" s="21" t="s">
        <v>21</v>
      </c>
      <c r="B196" s="24" t="s">
        <v>24</v>
      </c>
      <c r="C196" s="21" t="s">
        <v>91</v>
      </c>
      <c r="D196" s="4">
        <v>110600</v>
      </c>
      <c r="E196" s="3">
        <v>110523.93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4">
        <v>110600</v>
      </c>
      <c r="O196" s="3">
        <v>110523.93</v>
      </c>
      <c r="P196" s="3">
        <v>0</v>
      </c>
      <c r="Q196" s="3">
        <v>0</v>
      </c>
      <c r="R196" s="3">
        <v>0</v>
      </c>
      <c r="S196" s="3">
        <v>0</v>
      </c>
    </row>
    <row r="197" spans="1:19" ht="14.25">
      <c r="A197" s="21" t="s">
        <v>21</v>
      </c>
      <c r="B197" s="24" t="s">
        <v>24</v>
      </c>
      <c r="C197" s="21" t="s">
        <v>86</v>
      </c>
      <c r="D197" s="33">
        <v>1728240</v>
      </c>
      <c r="E197" s="17">
        <v>1673589.05</v>
      </c>
      <c r="F197" s="33">
        <v>1728240</v>
      </c>
      <c r="G197" s="17">
        <v>1673589.05</v>
      </c>
      <c r="H197" s="33">
        <v>1728240</v>
      </c>
      <c r="I197" s="17">
        <v>1673589.05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</row>
    <row r="198" spans="1:19" ht="14.25">
      <c r="A198" s="21" t="s">
        <v>21</v>
      </c>
      <c r="B198" s="21" t="s">
        <v>24</v>
      </c>
      <c r="C198" s="42">
        <v>4040</v>
      </c>
      <c r="D198" s="3">
        <v>138460</v>
      </c>
      <c r="E198" s="3">
        <v>134168.8</v>
      </c>
      <c r="F198" s="3">
        <v>138460</v>
      </c>
      <c r="G198" s="3">
        <v>134168.8</v>
      </c>
      <c r="H198" s="3">
        <v>138460</v>
      </c>
      <c r="I198" s="3">
        <v>134168.8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</row>
    <row r="199" spans="1:19" ht="14.25">
      <c r="A199" s="16" t="s">
        <v>21</v>
      </c>
      <c r="B199" s="24" t="s">
        <v>24</v>
      </c>
      <c r="C199" s="16" t="s">
        <v>79</v>
      </c>
      <c r="D199" s="33">
        <v>341717</v>
      </c>
      <c r="E199" s="17">
        <v>320211.23</v>
      </c>
      <c r="F199" s="33">
        <v>341717</v>
      </c>
      <c r="G199" s="17">
        <v>320211.23</v>
      </c>
      <c r="H199" s="33">
        <v>341717</v>
      </c>
      <c r="I199" s="17">
        <v>320211.23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 ht="14.25">
      <c r="A200" s="21" t="s">
        <v>21</v>
      </c>
      <c r="B200" s="24" t="s">
        <v>24</v>
      </c>
      <c r="C200" s="21" t="s">
        <v>87</v>
      </c>
      <c r="D200" s="3">
        <v>48546</v>
      </c>
      <c r="E200" s="5">
        <v>37073.95</v>
      </c>
      <c r="F200" s="3">
        <v>48546</v>
      </c>
      <c r="G200" s="5">
        <v>37073.95</v>
      </c>
      <c r="H200" s="3">
        <v>48546</v>
      </c>
      <c r="I200" s="5">
        <v>37073.95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 ht="14.25">
      <c r="A201" s="21" t="s">
        <v>21</v>
      </c>
      <c r="B201" s="24" t="s">
        <v>24</v>
      </c>
      <c r="C201" s="16" t="s">
        <v>80</v>
      </c>
      <c r="D201" s="17">
        <v>13000</v>
      </c>
      <c r="E201" s="18">
        <v>7864</v>
      </c>
      <c r="F201" s="17">
        <v>13000</v>
      </c>
      <c r="G201" s="18">
        <v>7864</v>
      </c>
      <c r="H201" s="17">
        <v>13000</v>
      </c>
      <c r="I201" s="18">
        <v>7864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</row>
    <row r="202" spans="1:19" ht="14.25">
      <c r="A202" s="25" t="s">
        <v>21</v>
      </c>
      <c r="B202" s="21" t="s">
        <v>24</v>
      </c>
      <c r="C202" s="21" t="s">
        <v>68</v>
      </c>
      <c r="D202" s="3">
        <v>39600</v>
      </c>
      <c r="E202" s="3">
        <v>39514.5</v>
      </c>
      <c r="F202" s="3">
        <v>39600</v>
      </c>
      <c r="G202" s="3">
        <v>39514.5</v>
      </c>
      <c r="H202" s="3">
        <v>0</v>
      </c>
      <c r="I202" s="3">
        <v>0</v>
      </c>
      <c r="J202" s="3">
        <v>39600</v>
      </c>
      <c r="K202" s="3">
        <v>39514.5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 ht="14.25">
      <c r="A203" s="21" t="s">
        <v>21</v>
      </c>
      <c r="B203" s="21" t="s">
        <v>24</v>
      </c>
      <c r="C203" s="21" t="s">
        <v>119</v>
      </c>
      <c r="D203" s="3">
        <v>4650</v>
      </c>
      <c r="E203" s="3">
        <v>4566.97</v>
      </c>
      <c r="F203" s="3">
        <v>4650</v>
      </c>
      <c r="G203" s="3">
        <v>4566.97</v>
      </c>
      <c r="H203" s="3">
        <v>0</v>
      </c>
      <c r="I203" s="3">
        <v>0</v>
      </c>
      <c r="J203" s="3">
        <v>4650</v>
      </c>
      <c r="K203" s="3">
        <v>4566.97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</row>
    <row r="204" spans="1:19" ht="14.25">
      <c r="A204" s="21" t="s">
        <v>21</v>
      </c>
      <c r="B204" s="21" t="s">
        <v>24</v>
      </c>
      <c r="C204" s="21" t="s">
        <v>93</v>
      </c>
      <c r="D204" s="3">
        <v>145000</v>
      </c>
      <c r="E204" s="3">
        <v>124655.54</v>
      </c>
      <c r="F204" s="3">
        <v>145000</v>
      </c>
      <c r="G204" s="3">
        <v>124655.54</v>
      </c>
      <c r="H204" s="3">
        <v>0</v>
      </c>
      <c r="I204" s="3">
        <v>0</v>
      </c>
      <c r="J204" s="3">
        <v>145000</v>
      </c>
      <c r="K204" s="3">
        <v>124655.54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</row>
    <row r="205" spans="1:19" s="79" customFormat="1" ht="14.25">
      <c r="A205" s="21" t="s">
        <v>21</v>
      </c>
      <c r="B205" s="21" t="s">
        <v>24</v>
      </c>
      <c r="C205" s="21" t="s">
        <v>81</v>
      </c>
      <c r="D205" s="3">
        <v>14000</v>
      </c>
      <c r="E205" s="3">
        <v>7000</v>
      </c>
      <c r="F205" s="3">
        <v>14000</v>
      </c>
      <c r="G205" s="3">
        <v>7000</v>
      </c>
      <c r="H205" s="3"/>
      <c r="I205" s="3"/>
      <c r="J205" s="3">
        <v>14000</v>
      </c>
      <c r="K205" s="3">
        <v>7000</v>
      </c>
      <c r="L205" s="3"/>
      <c r="M205" s="3"/>
      <c r="N205" s="3"/>
      <c r="O205" s="3"/>
      <c r="P205" s="3"/>
      <c r="Q205" s="3"/>
      <c r="R205" s="3"/>
      <c r="S205" s="3"/>
    </row>
    <row r="206" spans="1:19" ht="14.25">
      <c r="A206" s="21" t="s">
        <v>21</v>
      </c>
      <c r="B206" s="21" t="s">
        <v>24</v>
      </c>
      <c r="C206" s="21" t="s">
        <v>120</v>
      </c>
      <c r="D206" s="3">
        <v>1000</v>
      </c>
      <c r="E206" s="3">
        <v>892</v>
      </c>
      <c r="F206" s="3">
        <v>1000</v>
      </c>
      <c r="G206" s="3">
        <v>892</v>
      </c>
      <c r="H206" s="3">
        <v>0</v>
      </c>
      <c r="I206" s="3">
        <v>0</v>
      </c>
      <c r="J206" s="3">
        <v>1000</v>
      </c>
      <c r="K206" s="3">
        <v>892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</row>
    <row r="207" spans="1:19" ht="14.25">
      <c r="A207" s="21" t="s">
        <v>21</v>
      </c>
      <c r="B207" s="21" t="s">
        <v>24</v>
      </c>
      <c r="C207" s="21" t="s">
        <v>82</v>
      </c>
      <c r="D207" s="3">
        <v>37800</v>
      </c>
      <c r="E207" s="3">
        <v>36806.19</v>
      </c>
      <c r="F207" s="3">
        <v>37800</v>
      </c>
      <c r="G207" s="3">
        <v>36806.19</v>
      </c>
      <c r="H207" s="3">
        <v>0</v>
      </c>
      <c r="I207" s="3">
        <v>0</v>
      </c>
      <c r="J207" s="3">
        <v>37800</v>
      </c>
      <c r="K207" s="3">
        <v>36806.19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</row>
    <row r="208" spans="1:19" ht="14.25">
      <c r="A208" s="21" t="s">
        <v>21</v>
      </c>
      <c r="B208" s="21" t="s">
        <v>24</v>
      </c>
      <c r="C208" s="21" t="s">
        <v>95</v>
      </c>
      <c r="D208" s="3">
        <v>800</v>
      </c>
      <c r="E208" s="3">
        <v>671.3</v>
      </c>
      <c r="F208" s="3">
        <v>800</v>
      </c>
      <c r="G208" s="3">
        <v>671.3</v>
      </c>
      <c r="H208" s="3">
        <v>0</v>
      </c>
      <c r="I208" s="3">
        <v>0</v>
      </c>
      <c r="J208" s="3">
        <v>800</v>
      </c>
      <c r="K208" s="3">
        <v>671.3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</row>
    <row r="209" spans="1:19" ht="14.25">
      <c r="A209" s="21" t="s">
        <v>21</v>
      </c>
      <c r="B209" s="21" t="s">
        <v>24</v>
      </c>
      <c r="C209" s="21" t="s">
        <v>96</v>
      </c>
      <c r="D209" s="3">
        <v>3200</v>
      </c>
      <c r="E209" s="3">
        <v>2728.08</v>
      </c>
      <c r="F209" s="3">
        <v>3200</v>
      </c>
      <c r="G209" s="3">
        <v>2728.08</v>
      </c>
      <c r="H209" s="3">
        <v>0</v>
      </c>
      <c r="I209" s="3">
        <v>0</v>
      </c>
      <c r="J209" s="3">
        <v>3200</v>
      </c>
      <c r="K209" s="3">
        <v>2728.08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</row>
    <row r="210" spans="1:19" ht="14.25">
      <c r="A210" s="21" t="s">
        <v>21</v>
      </c>
      <c r="B210" s="21" t="s">
        <v>24</v>
      </c>
      <c r="C210" s="21" t="s">
        <v>97</v>
      </c>
      <c r="D210" s="3">
        <v>5600</v>
      </c>
      <c r="E210" s="3">
        <v>5514.55</v>
      </c>
      <c r="F210" s="3">
        <v>5600</v>
      </c>
      <c r="G210" s="3">
        <v>5514.55</v>
      </c>
      <c r="H210" s="3">
        <v>0</v>
      </c>
      <c r="I210" s="3">
        <v>0</v>
      </c>
      <c r="J210" s="3">
        <v>5600</v>
      </c>
      <c r="K210" s="3">
        <v>5514.55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</row>
    <row r="211" spans="1:19" ht="14.25">
      <c r="A211" s="21" t="s">
        <v>21</v>
      </c>
      <c r="B211" s="21" t="s">
        <v>24</v>
      </c>
      <c r="C211" s="21" t="s">
        <v>69</v>
      </c>
      <c r="D211" s="3">
        <v>2700</v>
      </c>
      <c r="E211" s="3">
        <v>2695.65</v>
      </c>
      <c r="F211" s="3">
        <v>2700</v>
      </c>
      <c r="G211" s="3">
        <v>2695.65</v>
      </c>
      <c r="H211" s="3">
        <v>0</v>
      </c>
      <c r="I211" s="3">
        <v>0</v>
      </c>
      <c r="J211" s="3">
        <v>2700</v>
      </c>
      <c r="K211" s="3">
        <v>2695.65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</row>
    <row r="212" spans="1:19" ht="14.25">
      <c r="A212" s="21" t="s">
        <v>21</v>
      </c>
      <c r="B212" s="21" t="s">
        <v>24</v>
      </c>
      <c r="C212" s="21" t="s">
        <v>98</v>
      </c>
      <c r="D212" s="3">
        <v>99500</v>
      </c>
      <c r="E212" s="3">
        <v>90087.15</v>
      </c>
      <c r="F212" s="3">
        <v>99500</v>
      </c>
      <c r="G212" s="3">
        <v>90087.15</v>
      </c>
      <c r="H212" s="3">
        <v>0</v>
      </c>
      <c r="I212" s="3">
        <v>0</v>
      </c>
      <c r="J212" s="3">
        <v>99500</v>
      </c>
      <c r="K212" s="3">
        <v>90087.15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</row>
    <row r="213" spans="1:19" ht="14.25">
      <c r="A213" s="21" t="s">
        <v>21</v>
      </c>
      <c r="B213" s="24" t="s">
        <v>24</v>
      </c>
      <c r="C213" s="16" t="s">
        <v>99</v>
      </c>
      <c r="D213" s="17">
        <v>200</v>
      </c>
      <c r="E213" s="18">
        <v>170</v>
      </c>
      <c r="F213" s="17">
        <v>200</v>
      </c>
      <c r="G213" s="18">
        <v>170</v>
      </c>
      <c r="H213" s="3">
        <v>0</v>
      </c>
      <c r="I213" s="3">
        <v>0</v>
      </c>
      <c r="J213" s="17">
        <v>200</v>
      </c>
      <c r="K213" s="18">
        <v>170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</row>
    <row r="214" spans="1:19" ht="14.25">
      <c r="A214" s="19" t="s">
        <v>21</v>
      </c>
      <c r="B214" s="20" t="s">
        <v>24</v>
      </c>
      <c r="C214" s="21"/>
      <c r="D214" s="22">
        <f aca="true" t="shared" si="14" ref="D214:O214">SUM(D196:D213)</f>
        <v>2734613</v>
      </c>
      <c r="E214" s="23">
        <f t="shared" si="14"/>
        <v>2598732.8899999997</v>
      </c>
      <c r="F214" s="22">
        <f t="shared" si="14"/>
        <v>2624013</v>
      </c>
      <c r="G214" s="23">
        <f t="shared" si="14"/>
        <v>2488208.96</v>
      </c>
      <c r="H214" s="22">
        <f t="shared" si="14"/>
        <v>2269963</v>
      </c>
      <c r="I214" s="23">
        <f t="shared" si="14"/>
        <v>2172907.0300000003</v>
      </c>
      <c r="J214" s="22">
        <f t="shared" si="14"/>
        <v>354050</v>
      </c>
      <c r="K214" s="23">
        <f t="shared" si="14"/>
        <v>315301.92999999993</v>
      </c>
      <c r="L214" s="72">
        <f t="shared" si="14"/>
        <v>0</v>
      </c>
      <c r="M214" s="72">
        <f t="shared" si="14"/>
        <v>0</v>
      </c>
      <c r="N214" s="22">
        <f t="shared" si="14"/>
        <v>110600</v>
      </c>
      <c r="O214" s="22">
        <f t="shared" si="14"/>
        <v>110523.93</v>
      </c>
      <c r="P214" s="3">
        <v>0</v>
      </c>
      <c r="Q214" s="3">
        <v>0</v>
      </c>
      <c r="R214" s="3">
        <v>0</v>
      </c>
      <c r="S214" s="3">
        <v>0</v>
      </c>
    </row>
    <row r="215" spans="1:19" ht="14.25">
      <c r="A215" s="92" t="s">
        <v>123</v>
      </c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4"/>
    </row>
    <row r="216" spans="1:19" ht="14.25">
      <c r="A216" s="21" t="s">
        <v>21</v>
      </c>
      <c r="B216" s="21" t="s">
        <v>124</v>
      </c>
      <c r="C216" s="16" t="s">
        <v>79</v>
      </c>
      <c r="D216" s="17">
        <v>1200</v>
      </c>
      <c r="E216" s="18">
        <v>1122.98</v>
      </c>
      <c r="F216" s="17">
        <v>1200</v>
      </c>
      <c r="G216" s="18">
        <v>1122.98</v>
      </c>
      <c r="H216" s="17">
        <v>1200</v>
      </c>
      <c r="I216" s="18">
        <v>1122.98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</row>
    <row r="217" spans="1:19" ht="14.25">
      <c r="A217" s="21" t="s">
        <v>21</v>
      </c>
      <c r="B217" s="21" t="s">
        <v>124</v>
      </c>
      <c r="C217" s="21" t="s">
        <v>87</v>
      </c>
      <c r="D217" s="3">
        <v>200</v>
      </c>
      <c r="E217" s="5">
        <v>160.89</v>
      </c>
      <c r="F217" s="3">
        <v>200</v>
      </c>
      <c r="G217" s="5">
        <v>160.89</v>
      </c>
      <c r="H217" s="3">
        <v>200</v>
      </c>
      <c r="I217" s="5">
        <v>160.89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</row>
    <row r="218" spans="1:19" ht="14.25">
      <c r="A218" s="21" t="s">
        <v>21</v>
      </c>
      <c r="B218" s="21" t="s">
        <v>124</v>
      </c>
      <c r="C218" s="16" t="s">
        <v>80</v>
      </c>
      <c r="D218" s="17">
        <v>6800</v>
      </c>
      <c r="E218" s="18">
        <v>6567</v>
      </c>
      <c r="F218" s="17">
        <v>6800</v>
      </c>
      <c r="G218" s="18">
        <v>6567</v>
      </c>
      <c r="H218" s="17">
        <v>6800</v>
      </c>
      <c r="I218" s="18">
        <v>6567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 ht="14.25">
      <c r="A219" s="21" t="s">
        <v>21</v>
      </c>
      <c r="B219" s="21" t="s">
        <v>124</v>
      </c>
      <c r="C219" s="21" t="s">
        <v>82</v>
      </c>
      <c r="D219" s="3">
        <v>371900</v>
      </c>
      <c r="E219" s="5">
        <v>310200.91</v>
      </c>
      <c r="F219" s="3">
        <v>371900</v>
      </c>
      <c r="G219" s="5">
        <v>310200.91</v>
      </c>
      <c r="H219" s="3">
        <v>0</v>
      </c>
      <c r="I219" s="3">
        <v>0</v>
      </c>
      <c r="J219" s="3">
        <v>371900</v>
      </c>
      <c r="K219" s="5">
        <v>310200.91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</row>
    <row r="220" spans="1:19" ht="14.25">
      <c r="A220" s="19" t="s">
        <v>21</v>
      </c>
      <c r="B220" s="19" t="s">
        <v>124</v>
      </c>
      <c r="C220" s="16"/>
      <c r="D220" s="28">
        <f aca="true" t="shared" si="15" ref="D220:I220">SUM(D216:D219)</f>
        <v>380100</v>
      </c>
      <c r="E220" s="29">
        <f t="shared" si="15"/>
        <v>318051.77999999997</v>
      </c>
      <c r="F220" s="28">
        <f t="shared" si="15"/>
        <v>380100</v>
      </c>
      <c r="G220" s="29">
        <f t="shared" si="15"/>
        <v>318051.77999999997</v>
      </c>
      <c r="H220" s="29">
        <f t="shared" si="15"/>
        <v>8200</v>
      </c>
      <c r="I220" s="28">
        <f t="shared" si="15"/>
        <v>7850.87</v>
      </c>
      <c r="J220" s="22">
        <f>SUM(J216:J219)</f>
        <v>371900</v>
      </c>
      <c r="K220" s="23">
        <f>SUM(K216:K219)</f>
        <v>310200.91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</row>
    <row r="221" spans="1:19" ht="14.25">
      <c r="A221" s="92" t="s">
        <v>125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4"/>
    </row>
    <row r="222" spans="1:19" ht="14.25">
      <c r="A222" s="21" t="s">
        <v>21</v>
      </c>
      <c r="B222" s="21" t="s">
        <v>126</v>
      </c>
      <c r="C222" s="21" t="s">
        <v>82</v>
      </c>
      <c r="D222" s="3">
        <v>11100</v>
      </c>
      <c r="E222" s="3">
        <v>1500</v>
      </c>
      <c r="F222" s="3">
        <v>11100</v>
      </c>
      <c r="G222" s="3">
        <v>1500</v>
      </c>
      <c r="H222" s="3">
        <v>0</v>
      </c>
      <c r="I222" s="3">
        <v>0</v>
      </c>
      <c r="J222" s="3">
        <v>11100</v>
      </c>
      <c r="K222" s="3">
        <v>1500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</row>
    <row r="223" spans="1:19" ht="14.25">
      <c r="A223" s="21" t="s">
        <v>21</v>
      </c>
      <c r="B223" s="21" t="s">
        <v>126</v>
      </c>
      <c r="C223" s="21" t="s">
        <v>97</v>
      </c>
      <c r="D223" s="3">
        <v>6800</v>
      </c>
      <c r="E223" s="3">
        <v>933.59</v>
      </c>
      <c r="F223" s="3">
        <v>6800</v>
      </c>
      <c r="G223" s="3">
        <v>933.59</v>
      </c>
      <c r="H223" s="3">
        <v>0</v>
      </c>
      <c r="I223" s="3">
        <v>0</v>
      </c>
      <c r="J223" s="3">
        <v>6800</v>
      </c>
      <c r="K223" s="3">
        <v>933.59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</row>
    <row r="224" spans="1:19" s="79" customFormat="1" ht="14.25">
      <c r="A224" s="21" t="s">
        <v>21</v>
      </c>
      <c r="B224" s="21" t="s">
        <v>126</v>
      </c>
      <c r="C224" s="21" t="s">
        <v>276</v>
      </c>
      <c r="D224" s="3">
        <v>600</v>
      </c>
      <c r="E224" s="3">
        <v>539.67</v>
      </c>
      <c r="F224" s="3">
        <v>600</v>
      </c>
      <c r="G224" s="3">
        <v>539.67</v>
      </c>
      <c r="H224" s="3">
        <v>0</v>
      </c>
      <c r="I224" s="3">
        <v>0</v>
      </c>
      <c r="J224" s="3">
        <v>600</v>
      </c>
      <c r="K224" s="3">
        <v>539.67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</row>
    <row r="225" spans="1:19" ht="14.25">
      <c r="A225" s="21" t="s">
        <v>21</v>
      </c>
      <c r="B225" s="21" t="s">
        <v>126</v>
      </c>
      <c r="C225" s="21" t="s">
        <v>99</v>
      </c>
      <c r="D225" s="3">
        <v>19200</v>
      </c>
      <c r="E225" s="3">
        <v>7395.09</v>
      </c>
      <c r="F225" s="3">
        <v>19200</v>
      </c>
      <c r="G225" s="3">
        <v>7395.09</v>
      </c>
      <c r="H225" s="3">
        <v>0</v>
      </c>
      <c r="I225" s="3">
        <v>0</v>
      </c>
      <c r="J225" s="3">
        <v>19200</v>
      </c>
      <c r="K225" s="3">
        <v>7395.09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</row>
    <row r="226" spans="1:19" s="79" customFormat="1" ht="14.25">
      <c r="A226" s="21" t="s">
        <v>21</v>
      </c>
      <c r="B226" s="21" t="s">
        <v>126</v>
      </c>
      <c r="C226" s="21" t="s">
        <v>80</v>
      </c>
      <c r="D226" s="3">
        <v>2000</v>
      </c>
      <c r="E226" s="3">
        <v>2000</v>
      </c>
      <c r="F226" s="3">
        <v>2000</v>
      </c>
      <c r="G226" s="3">
        <v>2000</v>
      </c>
      <c r="H226" s="3">
        <v>2000</v>
      </c>
      <c r="I226" s="3">
        <v>2000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</row>
    <row r="227" spans="1:19" ht="14.25">
      <c r="A227" s="19" t="s">
        <v>21</v>
      </c>
      <c r="B227" s="47" t="s">
        <v>126</v>
      </c>
      <c r="C227" s="16"/>
      <c r="D227" s="28">
        <f aca="true" t="shared" si="16" ref="D227:K227">SUM(D222:D226)</f>
        <v>39700</v>
      </c>
      <c r="E227" s="29">
        <f t="shared" si="16"/>
        <v>12368.35</v>
      </c>
      <c r="F227" s="28">
        <f t="shared" si="16"/>
        <v>39700</v>
      </c>
      <c r="G227" s="29">
        <f t="shared" si="16"/>
        <v>12368.35</v>
      </c>
      <c r="H227" s="48">
        <f t="shared" si="16"/>
        <v>2000</v>
      </c>
      <c r="I227" s="48">
        <f t="shared" si="16"/>
        <v>2000</v>
      </c>
      <c r="J227" s="28">
        <f t="shared" si="16"/>
        <v>37700</v>
      </c>
      <c r="K227" s="29">
        <f t="shared" si="16"/>
        <v>10368.35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">
        <v>0</v>
      </c>
      <c r="R227" s="3">
        <v>0</v>
      </c>
      <c r="S227" s="3">
        <v>0</v>
      </c>
    </row>
    <row r="228" spans="1:19" ht="14.25">
      <c r="A228" s="92" t="s">
        <v>49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</row>
    <row r="229" spans="1:19" ht="14.25">
      <c r="A229" s="21" t="s">
        <v>21</v>
      </c>
      <c r="B229" s="21" t="s">
        <v>25</v>
      </c>
      <c r="C229" s="16" t="s">
        <v>91</v>
      </c>
      <c r="D229" s="17">
        <v>500</v>
      </c>
      <c r="E229" s="18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500</v>
      </c>
      <c r="O229" s="3">
        <v>0</v>
      </c>
      <c r="P229" s="17">
        <v>0</v>
      </c>
      <c r="Q229" s="18">
        <v>0</v>
      </c>
      <c r="R229" s="3">
        <v>0</v>
      </c>
      <c r="S229" s="3">
        <v>0</v>
      </c>
    </row>
    <row r="230" spans="1:19" ht="14.25">
      <c r="A230" s="21" t="s">
        <v>21</v>
      </c>
      <c r="B230" s="21" t="s">
        <v>25</v>
      </c>
      <c r="C230" s="21" t="s">
        <v>86</v>
      </c>
      <c r="D230" s="3">
        <v>158575.15</v>
      </c>
      <c r="E230" s="3">
        <v>155576.13</v>
      </c>
      <c r="F230" s="3">
        <v>158575.15</v>
      </c>
      <c r="G230" s="3">
        <v>155576.13</v>
      </c>
      <c r="H230" s="3">
        <v>158575.15</v>
      </c>
      <c r="I230" s="3">
        <v>155576.13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</row>
    <row r="231" spans="1:19" ht="14.25">
      <c r="A231" s="21" t="s">
        <v>21</v>
      </c>
      <c r="B231" s="21" t="s">
        <v>25</v>
      </c>
      <c r="C231" s="21" t="s">
        <v>292</v>
      </c>
      <c r="D231" s="3">
        <v>425.85</v>
      </c>
      <c r="E231" s="3">
        <v>425.85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425.85</v>
      </c>
      <c r="Q231" s="3">
        <v>425.85</v>
      </c>
      <c r="R231" s="3">
        <v>0</v>
      </c>
      <c r="S231" s="3">
        <v>0</v>
      </c>
    </row>
    <row r="232" spans="1:19" ht="14.25">
      <c r="A232" s="25" t="s">
        <v>21</v>
      </c>
      <c r="B232" s="25" t="s">
        <v>25</v>
      </c>
      <c r="C232" s="16" t="s">
        <v>92</v>
      </c>
      <c r="D232" s="17">
        <v>16000</v>
      </c>
      <c r="E232" s="18">
        <v>14957.91</v>
      </c>
      <c r="F232" s="17">
        <v>16000</v>
      </c>
      <c r="G232" s="18">
        <v>14957.91</v>
      </c>
      <c r="H232" s="17">
        <v>16000</v>
      </c>
      <c r="I232" s="18">
        <v>14957.91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">
        <v>0</v>
      </c>
    </row>
    <row r="233" spans="1:19" ht="14.25">
      <c r="A233" s="16" t="s">
        <v>21</v>
      </c>
      <c r="B233" s="15" t="s">
        <v>25</v>
      </c>
      <c r="C233" s="21" t="s">
        <v>79</v>
      </c>
      <c r="D233" s="3">
        <v>32412.9</v>
      </c>
      <c r="E233" s="5">
        <v>28516.66</v>
      </c>
      <c r="F233" s="3">
        <v>32412.9</v>
      </c>
      <c r="G233" s="5">
        <v>28516.66</v>
      </c>
      <c r="H233" s="3">
        <v>32412.9</v>
      </c>
      <c r="I233" s="5">
        <v>28516.66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5">
        <v>0</v>
      </c>
      <c r="R233" s="3">
        <v>0</v>
      </c>
      <c r="S233" s="3">
        <v>0</v>
      </c>
    </row>
    <row r="234" spans="1:19" ht="14.25">
      <c r="A234" s="21" t="s">
        <v>21</v>
      </c>
      <c r="B234" s="21" t="s">
        <v>25</v>
      </c>
      <c r="C234" s="16" t="s">
        <v>293</v>
      </c>
      <c r="D234" s="17">
        <v>73.1</v>
      </c>
      <c r="E234" s="18">
        <v>72.84</v>
      </c>
      <c r="F234" s="17">
        <v>0</v>
      </c>
      <c r="G234" s="18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17">
        <v>73.1</v>
      </c>
      <c r="Q234" s="18">
        <v>72.84</v>
      </c>
      <c r="R234" s="3">
        <v>0</v>
      </c>
      <c r="S234" s="3">
        <v>0</v>
      </c>
    </row>
    <row r="235" spans="1:19" ht="13.5" customHeight="1">
      <c r="A235" s="21" t="s">
        <v>21</v>
      </c>
      <c r="B235" s="21" t="s">
        <v>25</v>
      </c>
      <c r="C235" s="21" t="s">
        <v>87</v>
      </c>
      <c r="D235" s="3">
        <v>4401.95</v>
      </c>
      <c r="E235" s="5">
        <v>4085.75</v>
      </c>
      <c r="F235" s="3">
        <v>4401.95</v>
      </c>
      <c r="G235" s="5">
        <v>4085.75</v>
      </c>
      <c r="H235" s="3">
        <v>4401.95</v>
      </c>
      <c r="I235" s="5">
        <v>4085.75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5">
        <v>0</v>
      </c>
      <c r="R235" s="3">
        <v>0</v>
      </c>
      <c r="S235" s="3">
        <v>0</v>
      </c>
    </row>
    <row r="236" spans="1:19" ht="14.25">
      <c r="A236" s="25" t="s">
        <v>21</v>
      </c>
      <c r="B236" s="21" t="s">
        <v>25</v>
      </c>
      <c r="C236" s="16" t="s">
        <v>294</v>
      </c>
      <c r="D236" s="17">
        <v>11.05</v>
      </c>
      <c r="E236" s="18">
        <v>10.44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17">
        <v>11.05</v>
      </c>
      <c r="Q236" s="18">
        <v>10.44</v>
      </c>
      <c r="R236" s="3">
        <v>0</v>
      </c>
      <c r="S236" s="3">
        <v>0</v>
      </c>
    </row>
    <row r="237" spans="1:19" ht="14.25">
      <c r="A237" s="21" t="s">
        <v>21</v>
      </c>
      <c r="B237" s="15" t="s">
        <v>25</v>
      </c>
      <c r="C237" s="21" t="s">
        <v>80</v>
      </c>
      <c r="D237" s="3">
        <v>7227.5</v>
      </c>
      <c r="E237" s="5">
        <v>2900.3</v>
      </c>
      <c r="F237" s="3">
        <v>7227.5</v>
      </c>
      <c r="G237" s="5">
        <v>2900.3</v>
      </c>
      <c r="H237" s="3">
        <v>7227.5</v>
      </c>
      <c r="I237" s="5">
        <v>2900.3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</row>
    <row r="238" spans="1:19" ht="14.25">
      <c r="A238" s="21" t="s">
        <v>21</v>
      </c>
      <c r="B238" s="21" t="s">
        <v>25</v>
      </c>
      <c r="C238" s="16" t="s">
        <v>295</v>
      </c>
      <c r="D238" s="17">
        <v>16872.5</v>
      </c>
      <c r="E238" s="18">
        <v>10922.5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17">
        <v>16872.5</v>
      </c>
      <c r="Q238" s="18">
        <v>10922.5</v>
      </c>
      <c r="R238" s="3">
        <v>0</v>
      </c>
      <c r="S238" s="3">
        <v>0</v>
      </c>
    </row>
    <row r="239" spans="1:19" ht="14.25">
      <c r="A239" s="21" t="s">
        <v>21</v>
      </c>
      <c r="B239" s="21" t="s">
        <v>25</v>
      </c>
      <c r="C239" s="21" t="s">
        <v>68</v>
      </c>
      <c r="D239" s="3">
        <v>5450</v>
      </c>
      <c r="E239" s="5">
        <v>4609.2</v>
      </c>
      <c r="F239" s="3">
        <v>5450</v>
      </c>
      <c r="G239" s="5">
        <v>4609.2</v>
      </c>
      <c r="H239" s="3">
        <v>0</v>
      </c>
      <c r="I239" s="3">
        <v>0</v>
      </c>
      <c r="J239" s="3">
        <v>5450</v>
      </c>
      <c r="K239" s="5">
        <v>4609.2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5">
        <v>0</v>
      </c>
      <c r="R239" s="3">
        <v>0</v>
      </c>
      <c r="S239" s="3">
        <v>0</v>
      </c>
    </row>
    <row r="240" spans="1:19" ht="14.25">
      <c r="A240" s="21" t="s">
        <v>21</v>
      </c>
      <c r="B240" s="15" t="s">
        <v>25</v>
      </c>
      <c r="C240" s="16" t="s">
        <v>120</v>
      </c>
      <c r="D240" s="17">
        <v>200</v>
      </c>
      <c r="E240" s="18">
        <v>0</v>
      </c>
      <c r="F240" s="17">
        <v>200</v>
      </c>
      <c r="G240" s="18">
        <v>0</v>
      </c>
      <c r="H240" s="17">
        <v>0</v>
      </c>
      <c r="I240" s="18">
        <v>0</v>
      </c>
      <c r="J240" s="17">
        <v>200</v>
      </c>
      <c r="K240" s="18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</row>
    <row r="241" spans="1:19" ht="14.25">
      <c r="A241" s="25" t="s">
        <v>21</v>
      </c>
      <c r="B241" s="21" t="s">
        <v>25</v>
      </c>
      <c r="C241" s="21" t="s">
        <v>82</v>
      </c>
      <c r="D241" s="3">
        <v>16663.05</v>
      </c>
      <c r="E241" s="5">
        <v>14000.06</v>
      </c>
      <c r="F241" s="3">
        <v>16663.05</v>
      </c>
      <c r="G241" s="5">
        <v>14000.06</v>
      </c>
      <c r="H241" s="3">
        <v>0</v>
      </c>
      <c r="I241" s="3">
        <v>0</v>
      </c>
      <c r="J241" s="3">
        <v>16663.05</v>
      </c>
      <c r="K241" s="5">
        <v>14000.06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5">
        <v>0</v>
      </c>
      <c r="R241" s="3">
        <v>0</v>
      </c>
      <c r="S241" s="3">
        <v>0</v>
      </c>
    </row>
    <row r="242" spans="1:19" ht="14.25">
      <c r="A242" s="21" t="s">
        <v>21</v>
      </c>
      <c r="B242" s="21" t="s">
        <v>25</v>
      </c>
      <c r="C242" s="16" t="s">
        <v>296</v>
      </c>
      <c r="D242" s="17">
        <v>38323.95</v>
      </c>
      <c r="E242" s="18">
        <v>34161.71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17">
        <v>38323.95</v>
      </c>
      <c r="Q242" s="18">
        <v>34161.71</v>
      </c>
      <c r="R242" s="3">
        <v>0</v>
      </c>
      <c r="S242" s="3">
        <v>0</v>
      </c>
    </row>
    <row r="243" spans="1:19" ht="14.25">
      <c r="A243" s="21" t="s">
        <v>21</v>
      </c>
      <c r="B243" s="21" t="s">
        <v>25</v>
      </c>
      <c r="C243" s="21" t="s">
        <v>96</v>
      </c>
      <c r="D243" s="3">
        <v>1200</v>
      </c>
      <c r="E243" s="5">
        <v>0</v>
      </c>
      <c r="F243" s="3">
        <v>1200</v>
      </c>
      <c r="G243" s="5">
        <v>0</v>
      </c>
      <c r="H243" s="3">
        <v>0</v>
      </c>
      <c r="I243" s="5">
        <v>0</v>
      </c>
      <c r="J243" s="3">
        <v>1200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</row>
    <row r="244" spans="1:19" ht="14.25">
      <c r="A244" s="21" t="s">
        <v>21</v>
      </c>
      <c r="B244" s="15" t="s">
        <v>25</v>
      </c>
      <c r="C244" s="16" t="s">
        <v>97</v>
      </c>
      <c r="D244" s="17">
        <v>506.9</v>
      </c>
      <c r="E244" s="18">
        <v>357.44</v>
      </c>
      <c r="F244" s="17">
        <v>506.9</v>
      </c>
      <c r="G244" s="18">
        <v>357.44</v>
      </c>
      <c r="H244" s="3">
        <v>0</v>
      </c>
      <c r="I244" s="3">
        <v>0</v>
      </c>
      <c r="J244" s="17">
        <v>506.9</v>
      </c>
      <c r="K244" s="18">
        <v>357.44</v>
      </c>
      <c r="L244" s="3">
        <v>0</v>
      </c>
      <c r="M244" s="3">
        <v>0</v>
      </c>
      <c r="N244" s="3">
        <v>0</v>
      </c>
      <c r="O244" s="3">
        <v>0</v>
      </c>
      <c r="P244" s="17">
        <v>0</v>
      </c>
      <c r="Q244" s="18">
        <v>0</v>
      </c>
      <c r="R244" s="3">
        <v>0</v>
      </c>
      <c r="S244" s="3">
        <v>0</v>
      </c>
    </row>
    <row r="245" spans="1:19" ht="14.25">
      <c r="A245" s="21" t="s">
        <v>21</v>
      </c>
      <c r="B245" s="24" t="s">
        <v>25</v>
      </c>
      <c r="C245" s="21" t="s">
        <v>297</v>
      </c>
      <c r="D245" s="3">
        <v>39.1</v>
      </c>
      <c r="E245" s="5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39.1</v>
      </c>
      <c r="Q245" s="5">
        <v>0</v>
      </c>
      <c r="R245" s="3">
        <v>0</v>
      </c>
      <c r="S245" s="3">
        <v>0</v>
      </c>
    </row>
    <row r="246" spans="1:19" ht="14.25">
      <c r="A246" s="21" t="s">
        <v>21</v>
      </c>
      <c r="B246" s="24" t="s">
        <v>25</v>
      </c>
      <c r="C246" s="21" t="s">
        <v>276</v>
      </c>
      <c r="D246" s="3">
        <v>1000</v>
      </c>
      <c r="E246" s="5">
        <v>537.58</v>
      </c>
      <c r="F246" s="3">
        <v>1000</v>
      </c>
      <c r="G246" s="5">
        <v>537.58</v>
      </c>
      <c r="H246" s="3">
        <v>0</v>
      </c>
      <c r="I246" s="3">
        <v>0</v>
      </c>
      <c r="J246" s="3">
        <v>1000</v>
      </c>
      <c r="K246" s="5">
        <v>537.58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</row>
    <row r="247" spans="1:19" ht="14.25">
      <c r="A247" s="21" t="s">
        <v>21</v>
      </c>
      <c r="B247" s="24" t="s">
        <v>25</v>
      </c>
      <c r="C247" s="21" t="s">
        <v>298</v>
      </c>
      <c r="D247" s="3">
        <v>1365</v>
      </c>
      <c r="E247" s="5">
        <v>1075.16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5">
        <v>0</v>
      </c>
      <c r="L247" s="3">
        <v>0</v>
      </c>
      <c r="M247" s="3">
        <v>0</v>
      </c>
      <c r="N247" s="3">
        <v>0</v>
      </c>
      <c r="O247" s="3">
        <v>0</v>
      </c>
      <c r="P247" s="3">
        <v>1365</v>
      </c>
      <c r="Q247" s="5">
        <v>1075.16</v>
      </c>
      <c r="R247" s="3">
        <v>0</v>
      </c>
      <c r="S247" s="3">
        <v>0</v>
      </c>
    </row>
    <row r="248" spans="1:19" ht="14.25">
      <c r="A248" s="21" t="s">
        <v>21</v>
      </c>
      <c r="B248" s="24" t="s">
        <v>25</v>
      </c>
      <c r="C248" s="21" t="s">
        <v>98</v>
      </c>
      <c r="D248" s="3">
        <v>68450</v>
      </c>
      <c r="E248" s="5">
        <v>65176.28</v>
      </c>
      <c r="F248" s="3">
        <v>68450</v>
      </c>
      <c r="G248" s="5">
        <v>65176.28</v>
      </c>
      <c r="H248" s="3">
        <v>0</v>
      </c>
      <c r="I248" s="3">
        <v>0</v>
      </c>
      <c r="J248" s="3">
        <v>68450</v>
      </c>
      <c r="K248" s="5">
        <v>65176.28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5">
        <v>0</v>
      </c>
      <c r="R248" s="3">
        <v>0</v>
      </c>
      <c r="S248" s="3">
        <v>0</v>
      </c>
    </row>
    <row r="249" spans="1:19" ht="14.25">
      <c r="A249" s="21" t="s">
        <v>21</v>
      </c>
      <c r="B249" s="24" t="s">
        <v>25</v>
      </c>
      <c r="C249" s="21" t="s">
        <v>99</v>
      </c>
      <c r="D249" s="3">
        <v>1200</v>
      </c>
      <c r="E249" s="5">
        <v>560</v>
      </c>
      <c r="F249" s="3">
        <v>1200</v>
      </c>
      <c r="G249" s="5">
        <v>560</v>
      </c>
      <c r="H249" s="3">
        <v>0</v>
      </c>
      <c r="I249" s="3">
        <v>0</v>
      </c>
      <c r="J249" s="3">
        <v>1200</v>
      </c>
      <c r="K249" s="5">
        <v>560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5">
        <v>0</v>
      </c>
      <c r="R249" s="3">
        <v>0</v>
      </c>
      <c r="S249" s="3">
        <v>0</v>
      </c>
    </row>
    <row r="250" spans="1:19" ht="14.25">
      <c r="A250" s="19" t="s">
        <v>21</v>
      </c>
      <c r="B250" s="20" t="s">
        <v>25</v>
      </c>
      <c r="C250" s="21"/>
      <c r="D250" s="34">
        <f aca="true" t="shared" si="17" ref="D250:K250">SUM(D229:D249)</f>
        <v>370898</v>
      </c>
      <c r="E250" s="22">
        <f t="shared" si="17"/>
        <v>337945.81000000006</v>
      </c>
      <c r="F250" s="22">
        <f t="shared" si="17"/>
        <v>313287.44999999995</v>
      </c>
      <c r="G250" s="37">
        <f t="shared" si="17"/>
        <v>291277.31</v>
      </c>
      <c r="H250" s="22">
        <f t="shared" si="17"/>
        <v>218617.5</v>
      </c>
      <c r="I250" s="37">
        <f t="shared" si="17"/>
        <v>206036.75</v>
      </c>
      <c r="J250" s="22">
        <f t="shared" si="17"/>
        <v>94669.95</v>
      </c>
      <c r="K250" s="23">
        <f t="shared" si="17"/>
        <v>85240.56</v>
      </c>
      <c r="L250" s="3">
        <v>0</v>
      </c>
      <c r="M250" s="3">
        <v>0</v>
      </c>
      <c r="N250" s="22">
        <f>SUM(N229:N249)</f>
        <v>500</v>
      </c>
      <c r="O250" s="3">
        <v>0</v>
      </c>
      <c r="P250" s="34">
        <f>SUM(P229:P249)</f>
        <v>57110.549999999996</v>
      </c>
      <c r="Q250" s="22">
        <f>SUM(Q229:Q249)</f>
        <v>46668.5</v>
      </c>
      <c r="R250" s="3">
        <v>0</v>
      </c>
      <c r="S250" s="3">
        <v>0</v>
      </c>
    </row>
    <row r="251" spans="1:19" ht="14.25">
      <c r="A251" s="92" t="s">
        <v>265</v>
      </c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4"/>
    </row>
    <row r="252" spans="1:19" ht="14.25">
      <c r="A252" s="21" t="s">
        <v>144</v>
      </c>
      <c r="B252" s="24" t="s">
        <v>266</v>
      </c>
      <c r="C252" s="21" t="s">
        <v>267</v>
      </c>
      <c r="D252" s="4">
        <v>70000</v>
      </c>
      <c r="E252" s="3">
        <v>48044.46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4">
        <v>70000</v>
      </c>
      <c r="M252" s="3">
        <v>48044.46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</row>
    <row r="253" spans="1:19" ht="14.25">
      <c r="A253" s="26" t="s">
        <v>144</v>
      </c>
      <c r="B253" s="27" t="s">
        <v>266</v>
      </c>
      <c r="C253" s="16"/>
      <c r="D253" s="34">
        <f>D252</f>
        <v>70000</v>
      </c>
      <c r="E253" s="22">
        <f>E252</f>
        <v>48044.46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4">
        <f>L252</f>
        <v>70000</v>
      </c>
      <c r="M253" s="22">
        <f>M252</f>
        <v>48044.46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</row>
    <row r="254" spans="1:19" ht="14.25">
      <c r="A254" s="92" t="s">
        <v>143</v>
      </c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4"/>
    </row>
    <row r="255" spans="1:19" ht="14.25">
      <c r="A255" s="21" t="s">
        <v>144</v>
      </c>
      <c r="B255" s="24" t="s">
        <v>145</v>
      </c>
      <c r="C255" s="25" t="s">
        <v>68</v>
      </c>
      <c r="D255" s="43">
        <v>550</v>
      </c>
      <c r="E255" s="38">
        <v>357.3</v>
      </c>
      <c r="F255" s="43">
        <v>550</v>
      </c>
      <c r="G255" s="38">
        <v>357.3</v>
      </c>
      <c r="H255" s="3">
        <v>0</v>
      </c>
      <c r="I255" s="3">
        <v>0</v>
      </c>
      <c r="J255" s="43">
        <v>550</v>
      </c>
      <c r="K255" s="38">
        <v>357.3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</row>
    <row r="256" spans="1:19" ht="14.25">
      <c r="A256" s="21" t="s">
        <v>144</v>
      </c>
      <c r="B256" s="24" t="s">
        <v>145</v>
      </c>
      <c r="C256" s="16" t="s">
        <v>82</v>
      </c>
      <c r="D256" s="33">
        <v>4450</v>
      </c>
      <c r="E256" s="17">
        <v>4450</v>
      </c>
      <c r="F256" s="33">
        <v>4450</v>
      </c>
      <c r="G256" s="17">
        <v>4450</v>
      </c>
      <c r="H256" s="3">
        <v>0</v>
      </c>
      <c r="I256" s="3">
        <v>0</v>
      </c>
      <c r="J256" s="33">
        <v>4450</v>
      </c>
      <c r="K256" s="17">
        <v>4450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</row>
    <row r="257" spans="1:19" ht="14.25">
      <c r="A257" s="19" t="s">
        <v>144</v>
      </c>
      <c r="B257" s="20" t="s">
        <v>145</v>
      </c>
      <c r="C257" s="21"/>
      <c r="D257" s="34">
        <f>SUM(D255:D256)</f>
        <v>5000</v>
      </c>
      <c r="E257" s="22">
        <f>SUM(E255:E256)</f>
        <v>4807.3</v>
      </c>
      <c r="F257" s="22">
        <f>SUM(F255:F256)</f>
        <v>5000</v>
      </c>
      <c r="G257" s="37">
        <f>SUM(G255:G256)</f>
        <v>4807.3</v>
      </c>
      <c r="H257" s="3">
        <v>0</v>
      </c>
      <c r="I257" s="3">
        <v>0</v>
      </c>
      <c r="J257" s="22">
        <f>SUM(J255:J256)</f>
        <v>5000</v>
      </c>
      <c r="K257" s="23">
        <f>SUM(K255:K256)</f>
        <v>4807.3</v>
      </c>
      <c r="L257" s="3">
        <v>0</v>
      </c>
      <c r="M257" s="3">
        <v>0</v>
      </c>
      <c r="N257" s="22">
        <f>SUM(N255:N256)</f>
        <v>0</v>
      </c>
      <c r="O257" s="22">
        <v>0</v>
      </c>
      <c r="P257" s="3">
        <v>0</v>
      </c>
      <c r="Q257" s="3">
        <v>0</v>
      </c>
      <c r="R257" s="3">
        <v>0</v>
      </c>
      <c r="S257" s="3">
        <v>0</v>
      </c>
    </row>
    <row r="258" spans="1:19" ht="14.25">
      <c r="A258" s="92" t="s">
        <v>149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4"/>
    </row>
    <row r="259" spans="1:19" ht="14.25">
      <c r="A259" s="21" t="s">
        <v>144</v>
      </c>
      <c r="B259" s="24" t="s">
        <v>146</v>
      </c>
      <c r="C259" s="21" t="s">
        <v>245</v>
      </c>
      <c r="D259" s="3">
        <v>3000</v>
      </c>
      <c r="E259" s="5">
        <v>3000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3000</v>
      </c>
      <c r="M259" s="5">
        <v>3000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</row>
    <row r="260" spans="1:19" ht="14.25">
      <c r="A260" s="21" t="s">
        <v>144</v>
      </c>
      <c r="B260" s="24" t="s">
        <v>146</v>
      </c>
      <c r="C260" s="21" t="s">
        <v>147</v>
      </c>
      <c r="D260" s="3">
        <v>10000</v>
      </c>
      <c r="E260" s="5">
        <v>10000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10000</v>
      </c>
      <c r="M260" s="5">
        <v>10000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</row>
    <row r="261" spans="1:19" ht="14.25">
      <c r="A261" s="21" t="s">
        <v>144</v>
      </c>
      <c r="B261" s="24" t="s">
        <v>146</v>
      </c>
      <c r="C261" s="16" t="s">
        <v>148</v>
      </c>
      <c r="D261" s="17">
        <v>2000</v>
      </c>
      <c r="E261" s="18">
        <v>2000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17">
        <v>2000</v>
      </c>
      <c r="M261" s="18">
        <v>2000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</row>
    <row r="262" spans="1:19" ht="14.25">
      <c r="A262" s="21" t="s">
        <v>144</v>
      </c>
      <c r="B262" s="24" t="s">
        <v>146</v>
      </c>
      <c r="C262" s="21" t="s">
        <v>90</v>
      </c>
      <c r="D262" s="3">
        <v>2380</v>
      </c>
      <c r="E262" s="5">
        <v>1920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2380</v>
      </c>
      <c r="O262" s="5">
        <v>1920</v>
      </c>
      <c r="P262" s="3">
        <v>0</v>
      </c>
      <c r="Q262" s="3">
        <v>0</v>
      </c>
      <c r="R262" s="3">
        <v>0</v>
      </c>
      <c r="S262" s="3">
        <v>0</v>
      </c>
    </row>
    <row r="263" spans="1:19" ht="14.25">
      <c r="A263" s="21" t="s">
        <v>144</v>
      </c>
      <c r="B263" s="24" t="s">
        <v>146</v>
      </c>
      <c r="C263" s="16" t="s">
        <v>86</v>
      </c>
      <c r="D263" s="17">
        <v>34400</v>
      </c>
      <c r="E263" s="18">
        <v>33760.52</v>
      </c>
      <c r="F263" s="17">
        <v>34400</v>
      </c>
      <c r="G263" s="18">
        <v>33760.52</v>
      </c>
      <c r="H263" s="17">
        <v>34400</v>
      </c>
      <c r="I263" s="18">
        <v>33760.52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</row>
    <row r="264" spans="1:19" ht="14.25">
      <c r="A264" s="21" t="s">
        <v>144</v>
      </c>
      <c r="B264" s="24" t="s">
        <v>146</v>
      </c>
      <c r="C264" s="21" t="s">
        <v>92</v>
      </c>
      <c r="D264" s="3">
        <v>2645</v>
      </c>
      <c r="E264" s="5">
        <v>2644.16</v>
      </c>
      <c r="F264" s="3">
        <v>2645</v>
      </c>
      <c r="G264" s="5">
        <v>2644.16</v>
      </c>
      <c r="H264" s="3">
        <v>2645</v>
      </c>
      <c r="I264" s="5">
        <v>2644.16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</row>
    <row r="265" spans="1:19" ht="14.25">
      <c r="A265" s="21" t="s">
        <v>144</v>
      </c>
      <c r="B265" s="24" t="s">
        <v>146</v>
      </c>
      <c r="C265" s="16" t="s">
        <v>79</v>
      </c>
      <c r="D265" s="17">
        <v>6400</v>
      </c>
      <c r="E265" s="18">
        <v>6118.75</v>
      </c>
      <c r="F265" s="17">
        <v>6400</v>
      </c>
      <c r="G265" s="18">
        <v>6118.75</v>
      </c>
      <c r="H265" s="17">
        <v>6400</v>
      </c>
      <c r="I265" s="18">
        <v>6118.75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</row>
    <row r="266" spans="1:19" ht="14.25">
      <c r="A266" s="21" t="s">
        <v>144</v>
      </c>
      <c r="B266" s="24" t="s">
        <v>146</v>
      </c>
      <c r="C266" s="21" t="s">
        <v>87</v>
      </c>
      <c r="D266" s="3">
        <v>900</v>
      </c>
      <c r="E266" s="5">
        <v>876.69</v>
      </c>
      <c r="F266" s="3">
        <v>900</v>
      </c>
      <c r="G266" s="5">
        <v>876.69</v>
      </c>
      <c r="H266" s="3">
        <v>900</v>
      </c>
      <c r="I266" s="5">
        <v>876.69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</row>
    <row r="267" spans="1:19" ht="14.25">
      <c r="A267" s="21" t="s">
        <v>144</v>
      </c>
      <c r="B267" s="24" t="s">
        <v>146</v>
      </c>
      <c r="C267" s="16" t="s">
        <v>80</v>
      </c>
      <c r="D267" s="17">
        <v>1077</v>
      </c>
      <c r="E267" s="18">
        <v>0</v>
      </c>
      <c r="F267" s="17">
        <v>1077</v>
      </c>
      <c r="G267" s="18">
        <v>0</v>
      </c>
      <c r="H267" s="17">
        <v>1077</v>
      </c>
      <c r="I267" s="18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</row>
    <row r="268" spans="1:19" ht="14.25">
      <c r="A268" s="21" t="s">
        <v>144</v>
      </c>
      <c r="B268" s="24" t="s">
        <v>146</v>
      </c>
      <c r="C268" s="21" t="s">
        <v>68</v>
      </c>
      <c r="D268" s="3">
        <v>28500</v>
      </c>
      <c r="E268" s="5">
        <v>12635.24</v>
      </c>
      <c r="F268" s="3">
        <v>28500</v>
      </c>
      <c r="G268" s="5">
        <v>12635.24</v>
      </c>
      <c r="H268" s="3">
        <v>0</v>
      </c>
      <c r="I268" s="3">
        <v>0</v>
      </c>
      <c r="J268" s="3">
        <v>28500</v>
      </c>
      <c r="K268" s="5">
        <v>12635.24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</row>
    <row r="269" spans="1:19" ht="14.25">
      <c r="A269" s="21" t="s">
        <v>144</v>
      </c>
      <c r="B269" s="24" t="s">
        <v>146</v>
      </c>
      <c r="C269" s="16" t="s">
        <v>82</v>
      </c>
      <c r="D269" s="17">
        <v>26025</v>
      </c>
      <c r="E269" s="18">
        <v>19489.43</v>
      </c>
      <c r="F269" s="17">
        <v>26025</v>
      </c>
      <c r="G269" s="18">
        <v>19489.43</v>
      </c>
      <c r="H269" s="3">
        <v>0</v>
      </c>
      <c r="I269" s="3">
        <v>0</v>
      </c>
      <c r="J269" s="17">
        <v>26025</v>
      </c>
      <c r="K269" s="18">
        <v>19489.43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</row>
    <row r="270" spans="1:19" ht="14.25">
      <c r="A270" s="21" t="s">
        <v>144</v>
      </c>
      <c r="B270" s="24" t="s">
        <v>146</v>
      </c>
      <c r="C270" s="21" t="s">
        <v>96</v>
      </c>
      <c r="D270" s="3">
        <v>1200</v>
      </c>
      <c r="E270" s="5">
        <v>659.66</v>
      </c>
      <c r="F270" s="3">
        <v>1200</v>
      </c>
      <c r="G270" s="5">
        <v>659.66</v>
      </c>
      <c r="H270" s="3">
        <v>0</v>
      </c>
      <c r="I270" s="3">
        <v>0</v>
      </c>
      <c r="J270" s="3">
        <v>1200</v>
      </c>
      <c r="K270" s="5">
        <v>659.66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</row>
    <row r="271" spans="1:19" ht="14.25">
      <c r="A271" s="21" t="s">
        <v>144</v>
      </c>
      <c r="B271" s="24" t="s">
        <v>146</v>
      </c>
      <c r="C271" s="16" t="s">
        <v>97</v>
      </c>
      <c r="D271" s="17">
        <v>150</v>
      </c>
      <c r="E271" s="18">
        <v>63.84</v>
      </c>
      <c r="F271" s="17">
        <v>150</v>
      </c>
      <c r="G271" s="18">
        <v>63.84</v>
      </c>
      <c r="H271" s="3">
        <v>0</v>
      </c>
      <c r="I271" s="3">
        <v>0</v>
      </c>
      <c r="J271" s="17">
        <v>150</v>
      </c>
      <c r="K271" s="18">
        <v>63.84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</row>
    <row r="272" spans="1:19" ht="14.25">
      <c r="A272" s="21" t="s">
        <v>144</v>
      </c>
      <c r="B272" s="24" t="s">
        <v>146</v>
      </c>
      <c r="C272" s="21" t="s">
        <v>98</v>
      </c>
      <c r="D272" s="3">
        <v>1150</v>
      </c>
      <c r="E272" s="5">
        <v>1093.93</v>
      </c>
      <c r="F272" s="3">
        <v>1150</v>
      </c>
      <c r="G272" s="5">
        <v>1093.93</v>
      </c>
      <c r="H272" s="3">
        <v>0</v>
      </c>
      <c r="I272" s="3">
        <v>0</v>
      </c>
      <c r="J272" s="3">
        <v>1150</v>
      </c>
      <c r="K272" s="5">
        <v>1093.93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</row>
    <row r="273" spans="1:19" ht="14.25">
      <c r="A273" s="26" t="s">
        <v>144</v>
      </c>
      <c r="B273" s="45" t="s">
        <v>146</v>
      </c>
      <c r="C273" s="16"/>
      <c r="D273" s="28">
        <f aca="true" t="shared" si="18" ref="D273:O273">SUM(D259:D272)</f>
        <v>119827</v>
      </c>
      <c r="E273" s="29">
        <f t="shared" si="18"/>
        <v>94262.22</v>
      </c>
      <c r="F273" s="28">
        <f t="shared" si="18"/>
        <v>102447</v>
      </c>
      <c r="G273" s="29">
        <f t="shared" si="18"/>
        <v>77342.21999999999</v>
      </c>
      <c r="H273" s="29">
        <f t="shared" si="18"/>
        <v>45422</v>
      </c>
      <c r="I273" s="28">
        <f t="shared" si="18"/>
        <v>43400.119999999995</v>
      </c>
      <c r="J273" s="30">
        <f t="shared" si="18"/>
        <v>57025</v>
      </c>
      <c r="K273" s="28">
        <f t="shared" si="18"/>
        <v>33942.1</v>
      </c>
      <c r="L273" s="29">
        <f t="shared" si="18"/>
        <v>15000</v>
      </c>
      <c r="M273" s="30">
        <f t="shared" si="18"/>
        <v>15000</v>
      </c>
      <c r="N273" s="28">
        <f t="shared" si="18"/>
        <v>2380</v>
      </c>
      <c r="O273" s="30">
        <f t="shared" si="18"/>
        <v>1920</v>
      </c>
      <c r="P273" s="36">
        <v>0</v>
      </c>
      <c r="Q273" s="36">
        <v>0</v>
      </c>
      <c r="R273" s="36">
        <v>0</v>
      </c>
      <c r="S273" s="36">
        <v>0</v>
      </c>
    </row>
    <row r="274" spans="1:19" ht="14.25">
      <c r="A274" s="92" t="s">
        <v>299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4"/>
    </row>
    <row r="275" spans="1:19" ht="14.25">
      <c r="A275" s="21" t="s">
        <v>26</v>
      </c>
      <c r="B275" s="21" t="s">
        <v>300</v>
      </c>
      <c r="C275" s="21" t="s">
        <v>156</v>
      </c>
      <c r="D275" s="3">
        <v>7400</v>
      </c>
      <c r="E275" s="3">
        <v>6971.06</v>
      </c>
      <c r="F275" s="3">
        <v>7400</v>
      </c>
      <c r="G275" s="3">
        <v>6971.06</v>
      </c>
      <c r="H275" s="3">
        <v>0</v>
      </c>
      <c r="I275" s="3">
        <v>0</v>
      </c>
      <c r="J275" s="3">
        <v>7400</v>
      </c>
      <c r="K275" s="3">
        <v>6971.06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</row>
    <row r="276" spans="1:19" ht="14.25">
      <c r="A276" s="19" t="s">
        <v>26</v>
      </c>
      <c r="B276" s="19" t="s">
        <v>300</v>
      </c>
      <c r="C276" s="21"/>
      <c r="D276" s="22">
        <f aca="true" t="shared" si="19" ref="D276:K276">SUM(D275:D275)</f>
        <v>7400</v>
      </c>
      <c r="E276" s="22">
        <f t="shared" si="19"/>
        <v>6971.06</v>
      </c>
      <c r="F276" s="22">
        <f t="shared" si="19"/>
        <v>7400</v>
      </c>
      <c r="G276" s="22">
        <f t="shared" si="19"/>
        <v>6971.06</v>
      </c>
      <c r="H276" s="22">
        <f t="shared" si="19"/>
        <v>0</v>
      </c>
      <c r="I276" s="22">
        <f t="shared" si="19"/>
        <v>0</v>
      </c>
      <c r="J276" s="22">
        <f t="shared" si="19"/>
        <v>7400</v>
      </c>
      <c r="K276" s="22">
        <f t="shared" si="19"/>
        <v>6971.06</v>
      </c>
      <c r="L276" s="22">
        <v>0</v>
      </c>
      <c r="M276" s="22">
        <v>0</v>
      </c>
      <c r="N276" s="22">
        <v>0</v>
      </c>
      <c r="O276" s="22">
        <v>0</v>
      </c>
      <c r="P276" s="3">
        <v>0</v>
      </c>
      <c r="Q276" s="3">
        <v>0</v>
      </c>
      <c r="R276" s="3">
        <v>0</v>
      </c>
      <c r="S276" s="3">
        <v>0</v>
      </c>
    </row>
    <row r="277" spans="1:19" s="79" customFormat="1" ht="14.25">
      <c r="A277" s="92" t="s">
        <v>301</v>
      </c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4"/>
    </row>
    <row r="278" spans="1:19" s="79" customFormat="1" ht="14.25">
      <c r="A278" s="21" t="s">
        <v>26</v>
      </c>
      <c r="B278" s="21" t="s">
        <v>302</v>
      </c>
      <c r="C278" s="21" t="s">
        <v>68</v>
      </c>
      <c r="D278" s="3">
        <v>500</v>
      </c>
      <c r="E278" s="3">
        <v>496.93</v>
      </c>
      <c r="F278" s="3">
        <v>500</v>
      </c>
      <c r="G278" s="3">
        <v>496.93</v>
      </c>
      <c r="H278" s="3">
        <v>0</v>
      </c>
      <c r="I278" s="3">
        <v>0</v>
      </c>
      <c r="J278" s="3">
        <v>500</v>
      </c>
      <c r="K278" s="3">
        <v>496.93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</row>
    <row r="279" spans="1:19" s="79" customFormat="1" ht="14.25">
      <c r="A279" s="19" t="s">
        <v>144</v>
      </c>
      <c r="B279" s="19" t="s">
        <v>302</v>
      </c>
      <c r="C279" s="21"/>
      <c r="D279" s="22">
        <f aca="true" t="shared" si="20" ref="D279:K279">SUM(D278:D278)</f>
        <v>500</v>
      </c>
      <c r="E279" s="22">
        <f t="shared" si="20"/>
        <v>496.93</v>
      </c>
      <c r="F279" s="22">
        <f t="shared" si="20"/>
        <v>500</v>
      </c>
      <c r="G279" s="22">
        <f t="shared" si="20"/>
        <v>496.93</v>
      </c>
      <c r="H279" s="22">
        <f t="shared" si="20"/>
        <v>0</v>
      </c>
      <c r="I279" s="22">
        <f t="shared" si="20"/>
        <v>0</v>
      </c>
      <c r="J279" s="22">
        <f t="shared" si="20"/>
        <v>500</v>
      </c>
      <c r="K279" s="22">
        <f t="shared" si="20"/>
        <v>496.93</v>
      </c>
      <c r="L279" s="22">
        <v>0</v>
      </c>
      <c r="M279" s="22">
        <v>0</v>
      </c>
      <c r="N279" s="22">
        <v>0</v>
      </c>
      <c r="O279" s="22">
        <v>0</v>
      </c>
      <c r="P279" s="3">
        <v>0</v>
      </c>
      <c r="Q279" s="3">
        <v>0</v>
      </c>
      <c r="R279" s="3">
        <v>0</v>
      </c>
      <c r="S279" s="3">
        <v>0</v>
      </c>
    </row>
    <row r="280" spans="1:19" s="79" customFormat="1" ht="14.25">
      <c r="A280" s="92" t="s">
        <v>303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4"/>
    </row>
    <row r="281" spans="1:19" s="79" customFormat="1" ht="14.25">
      <c r="A281" s="21" t="s">
        <v>26</v>
      </c>
      <c r="B281" s="21" t="s">
        <v>304</v>
      </c>
      <c r="C281" s="21" t="s">
        <v>86</v>
      </c>
      <c r="D281" s="3">
        <v>23659</v>
      </c>
      <c r="E281" s="3">
        <v>23018</v>
      </c>
      <c r="F281" s="3">
        <v>23659</v>
      </c>
      <c r="G281" s="3">
        <v>23018</v>
      </c>
      <c r="H281" s="3">
        <v>23659</v>
      </c>
      <c r="I281" s="3">
        <v>23018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</row>
    <row r="282" spans="1:19" s="79" customFormat="1" ht="14.25">
      <c r="A282" s="21" t="s">
        <v>26</v>
      </c>
      <c r="B282" s="21" t="s">
        <v>304</v>
      </c>
      <c r="C282" s="21" t="s">
        <v>79</v>
      </c>
      <c r="D282" s="3">
        <v>4075</v>
      </c>
      <c r="E282" s="3">
        <v>3963.72</v>
      </c>
      <c r="F282" s="3">
        <v>4075</v>
      </c>
      <c r="G282" s="3">
        <v>3963.72</v>
      </c>
      <c r="H282" s="3">
        <v>4075</v>
      </c>
      <c r="I282" s="3">
        <v>3963.72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</row>
    <row r="283" spans="1:19" s="79" customFormat="1" ht="14.25">
      <c r="A283" s="21" t="s">
        <v>26</v>
      </c>
      <c r="B283" s="21" t="s">
        <v>304</v>
      </c>
      <c r="C283" s="21" t="s">
        <v>87</v>
      </c>
      <c r="D283" s="3">
        <v>608</v>
      </c>
      <c r="E283" s="3">
        <v>563.92</v>
      </c>
      <c r="F283" s="3">
        <v>608</v>
      </c>
      <c r="G283" s="3">
        <v>563.92</v>
      </c>
      <c r="H283" s="3">
        <v>608</v>
      </c>
      <c r="I283" s="3">
        <v>563.92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</row>
    <row r="284" spans="1:19" s="79" customFormat="1" ht="14.25">
      <c r="A284" s="21" t="s">
        <v>26</v>
      </c>
      <c r="B284" s="21" t="s">
        <v>304</v>
      </c>
      <c r="C284" s="21" t="s">
        <v>98</v>
      </c>
      <c r="D284" s="3">
        <v>1094</v>
      </c>
      <c r="E284" s="3">
        <v>1093.93</v>
      </c>
      <c r="F284" s="3">
        <v>1094</v>
      </c>
      <c r="G284" s="3">
        <v>1093.93</v>
      </c>
      <c r="H284" s="3">
        <v>0</v>
      </c>
      <c r="I284" s="3">
        <v>0</v>
      </c>
      <c r="J284" s="3">
        <v>1094</v>
      </c>
      <c r="K284" s="3">
        <v>1093.93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</row>
    <row r="285" spans="1:19" s="79" customFormat="1" ht="14.25">
      <c r="A285" s="19" t="s">
        <v>144</v>
      </c>
      <c r="B285" s="19" t="s">
        <v>304</v>
      </c>
      <c r="C285" s="21"/>
      <c r="D285" s="22">
        <f aca="true" t="shared" si="21" ref="D285:I285">SUM(D281:D284)</f>
        <v>29436</v>
      </c>
      <c r="E285" s="22">
        <f t="shared" si="21"/>
        <v>28639.57</v>
      </c>
      <c r="F285" s="22">
        <f t="shared" si="21"/>
        <v>29436</v>
      </c>
      <c r="G285" s="22">
        <f t="shared" si="21"/>
        <v>28639.57</v>
      </c>
      <c r="H285" s="22">
        <f t="shared" si="21"/>
        <v>28342</v>
      </c>
      <c r="I285" s="22">
        <f t="shared" si="21"/>
        <v>27545.64</v>
      </c>
      <c r="J285" s="22">
        <f>SUM(J284)</f>
        <v>1094</v>
      </c>
      <c r="K285" s="22">
        <f>SUM(K284)</f>
        <v>1093.93</v>
      </c>
      <c r="L285" s="22">
        <v>0</v>
      </c>
      <c r="M285" s="22">
        <v>0</v>
      </c>
      <c r="N285" s="22">
        <v>0</v>
      </c>
      <c r="O285" s="22">
        <v>0</v>
      </c>
      <c r="P285" s="3">
        <v>0</v>
      </c>
      <c r="Q285" s="3">
        <v>0</v>
      </c>
      <c r="R285" s="3">
        <v>0</v>
      </c>
      <c r="S285" s="3">
        <v>0</v>
      </c>
    </row>
    <row r="286" spans="1:19" ht="14.25">
      <c r="A286" s="92" t="s">
        <v>150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4"/>
    </row>
    <row r="287" spans="1:19" ht="14.25">
      <c r="A287" s="21" t="s">
        <v>26</v>
      </c>
      <c r="B287" s="21" t="s">
        <v>27</v>
      </c>
      <c r="C287" s="16" t="s">
        <v>34</v>
      </c>
      <c r="D287" s="17">
        <v>8000</v>
      </c>
      <c r="E287" s="18">
        <v>6742.03</v>
      </c>
      <c r="F287" s="3">
        <v>8000</v>
      </c>
      <c r="G287" s="3">
        <v>6742.03</v>
      </c>
      <c r="H287" s="3">
        <v>0</v>
      </c>
      <c r="I287" s="3">
        <v>0</v>
      </c>
      <c r="J287" s="3">
        <v>8000</v>
      </c>
      <c r="K287" s="3">
        <v>6742.03</v>
      </c>
      <c r="L287" s="17">
        <v>0</v>
      </c>
      <c r="M287" s="18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</row>
    <row r="288" spans="1:19" ht="14.25">
      <c r="A288" s="21" t="s">
        <v>26</v>
      </c>
      <c r="B288" s="21" t="s">
        <v>27</v>
      </c>
      <c r="C288" s="21" t="s">
        <v>151</v>
      </c>
      <c r="D288" s="3">
        <v>3703109</v>
      </c>
      <c r="E288" s="5">
        <v>3667274.7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3703109</v>
      </c>
      <c r="O288" s="5">
        <v>3667274.7</v>
      </c>
      <c r="P288" s="3">
        <v>0</v>
      </c>
      <c r="Q288" s="3">
        <v>0</v>
      </c>
      <c r="R288" s="3">
        <v>0</v>
      </c>
      <c r="S288" s="3">
        <v>0</v>
      </c>
    </row>
    <row r="289" spans="1:19" ht="14.25">
      <c r="A289" s="21" t="s">
        <v>26</v>
      </c>
      <c r="B289" s="21" t="s">
        <v>27</v>
      </c>
      <c r="C289" s="16" t="s">
        <v>86</v>
      </c>
      <c r="D289" s="33">
        <v>120360</v>
      </c>
      <c r="E289" s="36">
        <v>120332.26</v>
      </c>
      <c r="F289" s="33">
        <v>120360</v>
      </c>
      <c r="G289" s="36">
        <v>120332.26</v>
      </c>
      <c r="H289" s="33">
        <v>120360</v>
      </c>
      <c r="I289" s="36">
        <v>120332.26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</row>
    <row r="290" spans="1:19" ht="14.25">
      <c r="A290" s="21" t="s">
        <v>26</v>
      </c>
      <c r="B290" s="21" t="s">
        <v>27</v>
      </c>
      <c r="C290" s="21" t="s">
        <v>92</v>
      </c>
      <c r="D290" s="4">
        <v>9357</v>
      </c>
      <c r="E290" s="3">
        <v>9271.98</v>
      </c>
      <c r="F290" s="4">
        <v>9357</v>
      </c>
      <c r="G290" s="3">
        <v>9271.98</v>
      </c>
      <c r="H290" s="4">
        <v>9357</v>
      </c>
      <c r="I290" s="3">
        <v>9271.98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</row>
    <row r="291" spans="1:19" ht="14.25">
      <c r="A291" s="21" t="s">
        <v>26</v>
      </c>
      <c r="B291" s="24" t="s">
        <v>27</v>
      </c>
      <c r="C291" s="21" t="s">
        <v>79</v>
      </c>
      <c r="D291" s="33">
        <v>148479</v>
      </c>
      <c r="E291" s="17">
        <v>147456.59</v>
      </c>
      <c r="F291" s="33">
        <v>148479</v>
      </c>
      <c r="G291" s="17">
        <v>147456.59</v>
      </c>
      <c r="H291" s="33">
        <v>148479</v>
      </c>
      <c r="I291" s="17">
        <v>147456.59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</row>
    <row r="292" spans="1:19" ht="14.25">
      <c r="A292" s="21" t="s">
        <v>26</v>
      </c>
      <c r="B292" s="21" t="s">
        <v>27</v>
      </c>
      <c r="C292" s="25" t="s">
        <v>87</v>
      </c>
      <c r="D292" s="4">
        <v>3100</v>
      </c>
      <c r="E292" s="3">
        <v>3067.1</v>
      </c>
      <c r="F292" s="4">
        <v>3100</v>
      </c>
      <c r="G292" s="3">
        <v>3067.1</v>
      </c>
      <c r="H292" s="4">
        <v>3100</v>
      </c>
      <c r="I292" s="3">
        <v>3067.1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</row>
    <row r="293" spans="1:19" ht="14.25">
      <c r="A293" s="21" t="s">
        <v>26</v>
      </c>
      <c r="B293" s="21" t="s">
        <v>27</v>
      </c>
      <c r="C293" s="21" t="s">
        <v>68</v>
      </c>
      <c r="D293" s="3">
        <v>3221</v>
      </c>
      <c r="E293" s="3">
        <v>3211.9</v>
      </c>
      <c r="F293" s="3">
        <v>3221</v>
      </c>
      <c r="G293" s="3">
        <v>3211.9</v>
      </c>
      <c r="H293" s="3">
        <v>0</v>
      </c>
      <c r="I293" s="3">
        <v>0</v>
      </c>
      <c r="J293" s="3">
        <v>3221</v>
      </c>
      <c r="K293" s="3">
        <v>3211.9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</row>
    <row r="294" spans="1:19" s="73" customFormat="1" ht="10.5">
      <c r="A294" s="74">
        <v>852</v>
      </c>
      <c r="B294" s="21" t="s">
        <v>27</v>
      </c>
      <c r="C294" s="21" t="s">
        <v>93</v>
      </c>
      <c r="D294" s="3">
        <v>953</v>
      </c>
      <c r="E294" s="3">
        <v>763.36</v>
      </c>
      <c r="F294" s="3">
        <v>953</v>
      </c>
      <c r="G294" s="3">
        <v>763.36</v>
      </c>
      <c r="H294" s="3">
        <v>0</v>
      </c>
      <c r="I294" s="3">
        <v>0</v>
      </c>
      <c r="J294" s="3">
        <v>953</v>
      </c>
      <c r="K294" s="3">
        <v>763.36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21" t="s">
        <v>263</v>
      </c>
      <c r="S294" s="3">
        <v>0</v>
      </c>
    </row>
    <row r="295" spans="1:19" ht="14.25">
      <c r="A295" s="16" t="s">
        <v>26</v>
      </c>
      <c r="B295" s="25" t="s">
        <v>27</v>
      </c>
      <c r="C295" s="25" t="s">
        <v>82</v>
      </c>
      <c r="D295" s="43">
        <v>14277</v>
      </c>
      <c r="E295" s="38">
        <v>14170.23</v>
      </c>
      <c r="F295" s="43">
        <v>14277</v>
      </c>
      <c r="G295" s="38">
        <v>14170.23</v>
      </c>
      <c r="H295" s="38">
        <v>0</v>
      </c>
      <c r="I295" s="38">
        <v>0</v>
      </c>
      <c r="J295" s="43">
        <v>14277</v>
      </c>
      <c r="K295" s="38">
        <v>14170.23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">
        <v>0</v>
      </c>
    </row>
    <row r="296" spans="1:19" ht="14.25">
      <c r="A296" s="14" t="s">
        <v>26</v>
      </c>
      <c r="B296" s="14" t="s">
        <v>27</v>
      </c>
      <c r="C296" s="44">
        <v>4410</v>
      </c>
      <c r="D296" s="17">
        <v>577</v>
      </c>
      <c r="E296" s="17">
        <v>539</v>
      </c>
      <c r="F296" s="17">
        <v>577</v>
      </c>
      <c r="G296" s="17">
        <v>539</v>
      </c>
      <c r="H296" s="3">
        <v>0</v>
      </c>
      <c r="I296" s="3">
        <v>0</v>
      </c>
      <c r="J296" s="17">
        <v>577</v>
      </c>
      <c r="K296" s="17">
        <v>539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</row>
    <row r="297" spans="1:19" ht="14.25">
      <c r="A297" s="21" t="s">
        <v>26</v>
      </c>
      <c r="B297" s="21" t="s">
        <v>27</v>
      </c>
      <c r="C297" s="41">
        <v>4430</v>
      </c>
      <c r="D297" s="3">
        <v>228</v>
      </c>
      <c r="E297" s="3">
        <v>227.99</v>
      </c>
      <c r="F297" s="3">
        <v>228</v>
      </c>
      <c r="G297" s="3">
        <v>227.99</v>
      </c>
      <c r="H297" s="3">
        <v>0</v>
      </c>
      <c r="I297" s="3">
        <v>0</v>
      </c>
      <c r="J297" s="3">
        <v>228</v>
      </c>
      <c r="K297" s="3">
        <v>227.99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</row>
    <row r="298" spans="1:19" ht="14.25">
      <c r="A298" s="16" t="s">
        <v>26</v>
      </c>
      <c r="B298" s="16" t="s">
        <v>27</v>
      </c>
      <c r="C298" s="44">
        <v>4440</v>
      </c>
      <c r="D298" s="17">
        <v>2737</v>
      </c>
      <c r="E298" s="17">
        <v>2734.83</v>
      </c>
      <c r="F298" s="17">
        <v>2737</v>
      </c>
      <c r="G298" s="17">
        <v>2734.83</v>
      </c>
      <c r="H298" s="3">
        <v>0</v>
      </c>
      <c r="I298" s="3">
        <v>0</v>
      </c>
      <c r="J298" s="17">
        <v>2737</v>
      </c>
      <c r="K298" s="17">
        <v>2734.83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</row>
    <row r="299" spans="1:19" ht="14.25">
      <c r="A299" s="21" t="s">
        <v>26</v>
      </c>
      <c r="B299" s="21" t="s">
        <v>27</v>
      </c>
      <c r="C299" s="41">
        <v>4560</v>
      </c>
      <c r="D299" s="36">
        <v>4000</v>
      </c>
      <c r="E299" s="3">
        <v>3583.16</v>
      </c>
      <c r="F299" s="36">
        <v>4000</v>
      </c>
      <c r="G299" s="3">
        <v>3583.16</v>
      </c>
      <c r="H299" s="3">
        <v>0</v>
      </c>
      <c r="I299" s="3">
        <v>0</v>
      </c>
      <c r="J299" s="36">
        <v>4000</v>
      </c>
      <c r="K299" s="3">
        <v>3583.16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</row>
    <row r="300" spans="1:19" ht="14.25">
      <c r="A300" s="16" t="s">
        <v>26</v>
      </c>
      <c r="B300" s="16" t="s">
        <v>27</v>
      </c>
      <c r="C300" s="42">
        <v>4700</v>
      </c>
      <c r="D300" s="3">
        <v>2963</v>
      </c>
      <c r="E300" s="17">
        <v>2963</v>
      </c>
      <c r="F300" s="3">
        <v>2963</v>
      </c>
      <c r="G300" s="17">
        <v>2963</v>
      </c>
      <c r="H300" s="3">
        <v>0</v>
      </c>
      <c r="I300" s="3">
        <v>0</v>
      </c>
      <c r="J300" s="3">
        <v>2963</v>
      </c>
      <c r="K300" s="17">
        <v>2963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</row>
    <row r="301" spans="1:19" ht="14.25">
      <c r="A301" s="19" t="s">
        <v>26</v>
      </c>
      <c r="B301" s="20" t="s">
        <v>27</v>
      </c>
      <c r="C301" s="21"/>
      <c r="D301" s="34">
        <f aca="true" t="shared" si="22" ref="D301:O301">SUM(D287:D300)</f>
        <v>4021361</v>
      </c>
      <c r="E301" s="22">
        <f>SUM(E287:E300)</f>
        <v>3982338.13</v>
      </c>
      <c r="F301" s="37">
        <f t="shared" si="22"/>
        <v>318252</v>
      </c>
      <c r="G301" s="22">
        <f t="shared" si="22"/>
        <v>315063.42999999993</v>
      </c>
      <c r="H301" s="23">
        <f t="shared" si="22"/>
        <v>281296</v>
      </c>
      <c r="I301" s="23">
        <f t="shared" si="22"/>
        <v>280127.92999999993</v>
      </c>
      <c r="J301" s="37">
        <f t="shared" si="22"/>
        <v>36956</v>
      </c>
      <c r="K301" s="22">
        <f t="shared" si="22"/>
        <v>34935.5</v>
      </c>
      <c r="L301" s="37">
        <f t="shared" si="22"/>
        <v>0</v>
      </c>
      <c r="M301" s="22">
        <f t="shared" si="22"/>
        <v>0</v>
      </c>
      <c r="N301" s="37">
        <f t="shared" si="22"/>
        <v>3703109</v>
      </c>
      <c r="O301" s="34">
        <f t="shared" si="22"/>
        <v>3667274.7</v>
      </c>
      <c r="P301" s="3">
        <v>0</v>
      </c>
      <c r="Q301" s="3">
        <v>0</v>
      </c>
      <c r="R301" s="3">
        <v>0</v>
      </c>
      <c r="S301" s="3">
        <v>0</v>
      </c>
    </row>
    <row r="302" spans="1:19" ht="14.25">
      <c r="A302" s="92" t="s">
        <v>153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4"/>
    </row>
    <row r="303" spans="1:19" ht="14.25">
      <c r="A303" s="21" t="s">
        <v>26</v>
      </c>
      <c r="B303" s="21" t="s">
        <v>28</v>
      </c>
      <c r="C303" s="21" t="s">
        <v>154</v>
      </c>
      <c r="D303" s="3">
        <v>35728</v>
      </c>
      <c r="E303" s="3">
        <v>35179.62</v>
      </c>
      <c r="F303" s="3">
        <v>35728</v>
      </c>
      <c r="G303" s="3">
        <v>35179.62</v>
      </c>
      <c r="H303" s="3">
        <v>35728</v>
      </c>
      <c r="I303" s="3">
        <v>35179.62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</row>
    <row r="304" spans="1:19" s="79" customFormat="1" ht="14.25">
      <c r="A304" s="21" t="s">
        <v>26</v>
      </c>
      <c r="B304" s="21" t="s">
        <v>28</v>
      </c>
      <c r="C304" s="21" t="s">
        <v>34</v>
      </c>
      <c r="D304" s="3">
        <v>100</v>
      </c>
      <c r="E304" s="3">
        <v>47.61</v>
      </c>
      <c r="F304" s="3">
        <v>100</v>
      </c>
      <c r="G304" s="3">
        <v>47.61</v>
      </c>
      <c r="H304" s="3">
        <v>0</v>
      </c>
      <c r="I304" s="3">
        <v>0</v>
      </c>
      <c r="J304" s="3">
        <v>100</v>
      </c>
      <c r="K304" s="3">
        <v>47.61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</row>
    <row r="305" spans="1:19" ht="14.25">
      <c r="A305" s="19" t="s">
        <v>26</v>
      </c>
      <c r="B305" s="19" t="s">
        <v>28</v>
      </c>
      <c r="C305" s="21"/>
      <c r="D305" s="22">
        <f>SUM(D303:D304)</f>
        <v>35828</v>
      </c>
      <c r="E305" s="22">
        <f>SUM(E303:E304)</f>
        <v>35227.23</v>
      </c>
      <c r="F305" s="22">
        <f>SUM(F303:F304)</f>
        <v>35828</v>
      </c>
      <c r="G305" s="22">
        <f>SUM(G303:G304)</f>
        <v>35227.23</v>
      </c>
      <c r="H305" s="22">
        <f>H303</f>
        <v>35728</v>
      </c>
      <c r="I305" s="22">
        <f>I303</f>
        <v>35179.62</v>
      </c>
      <c r="J305" s="22">
        <f>SUM(J303:J304)</f>
        <v>100</v>
      </c>
      <c r="K305" s="22">
        <f>SUM(K303:K304)</f>
        <v>47.61</v>
      </c>
      <c r="L305" s="22">
        <f>SUM(L303:L304)</f>
        <v>0</v>
      </c>
      <c r="M305" s="22">
        <f>SUM(M303:M304)</f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</row>
    <row r="306" spans="1:19" ht="14.25">
      <c r="A306" s="92" t="s">
        <v>50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4"/>
    </row>
    <row r="307" spans="1:19" ht="14.25">
      <c r="A307" s="21" t="s">
        <v>26</v>
      </c>
      <c r="B307" s="21" t="s">
        <v>29</v>
      </c>
      <c r="C307" s="21" t="s">
        <v>151</v>
      </c>
      <c r="D307" s="4">
        <v>250262</v>
      </c>
      <c r="E307" s="3">
        <v>249711.97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4">
        <v>250262</v>
      </c>
      <c r="O307" s="3">
        <v>249711.97</v>
      </c>
      <c r="P307" s="3">
        <v>0</v>
      </c>
      <c r="Q307" s="3">
        <v>0</v>
      </c>
      <c r="R307" s="3">
        <v>0</v>
      </c>
      <c r="S307" s="3">
        <v>0</v>
      </c>
    </row>
    <row r="308" spans="1:19" ht="14.25">
      <c r="A308" s="16" t="s">
        <v>26</v>
      </c>
      <c r="B308" s="21" t="s">
        <v>29</v>
      </c>
      <c r="C308" s="16" t="s">
        <v>155</v>
      </c>
      <c r="D308" s="33">
        <v>6393</v>
      </c>
      <c r="E308" s="17">
        <v>6332.98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3">
        <v>6393</v>
      </c>
      <c r="Q308" s="17">
        <v>6332.98</v>
      </c>
      <c r="R308" s="3">
        <v>0</v>
      </c>
      <c r="S308" s="3">
        <v>0</v>
      </c>
    </row>
    <row r="309" spans="1:19" ht="14.25">
      <c r="A309" s="21" t="s">
        <v>26</v>
      </c>
      <c r="B309" s="21" t="s">
        <v>29</v>
      </c>
      <c r="C309" s="21" t="s">
        <v>156</v>
      </c>
      <c r="D309" s="4">
        <v>80700</v>
      </c>
      <c r="E309" s="3">
        <v>80678.65</v>
      </c>
      <c r="F309" s="4">
        <v>80700</v>
      </c>
      <c r="G309" s="3">
        <v>80678.65</v>
      </c>
      <c r="H309" s="3">
        <v>0</v>
      </c>
      <c r="I309" s="3">
        <v>0</v>
      </c>
      <c r="J309" s="4">
        <v>80700</v>
      </c>
      <c r="K309" s="3">
        <v>80678.65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</row>
    <row r="310" spans="1:19" ht="14.25">
      <c r="A310" s="19" t="s">
        <v>26</v>
      </c>
      <c r="B310" s="20" t="s">
        <v>29</v>
      </c>
      <c r="C310" s="21"/>
      <c r="D310" s="34">
        <f>SUM(D307:D309)</f>
        <v>337355</v>
      </c>
      <c r="E310" s="22">
        <f>SUM(E307:E309)</f>
        <v>336723.6</v>
      </c>
      <c r="F310" s="34">
        <f>SUM(F307:F309)</f>
        <v>80700</v>
      </c>
      <c r="G310" s="22">
        <f>SUM(G307:G309)</f>
        <v>80678.65</v>
      </c>
      <c r="H310" s="3">
        <v>0</v>
      </c>
      <c r="I310" s="3">
        <v>0</v>
      </c>
      <c r="J310" s="34">
        <f>SUM(J307:J309)</f>
        <v>80700</v>
      </c>
      <c r="K310" s="22">
        <f>SUM(K307:K309)</f>
        <v>80678.65</v>
      </c>
      <c r="L310" s="34">
        <v>0</v>
      </c>
      <c r="M310" s="22">
        <v>0</v>
      </c>
      <c r="N310" s="34">
        <f>SUM(N307:N309)</f>
        <v>250262</v>
      </c>
      <c r="O310" s="22">
        <f>SUM(O307:O309)</f>
        <v>249711.97</v>
      </c>
      <c r="P310" s="35">
        <f>SUM(P307:P309)</f>
        <v>6393</v>
      </c>
      <c r="Q310" s="28">
        <f>SUM(Q307:Q309)</f>
        <v>6332.98</v>
      </c>
      <c r="R310" s="36">
        <v>0</v>
      </c>
      <c r="S310" s="3">
        <v>0</v>
      </c>
    </row>
    <row r="311" spans="1:19" ht="14.25">
      <c r="A311" s="92" t="s">
        <v>51</v>
      </c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4"/>
    </row>
    <row r="312" spans="1:19" ht="14.25">
      <c r="A312" s="21" t="s">
        <v>26</v>
      </c>
      <c r="B312" s="21" t="s">
        <v>30</v>
      </c>
      <c r="C312" s="21" t="s">
        <v>151</v>
      </c>
      <c r="D312" s="3">
        <v>291476</v>
      </c>
      <c r="E312" s="3">
        <v>271627.82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291476</v>
      </c>
      <c r="O312" s="3">
        <v>271627.82</v>
      </c>
      <c r="P312" s="3">
        <v>0</v>
      </c>
      <c r="Q312" s="3">
        <v>0</v>
      </c>
      <c r="R312" s="3">
        <v>0</v>
      </c>
      <c r="S312" s="3">
        <v>0</v>
      </c>
    </row>
    <row r="313" spans="1:19" ht="14.25">
      <c r="A313" s="21" t="s">
        <v>26</v>
      </c>
      <c r="B313" s="21" t="s">
        <v>30</v>
      </c>
      <c r="C313" s="21" t="s">
        <v>34</v>
      </c>
      <c r="D313" s="3">
        <v>1800</v>
      </c>
      <c r="E313" s="3">
        <v>529</v>
      </c>
      <c r="F313" s="3">
        <v>1800</v>
      </c>
      <c r="G313" s="3">
        <v>529</v>
      </c>
      <c r="H313" s="3">
        <v>0</v>
      </c>
      <c r="I313" s="3">
        <v>0</v>
      </c>
      <c r="J313" s="3">
        <v>1800</v>
      </c>
      <c r="K313" s="3">
        <v>529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</row>
    <row r="314" spans="1:19" ht="14.25">
      <c r="A314" s="21" t="s">
        <v>26</v>
      </c>
      <c r="B314" s="21" t="s">
        <v>30</v>
      </c>
      <c r="C314" s="21" t="s">
        <v>152</v>
      </c>
      <c r="D314" s="3">
        <v>200</v>
      </c>
      <c r="E314" s="3">
        <v>0</v>
      </c>
      <c r="F314" s="3">
        <v>200</v>
      </c>
      <c r="G314" s="3">
        <v>0</v>
      </c>
      <c r="H314" s="3">
        <v>0</v>
      </c>
      <c r="I314" s="3">
        <v>0</v>
      </c>
      <c r="J314" s="3">
        <v>200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</row>
    <row r="315" spans="1:19" ht="14.25">
      <c r="A315" s="19" t="s">
        <v>26</v>
      </c>
      <c r="B315" s="20" t="s">
        <v>30</v>
      </c>
      <c r="C315" s="21"/>
      <c r="D315" s="34">
        <f>SUM(D312:D314)</f>
        <v>293476</v>
      </c>
      <c r="E315" s="22">
        <f>SUM(E312:E314)</f>
        <v>272156.82</v>
      </c>
      <c r="F315" s="34">
        <f>SUM(F312:F314)</f>
        <v>2000</v>
      </c>
      <c r="G315" s="22">
        <f>SUM(G312:G314)</f>
        <v>529</v>
      </c>
      <c r="H315" s="3">
        <v>0</v>
      </c>
      <c r="I315" s="3">
        <v>0</v>
      </c>
      <c r="J315" s="34">
        <f aca="true" t="shared" si="23" ref="J315:O315">SUM(J312:J314)</f>
        <v>2000</v>
      </c>
      <c r="K315" s="22">
        <f t="shared" si="23"/>
        <v>529</v>
      </c>
      <c r="L315" s="22">
        <f t="shared" si="23"/>
        <v>0</v>
      </c>
      <c r="M315" s="22">
        <f t="shared" si="23"/>
        <v>0</v>
      </c>
      <c r="N315" s="34">
        <f t="shared" si="23"/>
        <v>291476</v>
      </c>
      <c r="O315" s="22">
        <f t="shared" si="23"/>
        <v>271627.82</v>
      </c>
      <c r="P315" s="3">
        <v>0</v>
      </c>
      <c r="Q315" s="3">
        <v>0</v>
      </c>
      <c r="R315" s="3">
        <v>0</v>
      </c>
      <c r="S315" s="3">
        <v>0</v>
      </c>
    </row>
    <row r="316" spans="1:19" ht="14.25">
      <c r="A316" s="92" t="s">
        <v>52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4"/>
    </row>
    <row r="317" spans="1:19" ht="14.25">
      <c r="A317" s="21" t="s">
        <v>26</v>
      </c>
      <c r="B317" s="24" t="s">
        <v>31</v>
      </c>
      <c r="C317" s="21" t="s">
        <v>91</v>
      </c>
      <c r="D317" s="3">
        <v>1500</v>
      </c>
      <c r="E317" s="5">
        <v>1480.02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1500</v>
      </c>
      <c r="O317" s="5">
        <v>1480.02</v>
      </c>
      <c r="P317" s="3">
        <v>0</v>
      </c>
      <c r="Q317" s="3">
        <v>0</v>
      </c>
      <c r="R317" s="3">
        <v>0</v>
      </c>
      <c r="S317" s="3">
        <v>0</v>
      </c>
    </row>
    <row r="318" spans="1:19" ht="14.25">
      <c r="A318" s="21" t="s">
        <v>26</v>
      </c>
      <c r="B318" s="24" t="s">
        <v>31</v>
      </c>
      <c r="C318" s="16" t="s">
        <v>127</v>
      </c>
      <c r="D318" s="17">
        <v>946</v>
      </c>
      <c r="E318" s="18">
        <v>937.08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17">
        <v>946</v>
      </c>
      <c r="Q318" s="18">
        <v>937.08</v>
      </c>
      <c r="R318" s="3">
        <v>0</v>
      </c>
      <c r="S318" s="3">
        <v>0</v>
      </c>
    </row>
    <row r="319" spans="1:19" ht="14.25">
      <c r="A319" s="21" t="s">
        <v>26</v>
      </c>
      <c r="B319" s="24" t="s">
        <v>31</v>
      </c>
      <c r="C319" s="21" t="s">
        <v>128</v>
      </c>
      <c r="D319" s="3">
        <v>50</v>
      </c>
      <c r="E319" s="5">
        <v>49.6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50</v>
      </c>
      <c r="Q319" s="5">
        <v>49.6</v>
      </c>
      <c r="R319" s="3">
        <v>0</v>
      </c>
      <c r="S319" s="3">
        <v>0</v>
      </c>
    </row>
    <row r="320" spans="1:19" ht="14.25">
      <c r="A320" s="21" t="s">
        <v>26</v>
      </c>
      <c r="B320" s="24" t="s">
        <v>31</v>
      </c>
      <c r="C320" s="21" t="s">
        <v>90</v>
      </c>
      <c r="D320" s="3">
        <v>4800</v>
      </c>
      <c r="E320" s="5">
        <v>4800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4800</v>
      </c>
      <c r="O320" s="5">
        <v>4800</v>
      </c>
      <c r="P320" s="3">
        <v>0</v>
      </c>
      <c r="Q320" s="3">
        <v>0</v>
      </c>
      <c r="R320" s="3">
        <v>0</v>
      </c>
      <c r="S320" s="3">
        <v>0</v>
      </c>
    </row>
    <row r="321" spans="1:19" s="79" customFormat="1" ht="14.25">
      <c r="A321" s="21" t="s">
        <v>26</v>
      </c>
      <c r="B321" s="21" t="s">
        <v>31</v>
      </c>
      <c r="C321" s="21" t="s">
        <v>305</v>
      </c>
      <c r="D321" s="3">
        <v>7096</v>
      </c>
      <c r="E321" s="3">
        <v>7094.4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5">
        <v>0</v>
      </c>
      <c r="P321" s="3">
        <v>7096</v>
      </c>
      <c r="Q321" s="3">
        <v>7094.4</v>
      </c>
      <c r="R321" s="3">
        <v>0</v>
      </c>
      <c r="S321" s="3">
        <v>0</v>
      </c>
    </row>
    <row r="322" spans="1:19" s="79" customFormat="1" ht="14.25">
      <c r="A322" s="21" t="s">
        <v>26</v>
      </c>
      <c r="B322" s="21" t="s">
        <v>31</v>
      </c>
      <c r="C322" s="21" t="s">
        <v>306</v>
      </c>
      <c r="D322" s="3">
        <v>376</v>
      </c>
      <c r="E322" s="3">
        <v>375.6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5">
        <v>0</v>
      </c>
      <c r="P322" s="3">
        <v>376</v>
      </c>
      <c r="Q322" s="3">
        <v>375.6</v>
      </c>
      <c r="R322" s="3"/>
      <c r="S322" s="3"/>
    </row>
    <row r="323" spans="1:19" ht="14.25">
      <c r="A323" s="21" t="s">
        <v>26</v>
      </c>
      <c r="B323" s="40" t="s">
        <v>31</v>
      </c>
      <c r="C323" s="16" t="s">
        <v>86</v>
      </c>
      <c r="D323" s="17">
        <v>344047</v>
      </c>
      <c r="E323" s="18">
        <v>343116.46</v>
      </c>
      <c r="F323" s="17">
        <v>344047</v>
      </c>
      <c r="G323" s="18">
        <v>343116.46</v>
      </c>
      <c r="H323" s="17">
        <v>344047</v>
      </c>
      <c r="I323" s="18">
        <v>343116.46</v>
      </c>
      <c r="J323" s="38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ht="14.25">
      <c r="A324" s="21" t="s">
        <v>26</v>
      </c>
      <c r="B324" s="24" t="s">
        <v>31</v>
      </c>
      <c r="C324" s="21" t="s">
        <v>129</v>
      </c>
      <c r="D324" s="3">
        <v>88609</v>
      </c>
      <c r="E324" s="5">
        <v>88332.52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88609</v>
      </c>
      <c r="Q324" s="5">
        <v>88332.52</v>
      </c>
      <c r="R324" s="3">
        <v>0</v>
      </c>
      <c r="S324" s="3">
        <v>0</v>
      </c>
    </row>
    <row r="325" spans="1:19" ht="14.25">
      <c r="A325" s="21" t="s">
        <v>26</v>
      </c>
      <c r="B325" s="24" t="s">
        <v>31</v>
      </c>
      <c r="C325" s="16" t="s">
        <v>130</v>
      </c>
      <c r="D325" s="17">
        <v>4691</v>
      </c>
      <c r="E325" s="18">
        <v>4676.42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17">
        <v>4691</v>
      </c>
      <c r="Q325" s="18">
        <v>4676.42</v>
      </c>
      <c r="R325" s="3">
        <v>0</v>
      </c>
      <c r="S325" s="3">
        <v>0</v>
      </c>
    </row>
    <row r="326" spans="1:19" ht="14.25">
      <c r="A326" s="21" t="s">
        <v>26</v>
      </c>
      <c r="B326" s="24" t="s">
        <v>31</v>
      </c>
      <c r="C326" s="21" t="s">
        <v>92</v>
      </c>
      <c r="D326" s="3">
        <v>29700</v>
      </c>
      <c r="E326" s="5">
        <v>29659.29</v>
      </c>
      <c r="F326" s="3">
        <v>29700</v>
      </c>
      <c r="G326" s="5">
        <v>29659.29</v>
      </c>
      <c r="H326" s="3">
        <v>29700</v>
      </c>
      <c r="I326" s="5">
        <v>29659.29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</row>
    <row r="327" spans="1:19" ht="14.25">
      <c r="A327" s="16" t="s">
        <v>26</v>
      </c>
      <c r="B327" s="24" t="s">
        <v>31</v>
      </c>
      <c r="C327" s="16" t="s">
        <v>131</v>
      </c>
      <c r="D327" s="17">
        <v>2849</v>
      </c>
      <c r="E327" s="18">
        <v>2829.61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17">
        <v>2849</v>
      </c>
      <c r="Q327" s="18">
        <v>2829.61</v>
      </c>
      <c r="R327" s="3">
        <v>0</v>
      </c>
      <c r="S327" s="3">
        <v>0</v>
      </c>
    </row>
    <row r="328" spans="1:19" ht="14.25">
      <c r="A328" s="14" t="s">
        <v>26</v>
      </c>
      <c r="B328" s="24" t="s">
        <v>31</v>
      </c>
      <c r="C328" s="21" t="s">
        <v>132</v>
      </c>
      <c r="D328" s="3">
        <v>151</v>
      </c>
      <c r="E328" s="5">
        <v>149.8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151</v>
      </c>
      <c r="Q328" s="5">
        <v>149.8</v>
      </c>
      <c r="R328" s="3">
        <v>0</v>
      </c>
      <c r="S328" s="3">
        <v>0</v>
      </c>
    </row>
    <row r="329" spans="1:19" ht="14.25">
      <c r="A329" s="21" t="s">
        <v>26</v>
      </c>
      <c r="B329" s="24" t="s">
        <v>31</v>
      </c>
      <c r="C329" s="16" t="s">
        <v>79</v>
      </c>
      <c r="D329" s="17">
        <v>68600</v>
      </c>
      <c r="E329" s="18">
        <v>68118.57</v>
      </c>
      <c r="F329" s="17">
        <v>68600</v>
      </c>
      <c r="G329" s="18">
        <v>68118.57</v>
      </c>
      <c r="H329" s="17">
        <v>68600</v>
      </c>
      <c r="I329" s="18">
        <v>68118.57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</row>
    <row r="330" spans="1:19" ht="14.25">
      <c r="A330" s="16" t="s">
        <v>26</v>
      </c>
      <c r="B330" s="24" t="s">
        <v>31</v>
      </c>
      <c r="C330" s="21" t="s">
        <v>133</v>
      </c>
      <c r="D330" s="3">
        <v>17777</v>
      </c>
      <c r="E330" s="5">
        <v>17718.51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17777</v>
      </c>
      <c r="Q330" s="5">
        <v>17718.51</v>
      </c>
      <c r="R330" s="3">
        <v>0</v>
      </c>
      <c r="S330" s="3">
        <v>0</v>
      </c>
    </row>
    <row r="331" spans="1:19" ht="14.25">
      <c r="A331" s="21" t="s">
        <v>26</v>
      </c>
      <c r="B331" s="24" t="s">
        <v>31</v>
      </c>
      <c r="C331" s="16" t="s">
        <v>134</v>
      </c>
      <c r="D331" s="36">
        <v>941</v>
      </c>
      <c r="E331" s="18">
        <v>938.05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6">
        <v>941</v>
      </c>
      <c r="Q331" s="18">
        <v>938.05</v>
      </c>
      <c r="R331" s="3">
        <v>0</v>
      </c>
      <c r="S331" s="3">
        <v>0</v>
      </c>
    </row>
    <row r="332" spans="1:19" ht="14.25">
      <c r="A332" s="16" t="s">
        <v>26</v>
      </c>
      <c r="B332" s="24" t="s">
        <v>31</v>
      </c>
      <c r="C332" s="21" t="s">
        <v>87</v>
      </c>
      <c r="D332" s="3">
        <v>9100</v>
      </c>
      <c r="E332" s="5">
        <v>8991.56</v>
      </c>
      <c r="F332" s="3">
        <v>9100</v>
      </c>
      <c r="G332" s="5">
        <v>8991.56</v>
      </c>
      <c r="H332" s="3">
        <v>9100</v>
      </c>
      <c r="I332" s="5">
        <v>8991.56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</row>
    <row r="333" spans="1:19" ht="14.25">
      <c r="A333" s="21" t="s">
        <v>26</v>
      </c>
      <c r="B333" s="24" t="s">
        <v>31</v>
      </c>
      <c r="C333" s="16" t="s">
        <v>135</v>
      </c>
      <c r="D333" s="17">
        <v>2279</v>
      </c>
      <c r="E333" s="18">
        <v>2233.49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17">
        <v>2279</v>
      </c>
      <c r="Q333" s="18">
        <v>2233.49</v>
      </c>
      <c r="R333" s="3">
        <v>0</v>
      </c>
      <c r="S333" s="3">
        <v>0</v>
      </c>
    </row>
    <row r="334" spans="1:19" ht="14.25">
      <c r="A334" s="16" t="s">
        <v>26</v>
      </c>
      <c r="B334" s="24" t="s">
        <v>31</v>
      </c>
      <c r="C334" s="21" t="s">
        <v>136</v>
      </c>
      <c r="D334" s="3">
        <v>121</v>
      </c>
      <c r="E334" s="5">
        <v>118.24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121</v>
      </c>
      <c r="Q334" s="5">
        <v>118.24</v>
      </c>
      <c r="R334" s="3">
        <v>0</v>
      </c>
      <c r="S334" s="3">
        <v>0</v>
      </c>
    </row>
    <row r="335" spans="1:19" ht="14.25">
      <c r="A335" s="21" t="s">
        <v>26</v>
      </c>
      <c r="B335" s="24" t="s">
        <v>31</v>
      </c>
      <c r="C335" s="16" t="s">
        <v>80</v>
      </c>
      <c r="D335" s="17">
        <v>34700</v>
      </c>
      <c r="E335" s="18">
        <v>33856</v>
      </c>
      <c r="F335" s="17">
        <v>34700</v>
      </c>
      <c r="G335" s="18">
        <v>33856</v>
      </c>
      <c r="H335" s="17">
        <v>34700</v>
      </c>
      <c r="I335" s="18">
        <v>33856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</row>
    <row r="336" spans="1:19" ht="14.25">
      <c r="A336" s="21" t="s">
        <v>26</v>
      </c>
      <c r="B336" s="24" t="s">
        <v>31</v>
      </c>
      <c r="C336" s="21" t="s">
        <v>137</v>
      </c>
      <c r="D336" s="3">
        <v>3618</v>
      </c>
      <c r="E336" s="5">
        <v>3608.94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3618</v>
      </c>
      <c r="Q336" s="5">
        <v>3608.94</v>
      </c>
      <c r="R336" s="3">
        <v>0</v>
      </c>
      <c r="S336" s="3">
        <v>0</v>
      </c>
    </row>
    <row r="337" spans="1:19" ht="14.25">
      <c r="A337" s="21" t="s">
        <v>26</v>
      </c>
      <c r="B337" s="24" t="s">
        <v>31</v>
      </c>
      <c r="C337" s="21" t="s">
        <v>138</v>
      </c>
      <c r="D337" s="4">
        <v>192</v>
      </c>
      <c r="E337" s="3">
        <v>191.06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4">
        <v>192</v>
      </c>
      <c r="Q337" s="3">
        <v>191.06</v>
      </c>
      <c r="R337" s="3">
        <v>0</v>
      </c>
      <c r="S337" s="3">
        <v>0</v>
      </c>
    </row>
    <row r="338" spans="1:19" ht="14.25">
      <c r="A338" s="14" t="s">
        <v>26</v>
      </c>
      <c r="B338" s="24" t="s">
        <v>31</v>
      </c>
      <c r="C338" s="16" t="s">
        <v>68</v>
      </c>
      <c r="D338" s="33">
        <v>8340</v>
      </c>
      <c r="E338" s="17">
        <v>7960.76</v>
      </c>
      <c r="F338" s="33">
        <v>8340</v>
      </c>
      <c r="G338" s="17">
        <v>7960.76</v>
      </c>
      <c r="H338" s="3">
        <v>0</v>
      </c>
      <c r="I338" s="3">
        <v>0</v>
      </c>
      <c r="J338" s="33">
        <v>8340</v>
      </c>
      <c r="K338" s="17">
        <v>7960.76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</row>
    <row r="339" spans="1:19" ht="14.25">
      <c r="A339" s="21" t="s">
        <v>26</v>
      </c>
      <c r="B339" s="24" t="s">
        <v>31</v>
      </c>
      <c r="C339" s="21" t="s">
        <v>157</v>
      </c>
      <c r="D339" s="4">
        <v>3466</v>
      </c>
      <c r="E339" s="3">
        <v>3437.09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4">
        <v>3466</v>
      </c>
      <c r="Q339" s="3">
        <v>3437.09</v>
      </c>
      <c r="R339" s="3">
        <v>0</v>
      </c>
      <c r="S339" s="3">
        <v>0</v>
      </c>
    </row>
    <row r="340" spans="1:19" ht="14.25">
      <c r="A340" s="25" t="s">
        <v>26</v>
      </c>
      <c r="B340" s="21" t="s">
        <v>31</v>
      </c>
      <c r="C340" s="21" t="s">
        <v>158</v>
      </c>
      <c r="D340" s="3">
        <v>184</v>
      </c>
      <c r="E340" s="3">
        <v>181.96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184</v>
      </c>
      <c r="Q340" s="3">
        <v>181.96</v>
      </c>
      <c r="R340" s="3">
        <v>0</v>
      </c>
      <c r="S340" s="3">
        <v>0</v>
      </c>
    </row>
    <row r="341" spans="1:19" ht="14.25">
      <c r="A341" s="25" t="s">
        <v>26</v>
      </c>
      <c r="B341" s="21" t="s">
        <v>31</v>
      </c>
      <c r="C341" s="21" t="s">
        <v>93</v>
      </c>
      <c r="D341" s="3">
        <v>4000</v>
      </c>
      <c r="E341" s="3">
        <v>3143.06</v>
      </c>
      <c r="F341" s="3">
        <v>4000</v>
      </c>
      <c r="G341" s="3">
        <v>3143.06</v>
      </c>
      <c r="H341" s="3">
        <v>0</v>
      </c>
      <c r="I341" s="3">
        <v>0</v>
      </c>
      <c r="J341" s="3">
        <v>4000</v>
      </c>
      <c r="K341" s="3">
        <v>3143.06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</row>
    <row r="342" spans="1:19" ht="14.25">
      <c r="A342" s="21" t="s">
        <v>26</v>
      </c>
      <c r="B342" s="24" t="s">
        <v>31</v>
      </c>
      <c r="C342" s="21" t="s">
        <v>82</v>
      </c>
      <c r="D342" s="4">
        <v>14000</v>
      </c>
      <c r="E342" s="3">
        <v>13191.45</v>
      </c>
      <c r="F342" s="4">
        <v>14000</v>
      </c>
      <c r="G342" s="3">
        <v>13191.45</v>
      </c>
      <c r="H342" s="3">
        <v>0</v>
      </c>
      <c r="I342" s="3">
        <v>0</v>
      </c>
      <c r="J342" s="4">
        <v>14000</v>
      </c>
      <c r="K342" s="3">
        <v>13191.45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</row>
    <row r="343" spans="1:19" ht="14.25">
      <c r="A343" s="21" t="s">
        <v>26</v>
      </c>
      <c r="B343" s="24" t="s">
        <v>31</v>
      </c>
      <c r="C343" s="21" t="s">
        <v>139</v>
      </c>
      <c r="D343" s="4">
        <v>46538</v>
      </c>
      <c r="E343" s="3">
        <v>46501.52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4">
        <v>46538</v>
      </c>
      <c r="Q343" s="3">
        <v>46501.52</v>
      </c>
      <c r="R343" s="3">
        <v>0</v>
      </c>
      <c r="S343" s="3">
        <v>0</v>
      </c>
    </row>
    <row r="344" spans="1:19" ht="14.25">
      <c r="A344" s="16" t="s">
        <v>26</v>
      </c>
      <c r="B344" s="24" t="s">
        <v>31</v>
      </c>
      <c r="C344" s="25" t="s">
        <v>140</v>
      </c>
      <c r="D344" s="43">
        <v>2463</v>
      </c>
      <c r="E344" s="38">
        <v>2461.85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43">
        <v>2463</v>
      </c>
      <c r="Q344" s="38">
        <v>2461.85</v>
      </c>
      <c r="R344" s="3">
        <v>0</v>
      </c>
      <c r="S344" s="3">
        <v>0</v>
      </c>
    </row>
    <row r="345" spans="1:19" ht="14.25">
      <c r="A345" s="14" t="s">
        <v>26</v>
      </c>
      <c r="B345" s="24" t="s">
        <v>31</v>
      </c>
      <c r="C345" s="16" t="s">
        <v>96</v>
      </c>
      <c r="D345" s="33">
        <v>1900</v>
      </c>
      <c r="E345" s="17">
        <v>1115.49</v>
      </c>
      <c r="F345" s="33">
        <v>1900</v>
      </c>
      <c r="G345" s="17">
        <v>1115.49</v>
      </c>
      <c r="H345" s="3">
        <v>0</v>
      </c>
      <c r="I345" s="3">
        <v>0</v>
      </c>
      <c r="J345" s="33">
        <v>1900</v>
      </c>
      <c r="K345" s="17">
        <v>1115.49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</row>
    <row r="346" spans="1:19" ht="14.25">
      <c r="A346" s="21" t="s">
        <v>26</v>
      </c>
      <c r="B346" s="24" t="s">
        <v>31</v>
      </c>
      <c r="C346" s="21" t="s">
        <v>97</v>
      </c>
      <c r="D346" s="4">
        <v>1700</v>
      </c>
      <c r="E346" s="3">
        <v>1590.98</v>
      </c>
      <c r="F346" s="4">
        <v>1700</v>
      </c>
      <c r="G346" s="3">
        <v>1590.98</v>
      </c>
      <c r="H346" s="3">
        <v>0</v>
      </c>
      <c r="I346" s="3">
        <v>0</v>
      </c>
      <c r="J346" s="4">
        <v>1700</v>
      </c>
      <c r="K346" s="3">
        <v>1590.98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</row>
    <row r="347" spans="1:19" ht="14.25">
      <c r="A347" s="16" t="s">
        <v>26</v>
      </c>
      <c r="B347" s="24" t="s">
        <v>31</v>
      </c>
      <c r="C347" s="16" t="s">
        <v>69</v>
      </c>
      <c r="D347" s="33">
        <v>700</v>
      </c>
      <c r="E347" s="17">
        <v>683.97</v>
      </c>
      <c r="F347" s="33">
        <v>700</v>
      </c>
      <c r="G347" s="17">
        <v>683.97</v>
      </c>
      <c r="H347" s="3">
        <v>0</v>
      </c>
      <c r="I347" s="3">
        <v>0</v>
      </c>
      <c r="J347" s="33">
        <v>700</v>
      </c>
      <c r="K347" s="17">
        <v>683.97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</row>
    <row r="348" spans="1:19" ht="14.25">
      <c r="A348" s="21" t="s">
        <v>26</v>
      </c>
      <c r="B348" s="24" t="s">
        <v>31</v>
      </c>
      <c r="C348" s="21" t="s">
        <v>98</v>
      </c>
      <c r="D348" s="4">
        <v>11500</v>
      </c>
      <c r="E348" s="3">
        <v>10984.88</v>
      </c>
      <c r="F348" s="4">
        <v>11500</v>
      </c>
      <c r="G348" s="3">
        <v>10984.88</v>
      </c>
      <c r="H348" s="3">
        <v>0</v>
      </c>
      <c r="I348" s="3">
        <v>0</v>
      </c>
      <c r="J348" s="4">
        <v>11500</v>
      </c>
      <c r="K348" s="3">
        <v>10984.88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</row>
    <row r="349" spans="1:19" ht="14.25">
      <c r="A349" s="16" t="s">
        <v>26</v>
      </c>
      <c r="B349" s="24" t="s">
        <v>31</v>
      </c>
      <c r="C349" s="16" t="s">
        <v>99</v>
      </c>
      <c r="D349" s="33">
        <v>3900</v>
      </c>
      <c r="E349" s="17">
        <v>3867</v>
      </c>
      <c r="F349" s="33">
        <v>3900</v>
      </c>
      <c r="G349" s="17">
        <v>3867</v>
      </c>
      <c r="H349" s="3">
        <v>0</v>
      </c>
      <c r="I349" s="3">
        <v>0</v>
      </c>
      <c r="J349" s="33">
        <v>3900</v>
      </c>
      <c r="K349" s="17">
        <v>3867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</row>
    <row r="350" spans="1:19" ht="14.25">
      <c r="A350" s="19" t="s">
        <v>26</v>
      </c>
      <c r="B350" s="20" t="s">
        <v>31</v>
      </c>
      <c r="C350" s="21"/>
      <c r="D350" s="34">
        <f aca="true" t="shared" si="24" ref="D350:K350">SUM(D317:D349)</f>
        <v>720834</v>
      </c>
      <c r="E350" s="22">
        <f t="shared" si="24"/>
        <v>714395.23</v>
      </c>
      <c r="F350" s="22">
        <f t="shared" si="24"/>
        <v>532187</v>
      </c>
      <c r="G350" s="23">
        <f t="shared" si="24"/>
        <v>526279.47</v>
      </c>
      <c r="H350" s="37">
        <f t="shared" si="24"/>
        <v>486147</v>
      </c>
      <c r="I350" s="22">
        <f t="shared" si="24"/>
        <v>483741.88</v>
      </c>
      <c r="J350" s="22">
        <f t="shared" si="24"/>
        <v>46040</v>
      </c>
      <c r="K350" s="37">
        <f t="shared" si="24"/>
        <v>42537.590000000004</v>
      </c>
      <c r="L350" s="3">
        <v>0</v>
      </c>
      <c r="M350" s="3">
        <v>0</v>
      </c>
      <c r="N350" s="22">
        <f>SUM(N317:N349)</f>
        <v>6300</v>
      </c>
      <c r="O350" s="23">
        <f>SUM(O317:O349)</f>
        <v>6280.02</v>
      </c>
      <c r="P350" s="37">
        <f>SUM(P317:P349)</f>
        <v>182347</v>
      </c>
      <c r="Q350" s="22">
        <f>SUM(Q317:Q349)</f>
        <v>181835.74000000002</v>
      </c>
      <c r="R350" s="3">
        <v>0</v>
      </c>
      <c r="S350" s="3">
        <v>0</v>
      </c>
    </row>
    <row r="351" spans="1:19" ht="14.25">
      <c r="A351" s="92" t="s">
        <v>53</v>
      </c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4"/>
    </row>
    <row r="352" spans="1:19" ht="14.25">
      <c r="A352" s="21" t="s">
        <v>26</v>
      </c>
      <c r="B352" s="24" t="s">
        <v>32</v>
      </c>
      <c r="C352" s="21" t="s">
        <v>80</v>
      </c>
      <c r="D352" s="4">
        <v>21426</v>
      </c>
      <c r="E352" s="3">
        <v>21003.5</v>
      </c>
      <c r="F352" s="4">
        <v>21426</v>
      </c>
      <c r="G352" s="3">
        <v>21003.5</v>
      </c>
      <c r="H352" s="4">
        <v>21426</v>
      </c>
      <c r="I352" s="3">
        <v>21003.5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</row>
    <row r="353" spans="1:19" ht="14.25">
      <c r="A353" s="21" t="s">
        <v>26</v>
      </c>
      <c r="B353" s="21" t="s">
        <v>32</v>
      </c>
      <c r="C353" s="21" t="s">
        <v>79</v>
      </c>
      <c r="D353" s="3">
        <v>2800</v>
      </c>
      <c r="E353" s="3">
        <v>2309.79</v>
      </c>
      <c r="F353" s="3">
        <v>2800</v>
      </c>
      <c r="G353" s="3">
        <v>2309.79</v>
      </c>
      <c r="H353" s="3">
        <v>2800</v>
      </c>
      <c r="I353" s="3">
        <v>2309.79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</row>
    <row r="354" spans="1:19" ht="14.25">
      <c r="A354" s="21" t="s">
        <v>26</v>
      </c>
      <c r="B354" s="21" t="s">
        <v>32</v>
      </c>
      <c r="C354" s="21" t="s">
        <v>87</v>
      </c>
      <c r="D354" s="3">
        <v>400</v>
      </c>
      <c r="E354" s="3">
        <v>199.92</v>
      </c>
      <c r="F354" s="3">
        <v>400</v>
      </c>
      <c r="G354" s="3">
        <v>199.92</v>
      </c>
      <c r="H354" s="3">
        <v>400</v>
      </c>
      <c r="I354" s="3">
        <v>199.92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</row>
    <row r="355" spans="1:19" s="79" customFormat="1" ht="14.25">
      <c r="A355" s="21" t="s">
        <v>26</v>
      </c>
      <c r="B355" s="21" t="s">
        <v>32</v>
      </c>
      <c r="C355" s="21" t="s">
        <v>152</v>
      </c>
      <c r="D355" s="3">
        <v>20</v>
      </c>
      <c r="E355" s="3">
        <v>0</v>
      </c>
      <c r="F355" s="3">
        <v>20</v>
      </c>
      <c r="G355" s="3">
        <v>0</v>
      </c>
      <c r="H355" s="3">
        <v>0</v>
      </c>
      <c r="I355" s="3">
        <v>0</v>
      </c>
      <c r="J355" s="3">
        <v>20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6">
        <v>0</v>
      </c>
    </row>
    <row r="356" spans="1:19" s="79" customFormat="1" ht="14.25">
      <c r="A356" s="21" t="s">
        <v>26</v>
      </c>
      <c r="B356" s="21" t="s">
        <v>32</v>
      </c>
      <c r="C356" s="21" t="s">
        <v>34</v>
      </c>
      <c r="D356" s="3">
        <v>200</v>
      </c>
      <c r="E356" s="3">
        <v>0</v>
      </c>
      <c r="F356" s="3">
        <v>200</v>
      </c>
      <c r="G356" s="3">
        <v>0</v>
      </c>
      <c r="H356" s="3">
        <v>0</v>
      </c>
      <c r="I356" s="3">
        <v>0</v>
      </c>
      <c r="J356" s="3">
        <v>200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6">
        <v>0</v>
      </c>
    </row>
    <row r="357" spans="1:19" ht="14.25">
      <c r="A357" s="26" t="s">
        <v>26</v>
      </c>
      <c r="B357" s="27" t="s">
        <v>32</v>
      </c>
      <c r="C357" s="16"/>
      <c r="D357" s="35">
        <f>SUM(D352:D356)</f>
        <v>24846</v>
      </c>
      <c r="E357" s="28">
        <f>SUM(E352:E356)</f>
        <v>23513.21</v>
      </c>
      <c r="F357" s="35">
        <f>SUM(F352:F356)</f>
        <v>24846</v>
      </c>
      <c r="G357" s="28">
        <f>SUM(G352:G354)</f>
        <v>23513.21</v>
      </c>
      <c r="H357" s="35">
        <f>SUM(H352:H354)</f>
        <v>24626</v>
      </c>
      <c r="I357" s="28">
        <f>SUM(I352:I354)</f>
        <v>23513.21</v>
      </c>
      <c r="J357" s="28">
        <f>SUM(J352:J356)</f>
        <v>220</v>
      </c>
      <c r="K357" s="17">
        <v>0</v>
      </c>
      <c r="L357" s="28">
        <f>SUM(L352:L356)</f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36">
        <v>0</v>
      </c>
    </row>
    <row r="358" spans="1:19" ht="14.25">
      <c r="A358" s="92" t="s">
        <v>54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4"/>
    </row>
    <row r="359" spans="1:19" ht="14.25">
      <c r="A359" s="21" t="s">
        <v>26</v>
      </c>
      <c r="B359" s="24" t="s">
        <v>33</v>
      </c>
      <c r="C359" s="16" t="s">
        <v>151</v>
      </c>
      <c r="D359" s="33">
        <v>278000</v>
      </c>
      <c r="E359" s="17">
        <v>272839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3">
        <v>278000</v>
      </c>
      <c r="O359" s="17">
        <v>272839</v>
      </c>
      <c r="P359" s="3">
        <v>0</v>
      </c>
      <c r="Q359" s="3">
        <v>0</v>
      </c>
      <c r="R359" s="3">
        <v>0</v>
      </c>
      <c r="S359" s="3">
        <v>0</v>
      </c>
    </row>
    <row r="360" spans="1:19" ht="14.25">
      <c r="A360" s="16" t="s">
        <v>26</v>
      </c>
      <c r="B360" s="24" t="s">
        <v>33</v>
      </c>
      <c r="C360" s="21" t="s">
        <v>155</v>
      </c>
      <c r="D360" s="4">
        <v>15000</v>
      </c>
      <c r="E360" s="3">
        <v>15000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4">
        <v>15000</v>
      </c>
      <c r="Q360" s="3">
        <v>15000</v>
      </c>
      <c r="R360" s="3">
        <v>0</v>
      </c>
      <c r="S360" s="3">
        <v>0</v>
      </c>
    </row>
    <row r="361" spans="1:19" s="79" customFormat="1" ht="14.25">
      <c r="A361" s="16" t="s">
        <v>26</v>
      </c>
      <c r="B361" s="24" t="s">
        <v>33</v>
      </c>
      <c r="C361" s="21" t="s">
        <v>86</v>
      </c>
      <c r="D361" s="4">
        <v>1406</v>
      </c>
      <c r="E361" s="3">
        <v>1300</v>
      </c>
      <c r="F361" s="4">
        <v>1406</v>
      </c>
      <c r="G361" s="3">
        <v>1300</v>
      </c>
      <c r="H361" s="4">
        <v>1406</v>
      </c>
      <c r="I361" s="3">
        <v>1300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</row>
    <row r="362" spans="1:19" s="79" customFormat="1" ht="14.25">
      <c r="A362" s="16" t="s">
        <v>26</v>
      </c>
      <c r="B362" s="24" t="s">
        <v>33</v>
      </c>
      <c r="C362" s="21" t="s">
        <v>79</v>
      </c>
      <c r="D362" s="4">
        <v>240</v>
      </c>
      <c r="E362" s="3">
        <v>223.86</v>
      </c>
      <c r="F362" s="4">
        <v>240</v>
      </c>
      <c r="G362" s="3">
        <v>223.86</v>
      </c>
      <c r="H362" s="4">
        <v>240</v>
      </c>
      <c r="I362" s="3">
        <v>223.86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</row>
    <row r="363" spans="1:19" s="79" customFormat="1" ht="14.25">
      <c r="A363" s="16" t="s">
        <v>26</v>
      </c>
      <c r="B363" s="24" t="s">
        <v>33</v>
      </c>
      <c r="C363" s="21" t="s">
        <v>87</v>
      </c>
      <c r="D363" s="4">
        <v>40</v>
      </c>
      <c r="E363" s="3">
        <v>31.86</v>
      </c>
      <c r="F363" s="4">
        <v>40</v>
      </c>
      <c r="G363" s="3">
        <v>31.86</v>
      </c>
      <c r="H363" s="4">
        <v>40</v>
      </c>
      <c r="I363" s="3">
        <v>31.86</v>
      </c>
      <c r="J363" s="86">
        <v>0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0</v>
      </c>
      <c r="Q363" s="86">
        <v>0</v>
      </c>
      <c r="R363" s="86">
        <v>0</v>
      </c>
      <c r="S363" s="86">
        <v>0</v>
      </c>
    </row>
    <row r="364" spans="1:19" ht="14.25">
      <c r="A364" s="21" t="s">
        <v>26</v>
      </c>
      <c r="B364" s="21" t="s">
        <v>33</v>
      </c>
      <c r="C364" s="21" t="s">
        <v>68</v>
      </c>
      <c r="D364" s="3">
        <v>38000</v>
      </c>
      <c r="E364" s="3">
        <v>30089.9</v>
      </c>
      <c r="F364" s="3">
        <v>38000</v>
      </c>
      <c r="G364" s="3">
        <v>30089.9</v>
      </c>
      <c r="H364" s="3">
        <v>0</v>
      </c>
      <c r="I364" s="3">
        <v>0</v>
      </c>
      <c r="J364" s="3">
        <v>38000</v>
      </c>
      <c r="K364" s="3">
        <v>30089.9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</row>
    <row r="365" spans="1:19" ht="14.25">
      <c r="A365" s="21" t="s">
        <v>26</v>
      </c>
      <c r="B365" s="21" t="s">
        <v>33</v>
      </c>
      <c r="C365" s="21" t="s">
        <v>81</v>
      </c>
      <c r="D365" s="3">
        <v>32700</v>
      </c>
      <c r="E365" s="3">
        <v>32665.2</v>
      </c>
      <c r="F365" s="3">
        <v>32700</v>
      </c>
      <c r="G365" s="3">
        <v>32665.2</v>
      </c>
      <c r="H365" s="3">
        <v>0</v>
      </c>
      <c r="I365" s="3">
        <v>0</v>
      </c>
      <c r="J365" s="3">
        <v>32700</v>
      </c>
      <c r="K365" s="3">
        <v>32665.2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</row>
    <row r="366" spans="1:19" ht="14.25">
      <c r="A366" s="21" t="s">
        <v>26</v>
      </c>
      <c r="B366" s="21" t="s">
        <v>33</v>
      </c>
      <c r="C366" s="21" t="s">
        <v>82</v>
      </c>
      <c r="D366" s="3">
        <v>100</v>
      </c>
      <c r="E366" s="3">
        <v>0</v>
      </c>
      <c r="F366" s="3">
        <v>100</v>
      </c>
      <c r="G366" s="3">
        <v>0</v>
      </c>
      <c r="H366" s="3">
        <v>0</v>
      </c>
      <c r="I366" s="3">
        <v>0</v>
      </c>
      <c r="J366" s="3">
        <v>100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</row>
    <row r="367" spans="1:19" ht="14.25">
      <c r="A367" s="19" t="s">
        <v>26</v>
      </c>
      <c r="B367" s="20" t="s">
        <v>33</v>
      </c>
      <c r="C367" s="21"/>
      <c r="D367" s="34">
        <f aca="true" t="shared" si="25" ref="D367:Q367">SUM(D359:D366)</f>
        <v>365486</v>
      </c>
      <c r="E367" s="22">
        <f t="shared" si="25"/>
        <v>352149.82</v>
      </c>
      <c r="F367" s="22">
        <f t="shared" si="25"/>
        <v>72486</v>
      </c>
      <c r="G367" s="23">
        <f t="shared" si="25"/>
        <v>64310.82000000001</v>
      </c>
      <c r="H367" s="22">
        <f t="shared" si="25"/>
        <v>1686</v>
      </c>
      <c r="I367" s="37">
        <f t="shared" si="25"/>
        <v>1555.72</v>
      </c>
      <c r="J367" s="22">
        <f t="shared" si="25"/>
        <v>70800</v>
      </c>
      <c r="K367" s="37">
        <f t="shared" si="25"/>
        <v>62755.100000000006</v>
      </c>
      <c r="L367" s="3">
        <f t="shared" si="25"/>
        <v>0</v>
      </c>
      <c r="M367" s="5">
        <f t="shared" si="25"/>
        <v>0</v>
      </c>
      <c r="N367" s="37">
        <f t="shared" si="25"/>
        <v>278000</v>
      </c>
      <c r="O367" s="22">
        <f t="shared" si="25"/>
        <v>272839</v>
      </c>
      <c r="P367" s="22">
        <f t="shared" si="25"/>
        <v>15000</v>
      </c>
      <c r="Q367" s="23">
        <f t="shared" si="25"/>
        <v>15000</v>
      </c>
      <c r="R367" s="3">
        <v>0</v>
      </c>
      <c r="S367" s="3">
        <v>0</v>
      </c>
    </row>
    <row r="368" spans="1:19" ht="14.25">
      <c r="A368" s="92" t="s">
        <v>249</v>
      </c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4"/>
    </row>
    <row r="369" spans="1:19" ht="14.25">
      <c r="A369" s="21" t="s">
        <v>35</v>
      </c>
      <c r="B369" s="70" t="s">
        <v>250</v>
      </c>
      <c r="C369" s="21" t="s">
        <v>86</v>
      </c>
      <c r="D369" s="3">
        <v>45000</v>
      </c>
      <c r="E369" s="3">
        <v>39369</v>
      </c>
      <c r="F369" s="3">
        <v>45000</v>
      </c>
      <c r="G369" s="3">
        <v>39369</v>
      </c>
      <c r="H369" s="3">
        <v>45000</v>
      </c>
      <c r="I369" s="3">
        <v>39369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</row>
    <row r="370" spans="1:19" s="79" customFormat="1" ht="14.25">
      <c r="A370" s="21" t="s">
        <v>35</v>
      </c>
      <c r="B370" s="70" t="s">
        <v>250</v>
      </c>
      <c r="C370" s="21" t="s">
        <v>92</v>
      </c>
      <c r="D370" s="3">
        <v>3200</v>
      </c>
      <c r="E370" s="3">
        <v>2956.07</v>
      </c>
      <c r="F370" s="3">
        <v>3200</v>
      </c>
      <c r="G370" s="3">
        <v>2956.07</v>
      </c>
      <c r="H370" s="3">
        <v>3200</v>
      </c>
      <c r="I370" s="3">
        <v>2956.07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</row>
    <row r="371" spans="1:19" ht="14.25">
      <c r="A371" s="21" t="s">
        <v>35</v>
      </c>
      <c r="B371" s="70" t="s">
        <v>250</v>
      </c>
      <c r="C371" s="21" t="s">
        <v>79</v>
      </c>
      <c r="D371" s="3">
        <v>8400</v>
      </c>
      <c r="E371" s="3">
        <v>7237.61</v>
      </c>
      <c r="F371" s="3">
        <v>8400</v>
      </c>
      <c r="G371" s="3">
        <v>7237.61</v>
      </c>
      <c r="H371" s="3">
        <v>8400</v>
      </c>
      <c r="I371" s="3">
        <v>7237.61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</row>
    <row r="372" spans="1:19" ht="14.25">
      <c r="A372" s="21" t="s">
        <v>35</v>
      </c>
      <c r="B372" s="70" t="s">
        <v>250</v>
      </c>
      <c r="C372" s="21" t="s">
        <v>87</v>
      </c>
      <c r="D372" s="3">
        <v>1200</v>
      </c>
      <c r="E372" s="3">
        <v>1037</v>
      </c>
      <c r="F372" s="3">
        <v>1200</v>
      </c>
      <c r="G372" s="3">
        <v>1037</v>
      </c>
      <c r="H372" s="3">
        <v>1200</v>
      </c>
      <c r="I372" s="3">
        <v>1037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</row>
    <row r="373" spans="1:19" ht="14.25">
      <c r="A373" s="21" t="s">
        <v>35</v>
      </c>
      <c r="B373" s="70" t="s">
        <v>250</v>
      </c>
      <c r="C373" s="21" t="s">
        <v>68</v>
      </c>
      <c r="D373" s="65">
        <v>29500</v>
      </c>
      <c r="E373" s="3">
        <v>27072.83</v>
      </c>
      <c r="F373" s="3">
        <v>29500</v>
      </c>
      <c r="G373" s="3">
        <v>27072.83</v>
      </c>
      <c r="H373" s="3">
        <v>0</v>
      </c>
      <c r="I373" s="3">
        <v>0</v>
      </c>
      <c r="J373" s="3">
        <v>29500</v>
      </c>
      <c r="K373" s="3">
        <v>27072.83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</row>
    <row r="374" spans="1:19" ht="14.25">
      <c r="A374" s="21" t="s">
        <v>35</v>
      </c>
      <c r="B374" s="70" t="s">
        <v>250</v>
      </c>
      <c r="C374" s="21" t="s">
        <v>82</v>
      </c>
      <c r="D374" s="65">
        <v>3500</v>
      </c>
      <c r="E374" s="3">
        <v>2656.15</v>
      </c>
      <c r="F374" s="3">
        <v>3500</v>
      </c>
      <c r="G374" s="3">
        <v>2656.15</v>
      </c>
      <c r="H374" s="3">
        <v>0</v>
      </c>
      <c r="I374" s="3">
        <v>0</v>
      </c>
      <c r="J374" s="3">
        <v>3500</v>
      </c>
      <c r="K374" s="3">
        <v>2656.15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</row>
    <row r="375" spans="1:19" ht="14.25">
      <c r="A375" s="21" t="s">
        <v>35</v>
      </c>
      <c r="B375" s="70" t="s">
        <v>250</v>
      </c>
      <c r="C375" s="21" t="s">
        <v>69</v>
      </c>
      <c r="D375" s="65">
        <v>4000</v>
      </c>
      <c r="E375" s="3">
        <v>3758.5</v>
      </c>
      <c r="F375" s="3">
        <v>4000</v>
      </c>
      <c r="G375" s="3">
        <v>3758.5</v>
      </c>
      <c r="H375" s="3">
        <v>0</v>
      </c>
      <c r="I375" s="3">
        <v>0</v>
      </c>
      <c r="J375" s="3">
        <v>4000</v>
      </c>
      <c r="K375" s="3">
        <v>3758.5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</row>
    <row r="376" spans="1:19" s="79" customFormat="1" ht="14.25">
      <c r="A376" s="21" t="s">
        <v>35</v>
      </c>
      <c r="B376" s="70" t="s">
        <v>250</v>
      </c>
      <c r="C376" s="25" t="s">
        <v>98</v>
      </c>
      <c r="D376" s="65">
        <v>2300</v>
      </c>
      <c r="E376" s="3">
        <v>1093.93</v>
      </c>
      <c r="F376" s="3">
        <v>2300</v>
      </c>
      <c r="G376" s="3">
        <v>1093.93</v>
      </c>
      <c r="H376" s="3">
        <v>0</v>
      </c>
      <c r="I376" s="3">
        <v>0</v>
      </c>
      <c r="J376" s="3">
        <v>2300</v>
      </c>
      <c r="K376" s="3">
        <v>1093.93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</row>
    <row r="377" spans="1:19" ht="14.25">
      <c r="A377" s="19" t="s">
        <v>35</v>
      </c>
      <c r="B377" s="64" t="s">
        <v>250</v>
      </c>
      <c r="C377" s="25"/>
      <c r="D377" s="22">
        <f aca="true" t="shared" si="26" ref="D377:K377">SUM(D369:D376)</f>
        <v>97100</v>
      </c>
      <c r="E377" s="34">
        <f t="shared" si="26"/>
        <v>85181.09</v>
      </c>
      <c r="F377" s="34">
        <f t="shared" si="26"/>
        <v>97100</v>
      </c>
      <c r="G377" s="34">
        <f t="shared" si="26"/>
        <v>85181.09</v>
      </c>
      <c r="H377" s="34">
        <f t="shared" si="26"/>
        <v>57800</v>
      </c>
      <c r="I377" s="34">
        <f t="shared" si="26"/>
        <v>50599.68</v>
      </c>
      <c r="J377" s="34">
        <f t="shared" si="26"/>
        <v>39300</v>
      </c>
      <c r="K377" s="22">
        <f t="shared" si="26"/>
        <v>34581.41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</row>
    <row r="378" spans="1:19" ht="14.25">
      <c r="A378" s="92" t="s">
        <v>251</v>
      </c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4"/>
    </row>
    <row r="379" spans="1:19" ht="14.25">
      <c r="A379" s="21" t="s">
        <v>36</v>
      </c>
      <c r="B379" s="21" t="s">
        <v>252</v>
      </c>
      <c r="C379" s="69" t="s">
        <v>245</v>
      </c>
      <c r="D379" s="3">
        <v>227720</v>
      </c>
      <c r="E379" s="65">
        <v>191530.75</v>
      </c>
      <c r="F379" s="3">
        <v>0</v>
      </c>
      <c r="G379" s="3">
        <v>0</v>
      </c>
      <c r="H379" s="3">
        <v>0</v>
      </c>
      <c r="I379" s="4">
        <v>0</v>
      </c>
      <c r="J379" s="3">
        <v>0</v>
      </c>
      <c r="K379" s="3">
        <v>0</v>
      </c>
      <c r="L379" s="3">
        <v>227720</v>
      </c>
      <c r="M379" s="65">
        <v>191530.75</v>
      </c>
      <c r="N379" s="3">
        <v>0</v>
      </c>
      <c r="O379" s="3">
        <v>0</v>
      </c>
      <c r="P379" s="3">
        <v>0</v>
      </c>
      <c r="Q379" s="4">
        <v>0</v>
      </c>
      <c r="R379" s="3">
        <v>0</v>
      </c>
      <c r="S379" s="3">
        <v>0</v>
      </c>
    </row>
    <row r="380" spans="1:19" ht="14.25">
      <c r="A380" s="19" t="s">
        <v>36</v>
      </c>
      <c r="B380" s="19" t="s">
        <v>252</v>
      </c>
      <c r="C380" s="69"/>
      <c r="D380" s="22">
        <f>D379</f>
        <v>227720</v>
      </c>
      <c r="E380" s="37">
        <f>E379</f>
        <v>191530.75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22">
        <f>L379</f>
        <v>227720</v>
      </c>
      <c r="M380" s="37">
        <f>M379</f>
        <v>191530.75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</row>
    <row r="381" spans="1:19" ht="14.25">
      <c r="A381" s="92" t="s">
        <v>61</v>
      </c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4"/>
    </row>
    <row r="382" spans="1:19" ht="14.25">
      <c r="A382" s="21" t="s">
        <v>36</v>
      </c>
      <c r="B382" s="24" t="s">
        <v>37</v>
      </c>
      <c r="C382" s="21" t="s">
        <v>118</v>
      </c>
      <c r="D382" s="4">
        <v>102252</v>
      </c>
      <c r="E382" s="3">
        <v>102252</v>
      </c>
      <c r="F382" s="3">
        <v>0</v>
      </c>
      <c r="G382" s="3">
        <v>0</v>
      </c>
      <c r="H382" s="3">
        <v>0</v>
      </c>
      <c r="I382" s="4">
        <v>0</v>
      </c>
      <c r="J382" s="3">
        <v>0</v>
      </c>
      <c r="K382" s="3">
        <v>0</v>
      </c>
      <c r="L382" s="3">
        <v>0</v>
      </c>
      <c r="M382" s="3">
        <v>0</v>
      </c>
      <c r="N382" s="4">
        <v>102252</v>
      </c>
      <c r="O382" s="3">
        <v>102252</v>
      </c>
      <c r="P382" s="3">
        <v>0</v>
      </c>
      <c r="Q382" s="3">
        <v>0</v>
      </c>
      <c r="R382" s="3">
        <v>0</v>
      </c>
      <c r="S382" s="3">
        <v>0</v>
      </c>
    </row>
    <row r="383" spans="1:19" ht="14.25">
      <c r="A383" s="21" t="s">
        <v>36</v>
      </c>
      <c r="B383" s="24" t="s">
        <v>37</v>
      </c>
      <c r="C383" s="25" t="s">
        <v>159</v>
      </c>
      <c r="D383" s="43">
        <v>45288</v>
      </c>
      <c r="E383" s="38">
        <v>44678.23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43">
        <v>45288</v>
      </c>
      <c r="O383" s="38">
        <v>44678.23</v>
      </c>
      <c r="P383" s="3">
        <v>0</v>
      </c>
      <c r="Q383" s="3">
        <v>0</v>
      </c>
      <c r="R383" s="3">
        <v>0</v>
      </c>
      <c r="S383" s="3">
        <v>0</v>
      </c>
    </row>
    <row r="384" spans="1:19" ht="14.25">
      <c r="A384" s="19" t="s">
        <v>36</v>
      </c>
      <c r="B384" s="20" t="s">
        <v>37</v>
      </c>
      <c r="C384" s="16"/>
      <c r="D384" s="35">
        <f>SUM(D382:D383)</f>
        <v>147540</v>
      </c>
      <c r="E384" s="28">
        <f>SUM(E382:E383)</f>
        <v>146930.23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5">
        <f>SUM(N382:N383)</f>
        <v>147540</v>
      </c>
      <c r="O384" s="28">
        <f>SUM(O382:O383)</f>
        <v>146930.23</v>
      </c>
      <c r="P384" s="17">
        <v>0</v>
      </c>
      <c r="Q384" s="3">
        <v>0</v>
      </c>
      <c r="R384" s="3">
        <v>0</v>
      </c>
      <c r="S384" s="3">
        <v>0</v>
      </c>
    </row>
    <row r="385" spans="1:19" s="79" customFormat="1" ht="14.25">
      <c r="A385" s="92" t="s">
        <v>307</v>
      </c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4"/>
    </row>
    <row r="386" spans="1:19" s="79" customFormat="1" ht="14.25">
      <c r="A386" s="21" t="s">
        <v>36</v>
      </c>
      <c r="B386" s="24" t="s">
        <v>308</v>
      </c>
      <c r="C386" s="21" t="s">
        <v>133</v>
      </c>
      <c r="D386" s="4">
        <v>786.65</v>
      </c>
      <c r="E386" s="3">
        <v>786.65</v>
      </c>
      <c r="F386" s="3">
        <v>0</v>
      </c>
      <c r="G386" s="3">
        <v>0</v>
      </c>
      <c r="H386" s="3">
        <v>0</v>
      </c>
      <c r="I386" s="4">
        <v>0</v>
      </c>
      <c r="J386" s="3">
        <v>0</v>
      </c>
      <c r="K386" s="3">
        <v>0</v>
      </c>
      <c r="L386" s="3">
        <v>0</v>
      </c>
      <c r="M386" s="3">
        <v>0</v>
      </c>
      <c r="N386" s="4">
        <v>0</v>
      </c>
      <c r="O386" s="3">
        <v>0</v>
      </c>
      <c r="P386" s="3">
        <v>786.65</v>
      </c>
      <c r="Q386" s="3">
        <v>786.65</v>
      </c>
      <c r="R386" s="3">
        <v>0</v>
      </c>
      <c r="S386" s="3">
        <v>0</v>
      </c>
    </row>
    <row r="387" spans="1:19" s="79" customFormat="1" ht="14.25">
      <c r="A387" s="21" t="s">
        <v>36</v>
      </c>
      <c r="B387" s="21" t="s">
        <v>308</v>
      </c>
      <c r="C387" s="21" t="s">
        <v>134</v>
      </c>
      <c r="D387" s="3">
        <v>24.41</v>
      </c>
      <c r="E387" s="3">
        <v>24.41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24.41</v>
      </c>
      <c r="Q387" s="3">
        <v>24.41</v>
      </c>
      <c r="R387" s="3">
        <v>0</v>
      </c>
      <c r="S387" s="3">
        <v>0</v>
      </c>
    </row>
    <row r="388" spans="1:19" s="79" customFormat="1" ht="14.25">
      <c r="A388" s="21" t="s">
        <v>36</v>
      </c>
      <c r="B388" s="21" t="s">
        <v>308</v>
      </c>
      <c r="C388" s="21" t="s">
        <v>137</v>
      </c>
      <c r="D388" s="3">
        <v>20827.22</v>
      </c>
      <c r="E388" s="3">
        <v>20827.22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20827.22</v>
      </c>
      <c r="Q388" s="3">
        <v>20827.22</v>
      </c>
      <c r="R388" s="3">
        <v>0</v>
      </c>
      <c r="S388" s="3">
        <v>0</v>
      </c>
    </row>
    <row r="389" spans="1:19" s="79" customFormat="1" ht="14.25">
      <c r="A389" s="21" t="s">
        <v>36</v>
      </c>
      <c r="B389" s="21" t="s">
        <v>308</v>
      </c>
      <c r="C389" s="21" t="s">
        <v>138</v>
      </c>
      <c r="D389" s="3">
        <v>645.78</v>
      </c>
      <c r="E389" s="3">
        <v>645.78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645.78</v>
      </c>
      <c r="Q389" s="3">
        <v>645.78</v>
      </c>
      <c r="R389" s="3">
        <v>0</v>
      </c>
      <c r="S389" s="3">
        <v>0</v>
      </c>
    </row>
    <row r="390" spans="1:19" s="79" customFormat="1" ht="14.25">
      <c r="A390" s="21" t="s">
        <v>36</v>
      </c>
      <c r="B390" s="21" t="s">
        <v>308</v>
      </c>
      <c r="C390" s="21" t="s">
        <v>82</v>
      </c>
      <c r="D390" s="3">
        <v>69</v>
      </c>
      <c r="E390" s="3">
        <v>68.27</v>
      </c>
      <c r="F390" s="3">
        <v>69</v>
      </c>
      <c r="G390" s="3">
        <v>68.27</v>
      </c>
      <c r="H390" s="3">
        <v>0</v>
      </c>
      <c r="I390" s="3">
        <v>0</v>
      </c>
      <c r="J390" s="3">
        <v>69</v>
      </c>
      <c r="K390" s="3">
        <v>68.27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</row>
    <row r="391" spans="1:19" s="79" customFormat="1" ht="14.25">
      <c r="A391" s="21" t="s">
        <v>36</v>
      </c>
      <c r="B391" s="21" t="s">
        <v>308</v>
      </c>
      <c r="C391" s="21" t="s">
        <v>139</v>
      </c>
      <c r="D391" s="3">
        <v>7754.76</v>
      </c>
      <c r="E391" s="3">
        <v>7754.75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7754.76</v>
      </c>
      <c r="Q391" s="3">
        <v>7754.75</v>
      </c>
      <c r="R391" s="3">
        <v>0</v>
      </c>
      <c r="S391" s="3">
        <v>0</v>
      </c>
    </row>
    <row r="392" spans="1:19" s="79" customFormat="1" ht="14.25">
      <c r="A392" s="21" t="s">
        <v>36</v>
      </c>
      <c r="B392" s="21" t="s">
        <v>308</v>
      </c>
      <c r="C392" s="21" t="s">
        <v>140</v>
      </c>
      <c r="D392" s="3">
        <v>241.18</v>
      </c>
      <c r="E392" s="3">
        <v>241.18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241.18</v>
      </c>
      <c r="Q392" s="3">
        <v>241.18</v>
      </c>
      <c r="R392" s="3">
        <v>0</v>
      </c>
      <c r="S392" s="3">
        <v>0</v>
      </c>
    </row>
    <row r="393" spans="1:19" s="79" customFormat="1" ht="14.25">
      <c r="A393" s="19" t="s">
        <v>36</v>
      </c>
      <c r="B393" s="47" t="s">
        <v>308</v>
      </c>
      <c r="C393" s="16"/>
      <c r="D393" s="35">
        <f>SUM(D386:D392)</f>
        <v>30349</v>
      </c>
      <c r="E393" s="28">
        <f>SUM(E386:E392)</f>
        <v>30348.260000000002</v>
      </c>
      <c r="F393" s="48">
        <f>SUM(F386:F392)</f>
        <v>69</v>
      </c>
      <c r="G393" s="48">
        <f>SUM(G386:G392)</f>
        <v>68.27</v>
      </c>
      <c r="H393" s="48">
        <v>0</v>
      </c>
      <c r="I393" s="48">
        <v>0</v>
      </c>
      <c r="J393" s="48">
        <f>SUM(J386:J392)</f>
        <v>69</v>
      </c>
      <c r="K393" s="48">
        <f>SUM(K386:K392)</f>
        <v>68.27</v>
      </c>
      <c r="L393" s="48">
        <v>0</v>
      </c>
      <c r="M393" s="48">
        <v>0</v>
      </c>
      <c r="N393" s="35">
        <f>SUM(N386:N392)</f>
        <v>0</v>
      </c>
      <c r="O393" s="28">
        <f>SUM(O386:O392)</f>
        <v>0</v>
      </c>
      <c r="P393" s="28">
        <f>SUM(P386:P392)</f>
        <v>30280</v>
      </c>
      <c r="Q393" s="48">
        <f>SUM(Q386:Q392)</f>
        <v>30279.99</v>
      </c>
      <c r="R393" s="48">
        <v>0</v>
      </c>
      <c r="S393" s="22">
        <v>0</v>
      </c>
    </row>
    <row r="394" spans="1:19" ht="14.25">
      <c r="A394" s="92" t="s">
        <v>162</v>
      </c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4"/>
    </row>
    <row r="395" spans="1:19" ht="14.25">
      <c r="A395" s="16" t="s">
        <v>38</v>
      </c>
      <c r="B395" s="15" t="s">
        <v>160</v>
      </c>
      <c r="C395" s="16" t="s">
        <v>161</v>
      </c>
      <c r="D395" s="75">
        <v>240000</v>
      </c>
      <c r="E395" s="36">
        <v>240000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75">
        <v>240000</v>
      </c>
      <c r="M395" s="36">
        <v>240000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">
        <v>0</v>
      </c>
    </row>
    <row r="396" spans="1:19" ht="14.25">
      <c r="A396" s="19" t="s">
        <v>38</v>
      </c>
      <c r="B396" s="20" t="s">
        <v>160</v>
      </c>
      <c r="C396" s="21"/>
      <c r="D396" s="34">
        <f>SUM(D395:D395)</f>
        <v>240000</v>
      </c>
      <c r="E396" s="22">
        <f>SUM(E395:E395)</f>
        <v>240000</v>
      </c>
      <c r="F396" s="22">
        <f>SUM(F395:F395)</f>
        <v>0</v>
      </c>
      <c r="G396" s="22">
        <f>SUM(G395:G395)</f>
        <v>0</v>
      </c>
      <c r="H396" s="22">
        <v>0</v>
      </c>
      <c r="I396" s="22">
        <v>0</v>
      </c>
      <c r="J396" s="22">
        <f>SUM(J395:J395)</f>
        <v>0</v>
      </c>
      <c r="K396" s="22">
        <f>SUM(K395:K395)</f>
        <v>0</v>
      </c>
      <c r="L396" s="34">
        <f>SUM(L395:L395)</f>
        <v>240000</v>
      </c>
      <c r="M396" s="22">
        <f>SUM(M395:M395)</f>
        <v>240000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</row>
    <row r="397" spans="1:19" ht="14.25">
      <c r="A397" s="92" t="s">
        <v>163</v>
      </c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4"/>
    </row>
    <row r="398" spans="1:19" ht="14.25">
      <c r="A398" s="21" t="s">
        <v>38</v>
      </c>
      <c r="B398" s="21" t="s">
        <v>164</v>
      </c>
      <c r="C398" s="21" t="s">
        <v>86</v>
      </c>
      <c r="D398" s="4">
        <v>16100</v>
      </c>
      <c r="E398" s="4">
        <v>10561.61</v>
      </c>
      <c r="F398" s="4">
        <v>16100</v>
      </c>
      <c r="G398" s="4">
        <v>10561.61</v>
      </c>
      <c r="H398" s="4">
        <v>16100</v>
      </c>
      <c r="I398" s="4">
        <v>10561.61</v>
      </c>
      <c r="J398" s="4">
        <v>0</v>
      </c>
      <c r="K398" s="3">
        <v>0</v>
      </c>
      <c r="L398" s="3">
        <v>0</v>
      </c>
      <c r="M398" s="3">
        <v>0</v>
      </c>
      <c r="N398" s="3">
        <v>0</v>
      </c>
      <c r="O398" s="4">
        <v>0</v>
      </c>
      <c r="P398" s="3">
        <v>0</v>
      </c>
      <c r="Q398" s="3">
        <v>0</v>
      </c>
      <c r="R398" s="3">
        <v>0</v>
      </c>
      <c r="S398" s="3">
        <v>0</v>
      </c>
    </row>
    <row r="399" spans="1:19" s="79" customFormat="1" ht="14.25">
      <c r="A399" s="21" t="s">
        <v>38</v>
      </c>
      <c r="B399" s="21" t="s">
        <v>164</v>
      </c>
      <c r="C399" s="21" t="s">
        <v>110</v>
      </c>
      <c r="D399" s="4">
        <v>12500</v>
      </c>
      <c r="E399" s="4">
        <v>11038.75</v>
      </c>
      <c r="F399" s="4">
        <v>12500</v>
      </c>
      <c r="G399" s="4">
        <v>11038.75</v>
      </c>
      <c r="H399" s="4">
        <v>12500</v>
      </c>
      <c r="I399" s="4">
        <v>11038.75</v>
      </c>
      <c r="J399" s="4">
        <v>0</v>
      </c>
      <c r="K399" s="3">
        <v>0</v>
      </c>
      <c r="L399" s="3">
        <v>0</v>
      </c>
      <c r="M399" s="3">
        <v>0</v>
      </c>
      <c r="N399" s="3">
        <v>0</v>
      </c>
      <c r="O399" s="4">
        <v>0</v>
      </c>
      <c r="P399" s="3">
        <v>0</v>
      </c>
      <c r="Q399" s="3">
        <v>0</v>
      </c>
      <c r="R399" s="3">
        <v>0</v>
      </c>
      <c r="S399" s="3">
        <v>0</v>
      </c>
    </row>
    <row r="400" spans="1:19" s="79" customFormat="1" ht="14.25">
      <c r="A400" s="21" t="s">
        <v>38</v>
      </c>
      <c r="B400" s="21" t="s">
        <v>164</v>
      </c>
      <c r="C400" s="21" t="s">
        <v>79</v>
      </c>
      <c r="D400" s="4">
        <v>3060</v>
      </c>
      <c r="E400" s="4">
        <v>1646.23</v>
      </c>
      <c r="F400" s="4">
        <v>3060</v>
      </c>
      <c r="G400" s="4">
        <v>1646.23</v>
      </c>
      <c r="H400" s="4">
        <v>3060</v>
      </c>
      <c r="I400" s="4">
        <v>1646.23</v>
      </c>
      <c r="J400" s="4">
        <v>0</v>
      </c>
      <c r="K400" s="3">
        <v>0</v>
      </c>
      <c r="L400" s="3">
        <v>0</v>
      </c>
      <c r="M400" s="3">
        <v>0</v>
      </c>
      <c r="N400" s="3">
        <v>0</v>
      </c>
      <c r="O400" s="4">
        <v>0</v>
      </c>
      <c r="P400" s="3">
        <v>0</v>
      </c>
      <c r="Q400" s="3">
        <v>0</v>
      </c>
      <c r="R400" s="3">
        <v>0</v>
      </c>
      <c r="S400" s="3">
        <v>0</v>
      </c>
    </row>
    <row r="401" spans="1:19" s="79" customFormat="1" ht="14.25">
      <c r="A401" s="21" t="s">
        <v>38</v>
      </c>
      <c r="B401" s="21" t="s">
        <v>164</v>
      </c>
      <c r="C401" s="21" t="s">
        <v>87</v>
      </c>
      <c r="D401" s="4">
        <v>424</v>
      </c>
      <c r="E401" s="4">
        <v>235.88</v>
      </c>
      <c r="F401" s="4">
        <v>424</v>
      </c>
      <c r="G401" s="4">
        <v>235.88</v>
      </c>
      <c r="H401" s="4">
        <v>424</v>
      </c>
      <c r="I401" s="4">
        <v>235.88</v>
      </c>
      <c r="J401" s="4">
        <v>0</v>
      </c>
      <c r="K401" s="3">
        <v>0</v>
      </c>
      <c r="L401" s="3">
        <v>0</v>
      </c>
      <c r="M401" s="3">
        <v>0</v>
      </c>
      <c r="N401" s="3">
        <v>0</v>
      </c>
      <c r="O401" s="4">
        <v>0</v>
      </c>
      <c r="P401" s="3">
        <v>0</v>
      </c>
      <c r="Q401" s="3">
        <v>0</v>
      </c>
      <c r="R401" s="3">
        <v>0</v>
      </c>
      <c r="S401" s="3">
        <v>0</v>
      </c>
    </row>
    <row r="402" spans="1:19" s="79" customFormat="1" ht="14.25">
      <c r="A402" s="21" t="s">
        <v>38</v>
      </c>
      <c r="B402" s="21" t="s">
        <v>164</v>
      </c>
      <c r="C402" s="21" t="s">
        <v>80</v>
      </c>
      <c r="D402" s="4">
        <v>9097</v>
      </c>
      <c r="E402" s="4">
        <v>9096</v>
      </c>
      <c r="F402" s="4">
        <v>9097</v>
      </c>
      <c r="G402" s="4">
        <v>9096</v>
      </c>
      <c r="H402" s="4">
        <v>9097</v>
      </c>
      <c r="I402" s="4">
        <v>9096</v>
      </c>
      <c r="J402" s="4">
        <v>0</v>
      </c>
      <c r="K402" s="3">
        <v>0</v>
      </c>
      <c r="L402" s="3">
        <v>0</v>
      </c>
      <c r="M402" s="3">
        <v>0</v>
      </c>
      <c r="N402" s="3">
        <v>0</v>
      </c>
      <c r="O402" s="4">
        <v>0</v>
      </c>
      <c r="P402" s="3">
        <v>0</v>
      </c>
      <c r="Q402" s="3">
        <v>0</v>
      </c>
      <c r="R402" s="3">
        <v>0</v>
      </c>
      <c r="S402" s="3">
        <v>0</v>
      </c>
    </row>
    <row r="403" spans="1:19" s="79" customFormat="1" ht="14.25">
      <c r="A403" s="21" t="s">
        <v>38</v>
      </c>
      <c r="B403" s="21" t="s">
        <v>164</v>
      </c>
      <c r="C403" s="21" t="s">
        <v>68</v>
      </c>
      <c r="D403" s="4">
        <v>20000</v>
      </c>
      <c r="E403" s="4">
        <v>1474.73</v>
      </c>
      <c r="F403" s="4">
        <v>20000</v>
      </c>
      <c r="G403" s="4">
        <v>1474.73</v>
      </c>
      <c r="H403" s="3">
        <v>0</v>
      </c>
      <c r="I403" s="3">
        <v>0</v>
      </c>
      <c r="J403" s="4">
        <v>20000</v>
      </c>
      <c r="K403" s="4">
        <v>1474.73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</row>
    <row r="404" spans="1:19" s="79" customFormat="1" ht="14.25">
      <c r="A404" s="21" t="s">
        <v>38</v>
      </c>
      <c r="B404" s="21" t="s">
        <v>164</v>
      </c>
      <c r="C404" s="21" t="s">
        <v>82</v>
      </c>
      <c r="D404" s="4">
        <v>388827.34</v>
      </c>
      <c r="E404" s="4">
        <v>134830.16</v>
      </c>
      <c r="F404" s="4">
        <v>388827.34</v>
      </c>
      <c r="G404" s="4">
        <v>134830.16</v>
      </c>
      <c r="H404" s="3">
        <v>0</v>
      </c>
      <c r="I404" s="3">
        <v>0</v>
      </c>
      <c r="J404" s="4">
        <v>388827.34</v>
      </c>
      <c r="K404" s="4">
        <v>134830.16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</row>
    <row r="405" spans="1:19" s="79" customFormat="1" ht="14.25">
      <c r="A405" s="21" t="s">
        <v>38</v>
      </c>
      <c r="B405" s="21" t="s">
        <v>164</v>
      </c>
      <c r="C405" s="21" t="s">
        <v>98</v>
      </c>
      <c r="D405" s="4">
        <v>680</v>
      </c>
      <c r="E405" s="4">
        <v>0</v>
      </c>
      <c r="F405" s="4">
        <v>680</v>
      </c>
      <c r="G405" s="4">
        <v>0</v>
      </c>
      <c r="H405" s="3">
        <v>0</v>
      </c>
      <c r="I405" s="3">
        <v>0</v>
      </c>
      <c r="J405" s="4">
        <v>680</v>
      </c>
      <c r="K405" s="4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</row>
    <row r="406" spans="1:19" ht="14.25">
      <c r="A406" s="19" t="s">
        <v>38</v>
      </c>
      <c r="B406" s="20" t="s">
        <v>164</v>
      </c>
      <c r="C406" s="21"/>
      <c r="D406" s="34">
        <f aca="true" t="shared" si="27" ref="D406:K406">SUM(D398:D405)</f>
        <v>450688.34</v>
      </c>
      <c r="E406" s="22">
        <f t="shared" si="27"/>
        <v>168883.36000000002</v>
      </c>
      <c r="F406" s="34">
        <f t="shared" si="27"/>
        <v>450688.34</v>
      </c>
      <c r="G406" s="22">
        <f t="shared" si="27"/>
        <v>168883.36000000002</v>
      </c>
      <c r="H406" s="22">
        <f t="shared" si="27"/>
        <v>41181</v>
      </c>
      <c r="I406" s="22">
        <f t="shared" si="27"/>
        <v>32578.47</v>
      </c>
      <c r="J406" s="34">
        <f t="shared" si="27"/>
        <v>409507.34</v>
      </c>
      <c r="K406" s="22">
        <f t="shared" si="27"/>
        <v>136304.89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</row>
    <row r="407" spans="1:19" ht="14.25">
      <c r="A407" s="92" t="s">
        <v>55</v>
      </c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4"/>
    </row>
    <row r="408" spans="1:19" ht="14.25">
      <c r="A408" s="16" t="s">
        <v>38</v>
      </c>
      <c r="B408" s="21" t="s">
        <v>39</v>
      </c>
      <c r="C408" s="16" t="s">
        <v>91</v>
      </c>
      <c r="D408" s="33">
        <v>180</v>
      </c>
      <c r="E408" s="17">
        <v>180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3">
        <v>180</v>
      </c>
      <c r="O408" s="17">
        <v>180</v>
      </c>
      <c r="P408" s="3">
        <v>0</v>
      </c>
      <c r="Q408" s="3">
        <v>0</v>
      </c>
      <c r="R408" s="3">
        <v>0</v>
      </c>
      <c r="S408" s="3">
        <v>0</v>
      </c>
    </row>
    <row r="409" spans="1:19" ht="14.25">
      <c r="A409" s="21" t="s">
        <v>38</v>
      </c>
      <c r="B409" s="21" t="s">
        <v>39</v>
      </c>
      <c r="C409" s="21" t="s">
        <v>86</v>
      </c>
      <c r="D409" s="4">
        <v>130650</v>
      </c>
      <c r="E409" s="3">
        <v>130297.84</v>
      </c>
      <c r="F409" s="4">
        <v>130650</v>
      </c>
      <c r="G409" s="3">
        <v>130297.84</v>
      </c>
      <c r="H409" s="4">
        <v>130650</v>
      </c>
      <c r="I409" s="3">
        <v>130297.84</v>
      </c>
      <c r="J409" s="17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</row>
    <row r="410" spans="1:19" ht="14.25">
      <c r="A410" s="16" t="s">
        <v>38</v>
      </c>
      <c r="B410" s="21" t="s">
        <v>39</v>
      </c>
      <c r="C410" s="16" t="s">
        <v>92</v>
      </c>
      <c r="D410" s="33">
        <v>10500</v>
      </c>
      <c r="E410" s="17">
        <v>10374.13</v>
      </c>
      <c r="F410" s="33">
        <v>10500</v>
      </c>
      <c r="G410" s="17">
        <v>10374.13</v>
      </c>
      <c r="H410" s="33">
        <v>10500</v>
      </c>
      <c r="I410" s="17">
        <v>10374.13</v>
      </c>
      <c r="J410" s="3">
        <v>0</v>
      </c>
      <c r="K410" s="3">
        <v>0</v>
      </c>
      <c r="L410" s="17">
        <v>0</v>
      </c>
      <c r="M410" s="3">
        <v>0</v>
      </c>
      <c r="N410" s="3">
        <v>0</v>
      </c>
      <c r="O410" s="3">
        <v>0</v>
      </c>
      <c r="P410" s="17">
        <v>0</v>
      </c>
      <c r="Q410" s="3">
        <v>0</v>
      </c>
      <c r="R410" s="3">
        <v>0</v>
      </c>
      <c r="S410" s="3">
        <v>0</v>
      </c>
    </row>
    <row r="411" spans="1:19" ht="14.25">
      <c r="A411" s="21" t="s">
        <v>38</v>
      </c>
      <c r="B411" s="21" t="s">
        <v>39</v>
      </c>
      <c r="C411" s="21" t="s">
        <v>79</v>
      </c>
      <c r="D411" s="4">
        <v>24500</v>
      </c>
      <c r="E411" s="3">
        <v>24054.95</v>
      </c>
      <c r="F411" s="4">
        <v>24500</v>
      </c>
      <c r="G411" s="3">
        <v>24054.95</v>
      </c>
      <c r="H411" s="4">
        <v>24500</v>
      </c>
      <c r="I411" s="3">
        <v>24054.95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</row>
    <row r="412" spans="1:19" ht="14.25">
      <c r="A412" s="16" t="s">
        <v>38</v>
      </c>
      <c r="B412" s="21" t="s">
        <v>39</v>
      </c>
      <c r="C412" s="16" t="s">
        <v>87</v>
      </c>
      <c r="D412" s="33">
        <v>3500</v>
      </c>
      <c r="E412" s="17">
        <v>2287.53</v>
      </c>
      <c r="F412" s="33">
        <v>3500</v>
      </c>
      <c r="G412" s="17">
        <v>2287.53</v>
      </c>
      <c r="H412" s="33">
        <v>3500</v>
      </c>
      <c r="I412" s="17">
        <v>2287.53</v>
      </c>
      <c r="J412" s="17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</row>
    <row r="413" spans="1:19" ht="14.25">
      <c r="A413" s="21" t="s">
        <v>38</v>
      </c>
      <c r="B413" s="15" t="s">
        <v>39</v>
      </c>
      <c r="C413" s="21" t="s">
        <v>68</v>
      </c>
      <c r="D413" s="4">
        <v>22000</v>
      </c>
      <c r="E413" s="3">
        <v>17738.26</v>
      </c>
      <c r="F413" s="4">
        <v>22000</v>
      </c>
      <c r="G413" s="3">
        <v>17738.26</v>
      </c>
      <c r="H413" s="3">
        <v>0</v>
      </c>
      <c r="I413" s="3">
        <v>0</v>
      </c>
      <c r="J413" s="4">
        <v>22000</v>
      </c>
      <c r="K413" s="3">
        <v>17738.26</v>
      </c>
      <c r="L413" s="17">
        <v>0</v>
      </c>
      <c r="M413" s="3">
        <v>0</v>
      </c>
      <c r="N413" s="3">
        <v>0</v>
      </c>
      <c r="O413" s="3">
        <v>0</v>
      </c>
      <c r="P413" s="17">
        <v>0</v>
      </c>
      <c r="Q413" s="3">
        <v>0</v>
      </c>
      <c r="R413" s="3">
        <v>0</v>
      </c>
      <c r="S413" s="3">
        <v>0</v>
      </c>
    </row>
    <row r="414" spans="1:19" ht="14.25">
      <c r="A414" s="16" t="s">
        <v>38</v>
      </c>
      <c r="B414" s="21" t="s">
        <v>39</v>
      </c>
      <c r="C414" s="16" t="s">
        <v>82</v>
      </c>
      <c r="D414" s="33">
        <v>200</v>
      </c>
      <c r="E414" s="17">
        <v>0</v>
      </c>
      <c r="F414" s="33">
        <v>200</v>
      </c>
      <c r="G414" s="17">
        <v>0</v>
      </c>
      <c r="H414" s="3">
        <v>0</v>
      </c>
      <c r="I414" s="3">
        <v>0</v>
      </c>
      <c r="J414" s="33">
        <v>200</v>
      </c>
      <c r="K414" s="17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</row>
    <row r="415" spans="1:19" ht="14.25">
      <c r="A415" s="21" t="s">
        <v>38</v>
      </c>
      <c r="B415" s="21" t="s">
        <v>39</v>
      </c>
      <c r="C415" s="21" t="s">
        <v>95</v>
      </c>
      <c r="D415" s="4">
        <v>1300</v>
      </c>
      <c r="E415" s="3">
        <v>1125.57</v>
      </c>
      <c r="F415" s="4">
        <v>1300</v>
      </c>
      <c r="G415" s="3">
        <v>1125.57</v>
      </c>
      <c r="H415" s="3">
        <v>0</v>
      </c>
      <c r="I415" s="3">
        <v>0</v>
      </c>
      <c r="J415" s="4">
        <v>1300</v>
      </c>
      <c r="K415" s="3">
        <v>1125.57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</row>
    <row r="416" spans="1:19" ht="14.25">
      <c r="A416" s="16" t="s">
        <v>38</v>
      </c>
      <c r="B416" s="15" t="s">
        <v>39</v>
      </c>
      <c r="C416" s="16" t="s">
        <v>97</v>
      </c>
      <c r="D416" s="33">
        <v>1400</v>
      </c>
      <c r="E416" s="17">
        <v>915.56</v>
      </c>
      <c r="F416" s="33">
        <v>1400</v>
      </c>
      <c r="G416" s="17">
        <v>915.56</v>
      </c>
      <c r="H416" s="3">
        <v>0</v>
      </c>
      <c r="I416" s="3">
        <v>0</v>
      </c>
      <c r="J416" s="33">
        <v>1400</v>
      </c>
      <c r="K416" s="17">
        <v>915.56</v>
      </c>
      <c r="L416" s="17">
        <v>0</v>
      </c>
      <c r="M416" s="3">
        <v>0</v>
      </c>
      <c r="N416" s="3">
        <v>0</v>
      </c>
      <c r="O416" s="3">
        <v>0</v>
      </c>
      <c r="P416" s="17">
        <v>0</v>
      </c>
      <c r="Q416" s="3">
        <v>0</v>
      </c>
      <c r="R416" s="3">
        <v>0</v>
      </c>
      <c r="S416" s="3">
        <v>0</v>
      </c>
    </row>
    <row r="417" spans="1:19" ht="14.25">
      <c r="A417" s="21" t="s">
        <v>38</v>
      </c>
      <c r="B417" s="21" t="s">
        <v>39</v>
      </c>
      <c r="C417" s="21" t="s">
        <v>69</v>
      </c>
      <c r="D417" s="4">
        <v>1000</v>
      </c>
      <c r="E417" s="3">
        <v>383</v>
      </c>
      <c r="F417" s="4">
        <v>1000</v>
      </c>
      <c r="G417" s="3">
        <v>383</v>
      </c>
      <c r="H417" s="3">
        <v>0</v>
      </c>
      <c r="I417" s="3">
        <v>0</v>
      </c>
      <c r="J417" s="4">
        <v>1000</v>
      </c>
      <c r="K417" s="3">
        <v>383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</row>
    <row r="418" spans="1:19" ht="14.25">
      <c r="A418" s="16" t="s">
        <v>38</v>
      </c>
      <c r="B418" s="24" t="s">
        <v>39</v>
      </c>
      <c r="C418" s="21" t="s">
        <v>98</v>
      </c>
      <c r="D418" s="33">
        <v>3450</v>
      </c>
      <c r="E418" s="17">
        <v>3281.79</v>
      </c>
      <c r="F418" s="33">
        <v>3450</v>
      </c>
      <c r="G418" s="17">
        <v>3281.79</v>
      </c>
      <c r="H418" s="3">
        <v>0</v>
      </c>
      <c r="I418" s="3">
        <v>0</v>
      </c>
      <c r="J418" s="33">
        <v>3450</v>
      </c>
      <c r="K418" s="17">
        <v>3281.79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</row>
    <row r="419" spans="1:19" ht="14.25">
      <c r="A419" s="19" t="s">
        <v>38</v>
      </c>
      <c r="B419" s="20" t="s">
        <v>39</v>
      </c>
      <c r="C419" s="21"/>
      <c r="D419" s="34">
        <f aca="true" t="shared" si="28" ref="D419:K419">SUM(D408:D418)</f>
        <v>198680</v>
      </c>
      <c r="E419" s="22">
        <f t="shared" si="28"/>
        <v>190638.63000000003</v>
      </c>
      <c r="F419" s="37">
        <f t="shared" si="28"/>
        <v>198500</v>
      </c>
      <c r="G419" s="22">
        <f t="shared" si="28"/>
        <v>190458.63000000003</v>
      </c>
      <c r="H419" s="22">
        <f t="shared" si="28"/>
        <v>169150</v>
      </c>
      <c r="I419" s="37">
        <f t="shared" si="28"/>
        <v>167014.45</v>
      </c>
      <c r="J419" s="22">
        <f t="shared" si="28"/>
        <v>29350</v>
      </c>
      <c r="K419" s="22">
        <f t="shared" si="28"/>
        <v>23444.18</v>
      </c>
      <c r="L419" s="17">
        <v>0</v>
      </c>
      <c r="M419" s="3">
        <v>0</v>
      </c>
      <c r="N419" s="35">
        <f>SUM(N408:N418)</f>
        <v>180</v>
      </c>
      <c r="O419" s="28">
        <f>SUM(O408:O418)</f>
        <v>180</v>
      </c>
      <c r="P419" s="17">
        <v>0</v>
      </c>
      <c r="Q419" s="3">
        <v>0</v>
      </c>
      <c r="R419" s="3">
        <v>0</v>
      </c>
      <c r="S419" s="3">
        <v>0</v>
      </c>
    </row>
    <row r="420" spans="1:19" s="79" customFormat="1" ht="14.25">
      <c r="A420" s="92" t="s">
        <v>309</v>
      </c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4"/>
    </row>
    <row r="421" spans="1:19" s="79" customFormat="1" ht="14.25">
      <c r="A421" s="21" t="s">
        <v>38</v>
      </c>
      <c r="B421" s="15" t="s">
        <v>310</v>
      </c>
      <c r="C421" s="16" t="s">
        <v>68</v>
      </c>
      <c r="D421" s="33">
        <v>2000</v>
      </c>
      <c r="E421" s="17">
        <v>897.5</v>
      </c>
      <c r="F421" s="33">
        <v>2000</v>
      </c>
      <c r="G421" s="17">
        <v>897.5</v>
      </c>
      <c r="H421" s="3">
        <v>0</v>
      </c>
      <c r="I421" s="3">
        <v>0</v>
      </c>
      <c r="J421" s="33">
        <v>2000</v>
      </c>
      <c r="K421" s="17">
        <v>897.5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</row>
    <row r="422" spans="1:19" s="79" customFormat="1" ht="14.25">
      <c r="A422" s="21" t="s">
        <v>38</v>
      </c>
      <c r="B422" s="24" t="s">
        <v>310</v>
      </c>
      <c r="C422" s="21" t="s">
        <v>82</v>
      </c>
      <c r="D422" s="4">
        <v>1500</v>
      </c>
      <c r="E422" s="3">
        <v>1390</v>
      </c>
      <c r="F422" s="4">
        <v>1500</v>
      </c>
      <c r="G422" s="3">
        <v>1390</v>
      </c>
      <c r="H422" s="3">
        <v>0</v>
      </c>
      <c r="I422" s="3">
        <v>0</v>
      </c>
      <c r="J422" s="4">
        <v>1500</v>
      </c>
      <c r="K422" s="3">
        <v>1390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</row>
    <row r="423" spans="1:19" s="79" customFormat="1" ht="14.25">
      <c r="A423" s="19" t="s">
        <v>38</v>
      </c>
      <c r="B423" s="45" t="s">
        <v>310</v>
      </c>
      <c r="C423" s="14"/>
      <c r="D423" s="46">
        <f>SUM(D421:D422)</f>
        <v>3500</v>
      </c>
      <c r="E423" s="31">
        <f>SUM(E421:E422)</f>
        <v>2287.5</v>
      </c>
      <c r="F423" s="46">
        <f>SUM(F421:F422)</f>
        <v>3500</v>
      </c>
      <c r="G423" s="31">
        <f>SUM(G421:G422)</f>
        <v>2287.5</v>
      </c>
      <c r="H423" s="3">
        <v>0</v>
      </c>
      <c r="I423" s="3">
        <v>0</v>
      </c>
      <c r="J423" s="46">
        <f>SUM(J421:J422)</f>
        <v>3500</v>
      </c>
      <c r="K423" s="31">
        <f>SUM(K421:K422)</f>
        <v>2287.5</v>
      </c>
      <c r="L423" s="17">
        <v>0</v>
      </c>
      <c r="M423" s="3">
        <v>0</v>
      </c>
      <c r="N423" s="3">
        <v>0</v>
      </c>
      <c r="O423" s="3">
        <v>0</v>
      </c>
      <c r="P423" s="17">
        <v>0</v>
      </c>
      <c r="Q423" s="3">
        <v>0</v>
      </c>
      <c r="R423" s="3">
        <v>0</v>
      </c>
      <c r="S423" s="3">
        <v>0</v>
      </c>
    </row>
    <row r="424" spans="1:19" ht="14.25">
      <c r="A424" s="92" t="s">
        <v>178</v>
      </c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4"/>
    </row>
    <row r="425" spans="1:19" ht="14.25">
      <c r="A425" s="21" t="s">
        <v>38</v>
      </c>
      <c r="B425" s="15" t="s">
        <v>165</v>
      </c>
      <c r="C425" s="16" t="s">
        <v>93</v>
      </c>
      <c r="D425" s="33">
        <v>167000</v>
      </c>
      <c r="E425" s="17">
        <v>158630.46</v>
      </c>
      <c r="F425" s="33">
        <v>167000</v>
      </c>
      <c r="G425" s="17">
        <v>158630.46</v>
      </c>
      <c r="H425" s="3">
        <v>0</v>
      </c>
      <c r="I425" s="3">
        <v>0</v>
      </c>
      <c r="J425" s="33">
        <v>167000</v>
      </c>
      <c r="K425" s="17">
        <v>158630.46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</row>
    <row r="426" spans="1:19" ht="14.25">
      <c r="A426" s="21" t="s">
        <v>38</v>
      </c>
      <c r="B426" s="24" t="s">
        <v>165</v>
      </c>
      <c r="C426" s="21" t="s">
        <v>81</v>
      </c>
      <c r="D426" s="4">
        <v>75000</v>
      </c>
      <c r="E426" s="3">
        <v>68069.69</v>
      </c>
      <c r="F426" s="4">
        <v>75000</v>
      </c>
      <c r="G426" s="3">
        <v>68069.69</v>
      </c>
      <c r="H426" s="3">
        <v>0</v>
      </c>
      <c r="I426" s="3">
        <v>0</v>
      </c>
      <c r="J426" s="4">
        <v>75000</v>
      </c>
      <c r="K426" s="3">
        <v>68069.69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</row>
    <row r="427" spans="1:19" ht="14.25">
      <c r="A427" s="19" t="s">
        <v>38</v>
      </c>
      <c r="B427" s="45" t="s">
        <v>165</v>
      </c>
      <c r="C427" s="14"/>
      <c r="D427" s="46">
        <f>SUM(D425:D426)</f>
        <v>242000</v>
      </c>
      <c r="E427" s="31">
        <f>SUM(E425:E426)</f>
        <v>226700.15</v>
      </c>
      <c r="F427" s="46">
        <f>SUM(F425:F426)</f>
        <v>242000</v>
      </c>
      <c r="G427" s="31">
        <f>SUM(G425:G426)</f>
        <v>226700.15</v>
      </c>
      <c r="H427" s="3">
        <v>0</v>
      </c>
      <c r="I427" s="3">
        <v>0</v>
      </c>
      <c r="J427" s="46">
        <f>SUM(J425:J426)</f>
        <v>242000</v>
      </c>
      <c r="K427" s="31">
        <f>SUM(K425:K426)</f>
        <v>226700.15</v>
      </c>
      <c r="L427" s="17">
        <v>0</v>
      </c>
      <c r="M427" s="3">
        <v>0</v>
      </c>
      <c r="N427" s="3">
        <v>0</v>
      </c>
      <c r="O427" s="3">
        <v>0</v>
      </c>
      <c r="P427" s="17">
        <v>0</v>
      </c>
      <c r="Q427" s="3">
        <v>0</v>
      </c>
      <c r="R427" s="3">
        <v>0</v>
      </c>
      <c r="S427" s="3">
        <v>0</v>
      </c>
    </row>
    <row r="428" spans="1:19" ht="14.25">
      <c r="A428" s="92" t="s">
        <v>56</v>
      </c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4"/>
    </row>
    <row r="429" spans="1:19" ht="14.25">
      <c r="A429" s="21" t="s">
        <v>38</v>
      </c>
      <c r="B429" s="40" t="s">
        <v>40</v>
      </c>
      <c r="C429" s="25" t="s">
        <v>80</v>
      </c>
      <c r="D429" s="43">
        <v>1500</v>
      </c>
      <c r="E429" s="38">
        <v>0</v>
      </c>
      <c r="F429" s="43">
        <v>1500</v>
      </c>
      <c r="G429" s="38">
        <v>0</v>
      </c>
      <c r="H429" s="3">
        <v>1500</v>
      </c>
      <c r="I429" s="3">
        <v>0</v>
      </c>
      <c r="J429" s="43">
        <v>0</v>
      </c>
      <c r="K429" s="38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</row>
    <row r="430" spans="1:19" ht="14.25">
      <c r="A430" s="21" t="s">
        <v>38</v>
      </c>
      <c r="B430" s="24" t="s">
        <v>40</v>
      </c>
      <c r="C430" s="21" t="s">
        <v>68</v>
      </c>
      <c r="D430" s="4">
        <v>1000</v>
      </c>
      <c r="E430" s="3">
        <v>408.66</v>
      </c>
      <c r="F430" s="4">
        <v>1000</v>
      </c>
      <c r="G430" s="3">
        <v>408.66</v>
      </c>
      <c r="H430" s="3">
        <v>0</v>
      </c>
      <c r="I430" s="3">
        <v>0</v>
      </c>
      <c r="J430" s="4">
        <v>1000</v>
      </c>
      <c r="K430" s="3">
        <v>408.66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</row>
    <row r="431" spans="1:19" ht="14.25">
      <c r="A431" s="21" t="s">
        <v>38</v>
      </c>
      <c r="B431" s="24" t="s">
        <v>40</v>
      </c>
      <c r="C431" s="16" t="s">
        <v>82</v>
      </c>
      <c r="D431" s="33">
        <v>1500</v>
      </c>
      <c r="E431" s="17">
        <v>1387.2</v>
      </c>
      <c r="F431" s="33">
        <v>1500</v>
      </c>
      <c r="G431" s="17">
        <v>1387.2</v>
      </c>
      <c r="H431" s="3">
        <v>0</v>
      </c>
      <c r="I431" s="3">
        <v>0</v>
      </c>
      <c r="J431" s="33">
        <v>1500</v>
      </c>
      <c r="K431" s="17">
        <v>1387.2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</row>
    <row r="432" spans="1:19" ht="14.25">
      <c r="A432" s="19" t="s">
        <v>38</v>
      </c>
      <c r="B432" s="47" t="s">
        <v>40</v>
      </c>
      <c r="C432" s="21"/>
      <c r="D432" s="34">
        <f>SUM(D429:D431)</f>
        <v>4000</v>
      </c>
      <c r="E432" s="34">
        <f aca="true" t="shared" si="29" ref="E432:J432">SUM(E429:E431)</f>
        <v>1795.8600000000001</v>
      </c>
      <c r="F432" s="34">
        <f t="shared" si="29"/>
        <v>4000</v>
      </c>
      <c r="G432" s="34">
        <f t="shared" si="29"/>
        <v>1795.8600000000001</v>
      </c>
      <c r="H432" s="34">
        <f t="shared" si="29"/>
        <v>1500</v>
      </c>
      <c r="I432" s="34">
        <f t="shared" si="29"/>
        <v>0</v>
      </c>
      <c r="J432" s="34">
        <f t="shared" si="29"/>
        <v>2500</v>
      </c>
      <c r="K432" s="34">
        <f>SUM(K429:K431)</f>
        <v>1795.8600000000001</v>
      </c>
      <c r="L432" s="17">
        <v>0</v>
      </c>
      <c r="M432" s="38">
        <v>0</v>
      </c>
      <c r="N432" s="38">
        <v>0</v>
      </c>
      <c r="O432" s="38">
        <v>0</v>
      </c>
      <c r="P432" s="17">
        <v>0</v>
      </c>
      <c r="Q432" s="38">
        <v>0</v>
      </c>
      <c r="R432" s="3">
        <v>0</v>
      </c>
      <c r="S432" s="3">
        <v>0</v>
      </c>
    </row>
    <row r="433" spans="1:19" ht="14.25">
      <c r="A433" s="92" t="s">
        <v>57</v>
      </c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4"/>
    </row>
    <row r="434" spans="1:19" ht="14.25">
      <c r="A434" s="16" t="s">
        <v>38</v>
      </c>
      <c r="B434" s="40" t="s">
        <v>41</v>
      </c>
      <c r="C434" s="25" t="s">
        <v>91</v>
      </c>
      <c r="D434" s="43">
        <v>810</v>
      </c>
      <c r="E434" s="38">
        <v>475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43">
        <v>810</v>
      </c>
      <c r="O434" s="38">
        <v>475</v>
      </c>
      <c r="P434" s="3">
        <v>0</v>
      </c>
      <c r="Q434" s="3">
        <v>0</v>
      </c>
      <c r="R434" s="3">
        <v>0</v>
      </c>
      <c r="S434" s="3">
        <v>0</v>
      </c>
    </row>
    <row r="435" spans="1:19" ht="14.25">
      <c r="A435" s="16" t="s">
        <v>38</v>
      </c>
      <c r="B435" s="40" t="s">
        <v>41</v>
      </c>
      <c r="C435" s="21" t="s">
        <v>86</v>
      </c>
      <c r="D435" s="4">
        <v>325000</v>
      </c>
      <c r="E435" s="3">
        <v>256556.38</v>
      </c>
      <c r="F435" s="4">
        <v>325000</v>
      </c>
      <c r="G435" s="3">
        <v>256556.38</v>
      </c>
      <c r="H435" s="4">
        <v>325000</v>
      </c>
      <c r="I435" s="3">
        <v>256556.38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</row>
    <row r="436" spans="1:19" ht="14.25">
      <c r="A436" s="21" t="s">
        <v>38</v>
      </c>
      <c r="B436" s="40" t="s">
        <v>41</v>
      </c>
      <c r="C436" s="16" t="s">
        <v>92</v>
      </c>
      <c r="D436" s="33">
        <v>11800</v>
      </c>
      <c r="E436" s="17">
        <v>11626.69</v>
      </c>
      <c r="F436" s="33">
        <v>11800</v>
      </c>
      <c r="G436" s="17">
        <v>11626.69</v>
      </c>
      <c r="H436" s="33">
        <v>11800</v>
      </c>
      <c r="I436" s="17">
        <v>11626.69</v>
      </c>
      <c r="J436" s="17">
        <v>0</v>
      </c>
      <c r="K436" s="3">
        <v>0</v>
      </c>
      <c r="L436" s="17">
        <v>0</v>
      </c>
      <c r="M436" s="3">
        <v>0</v>
      </c>
      <c r="N436" s="3">
        <v>0</v>
      </c>
      <c r="O436" s="3">
        <v>0</v>
      </c>
      <c r="P436" s="17">
        <v>0</v>
      </c>
      <c r="Q436" s="3">
        <v>0</v>
      </c>
      <c r="R436" s="3">
        <v>0</v>
      </c>
      <c r="S436" s="3">
        <v>0</v>
      </c>
    </row>
    <row r="437" spans="1:19" ht="14.25">
      <c r="A437" s="16" t="s">
        <v>38</v>
      </c>
      <c r="B437" s="40" t="s">
        <v>41</v>
      </c>
      <c r="C437" s="21" t="s">
        <v>79</v>
      </c>
      <c r="D437" s="4">
        <v>75000</v>
      </c>
      <c r="E437" s="3">
        <v>47064.51</v>
      </c>
      <c r="F437" s="4">
        <v>75000</v>
      </c>
      <c r="G437" s="3">
        <v>47064.51</v>
      </c>
      <c r="H437" s="4">
        <v>75000</v>
      </c>
      <c r="I437" s="3">
        <v>47064.51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</row>
    <row r="438" spans="1:19" ht="14.25">
      <c r="A438" s="21" t="s">
        <v>38</v>
      </c>
      <c r="B438" s="40" t="s">
        <v>41</v>
      </c>
      <c r="C438" s="16" t="s">
        <v>87</v>
      </c>
      <c r="D438" s="33">
        <v>10800</v>
      </c>
      <c r="E438" s="17">
        <v>5844.16</v>
      </c>
      <c r="F438" s="33">
        <v>10800</v>
      </c>
      <c r="G438" s="17">
        <v>5844.16</v>
      </c>
      <c r="H438" s="33">
        <v>10800</v>
      </c>
      <c r="I438" s="17">
        <v>5844.16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</row>
    <row r="439" spans="1:19" ht="14.25">
      <c r="A439" s="16" t="s">
        <v>38</v>
      </c>
      <c r="B439" s="40" t="s">
        <v>41</v>
      </c>
      <c r="C439" s="21" t="s">
        <v>80</v>
      </c>
      <c r="D439" s="4">
        <v>13300</v>
      </c>
      <c r="E439" s="3">
        <v>11973.2</v>
      </c>
      <c r="F439" s="4">
        <v>13300</v>
      </c>
      <c r="G439" s="3">
        <v>11973.2</v>
      </c>
      <c r="H439" s="4">
        <v>13300</v>
      </c>
      <c r="I439" s="3">
        <v>11973.2</v>
      </c>
      <c r="J439" s="17">
        <v>0</v>
      </c>
      <c r="K439" s="3">
        <v>0</v>
      </c>
      <c r="L439" s="17">
        <v>0</v>
      </c>
      <c r="M439" s="3">
        <v>0</v>
      </c>
      <c r="N439" s="3">
        <v>0</v>
      </c>
      <c r="O439" s="3">
        <v>0</v>
      </c>
      <c r="P439" s="17">
        <v>0</v>
      </c>
      <c r="Q439" s="3">
        <v>0</v>
      </c>
      <c r="R439" s="3">
        <v>0</v>
      </c>
      <c r="S439" s="3">
        <v>0</v>
      </c>
    </row>
    <row r="440" spans="1:19" ht="14.25">
      <c r="A440" s="21" t="s">
        <v>38</v>
      </c>
      <c r="B440" s="40" t="s">
        <v>41</v>
      </c>
      <c r="C440" s="21" t="s">
        <v>68</v>
      </c>
      <c r="D440" s="4">
        <v>80000</v>
      </c>
      <c r="E440" s="3">
        <v>76116.47</v>
      </c>
      <c r="F440" s="4">
        <v>80000</v>
      </c>
      <c r="G440" s="3">
        <v>76116.47</v>
      </c>
      <c r="H440" s="3">
        <v>0</v>
      </c>
      <c r="I440" s="3">
        <v>0</v>
      </c>
      <c r="J440" s="4">
        <v>80000</v>
      </c>
      <c r="K440" s="3">
        <v>76116.47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</row>
    <row r="441" spans="1:19" ht="14.25">
      <c r="A441" s="16" t="s">
        <v>38</v>
      </c>
      <c r="B441" s="40" t="s">
        <v>41</v>
      </c>
      <c r="C441" s="16" t="s">
        <v>93</v>
      </c>
      <c r="D441" s="33">
        <v>40500</v>
      </c>
      <c r="E441" s="17">
        <v>36142.81</v>
      </c>
      <c r="F441" s="33">
        <v>40500</v>
      </c>
      <c r="G441" s="17">
        <v>36142.81</v>
      </c>
      <c r="H441" s="3">
        <v>0</v>
      </c>
      <c r="I441" s="3">
        <v>0</v>
      </c>
      <c r="J441" s="33">
        <v>40500</v>
      </c>
      <c r="K441" s="17">
        <v>36142.81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</row>
    <row r="442" spans="1:19" ht="14.25">
      <c r="A442" s="21" t="s">
        <v>38</v>
      </c>
      <c r="B442" s="40" t="s">
        <v>41</v>
      </c>
      <c r="C442" s="21" t="s">
        <v>81</v>
      </c>
      <c r="D442" s="4">
        <v>4350</v>
      </c>
      <c r="E442" s="3">
        <v>0</v>
      </c>
      <c r="F442" s="4">
        <v>4350</v>
      </c>
      <c r="G442" s="3">
        <v>0</v>
      </c>
      <c r="H442" s="17">
        <v>0</v>
      </c>
      <c r="I442" s="3">
        <v>0</v>
      </c>
      <c r="J442" s="4">
        <v>4350</v>
      </c>
      <c r="K442" s="3">
        <v>0</v>
      </c>
      <c r="L442" s="17">
        <v>0</v>
      </c>
      <c r="M442" s="3">
        <v>0</v>
      </c>
      <c r="N442" s="3">
        <v>0</v>
      </c>
      <c r="O442" s="3">
        <v>0</v>
      </c>
      <c r="P442" s="17">
        <v>0</v>
      </c>
      <c r="Q442" s="3">
        <v>0</v>
      </c>
      <c r="R442" s="3">
        <v>0</v>
      </c>
      <c r="S442" s="3">
        <v>0</v>
      </c>
    </row>
    <row r="443" spans="1:19" ht="14.25">
      <c r="A443" s="16" t="s">
        <v>38</v>
      </c>
      <c r="B443" s="40" t="s">
        <v>41</v>
      </c>
      <c r="C443" s="16" t="s">
        <v>82</v>
      </c>
      <c r="D443" s="33">
        <v>27000</v>
      </c>
      <c r="E443" s="17">
        <v>22946.73</v>
      </c>
      <c r="F443" s="33">
        <v>27000</v>
      </c>
      <c r="G443" s="17">
        <v>22946.73</v>
      </c>
      <c r="H443" s="3">
        <v>0</v>
      </c>
      <c r="I443" s="3">
        <v>0</v>
      </c>
      <c r="J443" s="33">
        <v>27000</v>
      </c>
      <c r="K443" s="17">
        <v>22946.73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</row>
    <row r="444" spans="1:19" ht="14.25">
      <c r="A444" s="21" t="s">
        <v>38</v>
      </c>
      <c r="B444" s="21" t="s">
        <v>41</v>
      </c>
      <c r="C444" s="21" t="s">
        <v>96</v>
      </c>
      <c r="D444" s="3">
        <v>2500</v>
      </c>
      <c r="E444" s="3">
        <v>1961.38</v>
      </c>
      <c r="F444" s="3">
        <v>2500</v>
      </c>
      <c r="G444" s="3">
        <v>1961.38</v>
      </c>
      <c r="H444" s="3">
        <v>0</v>
      </c>
      <c r="I444" s="3">
        <v>0</v>
      </c>
      <c r="J444" s="3">
        <v>2500</v>
      </c>
      <c r="K444" s="3">
        <v>1961.38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</row>
    <row r="445" spans="1:19" ht="14.25">
      <c r="A445" s="21" t="s">
        <v>38</v>
      </c>
      <c r="B445" s="21" t="s">
        <v>41</v>
      </c>
      <c r="C445" s="21" t="s">
        <v>69</v>
      </c>
      <c r="D445" s="3">
        <v>7000</v>
      </c>
      <c r="E445" s="3">
        <v>3768</v>
      </c>
      <c r="F445" s="3">
        <v>7000</v>
      </c>
      <c r="G445" s="3">
        <v>3768</v>
      </c>
      <c r="H445" s="3">
        <v>0</v>
      </c>
      <c r="I445" s="3">
        <v>0</v>
      </c>
      <c r="J445" s="3">
        <v>7000</v>
      </c>
      <c r="K445" s="3">
        <v>3768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</row>
    <row r="446" spans="1:19" ht="14.25">
      <c r="A446" s="21" t="s">
        <v>38</v>
      </c>
      <c r="B446" s="21" t="s">
        <v>41</v>
      </c>
      <c r="C446" s="21" t="s">
        <v>98</v>
      </c>
      <c r="D446" s="3">
        <v>16700</v>
      </c>
      <c r="E446" s="3">
        <v>9900.06</v>
      </c>
      <c r="F446" s="3">
        <v>16700</v>
      </c>
      <c r="G446" s="3">
        <v>9900.06</v>
      </c>
      <c r="H446" s="3">
        <v>0</v>
      </c>
      <c r="I446" s="3">
        <v>0</v>
      </c>
      <c r="J446" s="3">
        <v>16700</v>
      </c>
      <c r="K446" s="3">
        <v>9900.06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</row>
    <row r="447" spans="1:19" s="79" customFormat="1" ht="14.25">
      <c r="A447" s="21" t="s">
        <v>38</v>
      </c>
      <c r="B447" s="21" t="s">
        <v>41</v>
      </c>
      <c r="C447" s="21" t="s">
        <v>99</v>
      </c>
      <c r="D447" s="3">
        <v>1000</v>
      </c>
      <c r="E447" s="3">
        <v>0</v>
      </c>
      <c r="F447" s="3">
        <v>1000</v>
      </c>
      <c r="G447" s="3">
        <v>0</v>
      </c>
      <c r="H447" s="3">
        <v>0</v>
      </c>
      <c r="I447" s="3">
        <v>0</v>
      </c>
      <c r="J447" s="3">
        <v>1000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</row>
    <row r="448" spans="1:19" ht="14.25">
      <c r="A448" s="19" t="s">
        <v>38</v>
      </c>
      <c r="B448" s="66" t="s">
        <v>41</v>
      </c>
      <c r="C448" s="16"/>
      <c r="D448" s="35">
        <f>SUM(D434:D447)</f>
        <v>615760</v>
      </c>
      <c r="E448" s="28">
        <f>SUM(E434:E447)</f>
        <v>484375.39</v>
      </c>
      <c r="F448" s="28">
        <f>SUM(F434:F447)</f>
        <v>614950</v>
      </c>
      <c r="G448" s="29">
        <f>SUM(G434:G446)</f>
        <v>483900.39</v>
      </c>
      <c r="H448" s="28">
        <f>SUM(H434:H447)</f>
        <v>435900</v>
      </c>
      <c r="I448" s="30">
        <f>SUM(I434:I447)</f>
        <v>333064.94</v>
      </c>
      <c r="J448" s="28">
        <f>SUM(J434:J447)</f>
        <v>179050</v>
      </c>
      <c r="K448" s="28">
        <f>SUM(K434:K446)</f>
        <v>150835.45</v>
      </c>
      <c r="L448" s="17">
        <f>SUM(L434:L447)</f>
        <v>0</v>
      </c>
      <c r="M448" s="39">
        <f>SUM(M434:M447)</f>
        <v>0</v>
      </c>
      <c r="N448" s="48">
        <f>SUM(N434:N447)</f>
        <v>810</v>
      </c>
      <c r="O448" s="28">
        <f>SUM(O434:O447)</f>
        <v>475</v>
      </c>
      <c r="P448" s="38">
        <v>0</v>
      </c>
      <c r="Q448" s="38">
        <v>0</v>
      </c>
      <c r="R448" s="38">
        <v>0</v>
      </c>
      <c r="S448" s="3">
        <v>0</v>
      </c>
    </row>
    <row r="449" spans="1:19" ht="14.25">
      <c r="A449" s="92" t="s">
        <v>166</v>
      </c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4"/>
    </row>
    <row r="450" spans="1:19" ht="14.25">
      <c r="A450" s="21" t="s">
        <v>167</v>
      </c>
      <c r="B450" s="21" t="s">
        <v>168</v>
      </c>
      <c r="C450" s="21" t="s">
        <v>169</v>
      </c>
      <c r="D450" s="3">
        <v>288200</v>
      </c>
      <c r="E450" s="3">
        <v>288200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288200</v>
      </c>
      <c r="M450" s="3">
        <v>288200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</row>
    <row r="451" spans="1:19" ht="14.25">
      <c r="A451" s="21" t="s">
        <v>167</v>
      </c>
      <c r="B451" s="21" t="s">
        <v>168</v>
      </c>
      <c r="C451" s="21" t="s">
        <v>68</v>
      </c>
      <c r="D451" s="3">
        <v>12400</v>
      </c>
      <c r="E451" s="3">
        <v>11319.8</v>
      </c>
      <c r="F451" s="3">
        <v>12400</v>
      </c>
      <c r="G451" s="3">
        <v>11319.8</v>
      </c>
      <c r="H451" s="3">
        <v>0</v>
      </c>
      <c r="I451" s="3">
        <v>0</v>
      </c>
      <c r="J451" s="3">
        <v>12400</v>
      </c>
      <c r="K451" s="3">
        <v>11319.8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</row>
    <row r="452" spans="1:19" ht="14.25">
      <c r="A452" s="21" t="s">
        <v>167</v>
      </c>
      <c r="B452" s="21" t="s">
        <v>168</v>
      </c>
      <c r="C452" s="21" t="s">
        <v>93</v>
      </c>
      <c r="D452" s="3">
        <v>1827</v>
      </c>
      <c r="E452" s="3">
        <v>532.83</v>
      </c>
      <c r="F452" s="3">
        <v>1827</v>
      </c>
      <c r="G452" s="3">
        <v>532.83</v>
      </c>
      <c r="H452" s="3">
        <v>0</v>
      </c>
      <c r="I452" s="3">
        <v>0</v>
      </c>
      <c r="J452" s="3">
        <v>1827</v>
      </c>
      <c r="K452" s="3">
        <v>532.83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</row>
    <row r="453" spans="1:19" ht="14.25">
      <c r="A453" s="21" t="s">
        <v>167</v>
      </c>
      <c r="B453" s="21" t="s">
        <v>168</v>
      </c>
      <c r="C453" s="21" t="s">
        <v>82</v>
      </c>
      <c r="D453" s="3">
        <v>3000</v>
      </c>
      <c r="E453" s="3">
        <v>2180.01</v>
      </c>
      <c r="F453" s="3">
        <v>3000</v>
      </c>
      <c r="G453" s="3">
        <v>2180.01</v>
      </c>
      <c r="H453" s="3">
        <v>0</v>
      </c>
      <c r="I453" s="3">
        <v>0</v>
      </c>
      <c r="J453" s="3">
        <v>3000</v>
      </c>
      <c r="K453" s="3">
        <v>2180.01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</row>
    <row r="454" spans="1:19" ht="14.25">
      <c r="A454" s="19" t="s">
        <v>167</v>
      </c>
      <c r="B454" s="47" t="s">
        <v>168</v>
      </c>
      <c r="C454" s="21"/>
      <c r="D454" s="34">
        <f>SUM(D450:D453)</f>
        <v>305427</v>
      </c>
      <c r="E454" s="22">
        <f>SUM(E450:E453)</f>
        <v>302232.64</v>
      </c>
      <c r="F454" s="22">
        <f>SUM(F450:F453)</f>
        <v>17227</v>
      </c>
      <c r="G454" s="23">
        <f>SUM(G450:G453)</f>
        <v>14032.64</v>
      </c>
      <c r="H454" s="3">
        <v>0</v>
      </c>
      <c r="I454" s="3">
        <v>0</v>
      </c>
      <c r="J454" s="22">
        <f>SUM(J450:J453)</f>
        <v>17227</v>
      </c>
      <c r="K454" s="37">
        <f>SUM(K450:K453)</f>
        <v>14032.64</v>
      </c>
      <c r="L454" s="22">
        <f>SUM(L450:L453)</f>
        <v>288200</v>
      </c>
      <c r="M454" s="22">
        <f>SUM(M450:M453)</f>
        <v>288200</v>
      </c>
      <c r="N454" s="3">
        <v>0</v>
      </c>
      <c r="O454" s="3">
        <v>0</v>
      </c>
      <c r="P454" s="22">
        <f>SUM(P450:P453)</f>
        <v>0</v>
      </c>
      <c r="Q454" s="22">
        <f>SUM(Q450:Q453)</f>
        <v>0</v>
      </c>
      <c r="R454" s="3">
        <v>0</v>
      </c>
      <c r="S454" s="3">
        <v>0</v>
      </c>
    </row>
    <row r="455" spans="1:19" ht="14.25">
      <c r="A455" s="92" t="s">
        <v>171</v>
      </c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4"/>
    </row>
    <row r="456" spans="1:19" ht="14.25">
      <c r="A456" s="21" t="s">
        <v>167</v>
      </c>
      <c r="B456" s="24" t="s">
        <v>170</v>
      </c>
      <c r="C456" s="21" t="s">
        <v>169</v>
      </c>
      <c r="D456" s="4">
        <v>180000</v>
      </c>
      <c r="E456" s="4">
        <v>180000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4">
        <v>180000</v>
      </c>
      <c r="M456" s="4">
        <v>180000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</row>
    <row r="457" spans="1:19" ht="14.25">
      <c r="A457" s="19" t="s">
        <v>167</v>
      </c>
      <c r="B457" s="20" t="s">
        <v>170</v>
      </c>
      <c r="C457" s="16"/>
      <c r="D457" s="34">
        <f>D456</f>
        <v>180000</v>
      </c>
      <c r="E457" s="34">
        <f>E456</f>
        <v>180000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4">
        <f>L456</f>
        <v>180000</v>
      </c>
      <c r="M457" s="34">
        <f>M456</f>
        <v>180000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</row>
    <row r="458" spans="1:19" ht="14.25">
      <c r="A458" s="92" t="s">
        <v>259</v>
      </c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4"/>
    </row>
    <row r="459" spans="1:19" ht="14.25">
      <c r="A459" s="21" t="s">
        <v>174</v>
      </c>
      <c r="B459" s="24" t="s">
        <v>257</v>
      </c>
      <c r="C459" s="21" t="s">
        <v>79</v>
      </c>
      <c r="D459" s="4">
        <v>289</v>
      </c>
      <c r="E459" s="3">
        <v>273.6</v>
      </c>
      <c r="F459" s="4">
        <v>289</v>
      </c>
      <c r="G459" s="3">
        <v>273.6</v>
      </c>
      <c r="H459" s="4">
        <v>289</v>
      </c>
      <c r="I459" s="3">
        <v>273.6</v>
      </c>
      <c r="J459" s="3">
        <v>0</v>
      </c>
      <c r="K459" s="3">
        <v>0</v>
      </c>
      <c r="L459" s="4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</row>
    <row r="460" spans="1:19" s="79" customFormat="1" ht="14.25">
      <c r="A460" s="21" t="s">
        <v>174</v>
      </c>
      <c r="B460" s="24" t="s">
        <v>257</v>
      </c>
      <c r="C460" s="21" t="s">
        <v>87</v>
      </c>
      <c r="D460" s="4">
        <v>41</v>
      </c>
      <c r="E460" s="3">
        <v>39.2</v>
      </c>
      <c r="F460" s="4">
        <v>41</v>
      </c>
      <c r="G460" s="3">
        <v>39.2</v>
      </c>
      <c r="H460" s="4">
        <v>41</v>
      </c>
      <c r="I460" s="3">
        <v>39.2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</row>
    <row r="461" spans="1:19" s="79" customFormat="1" ht="14.25">
      <c r="A461" s="21" t="s">
        <v>174</v>
      </c>
      <c r="B461" s="24" t="s">
        <v>257</v>
      </c>
      <c r="C461" s="21" t="s">
        <v>80</v>
      </c>
      <c r="D461" s="4">
        <v>1670</v>
      </c>
      <c r="E461" s="3">
        <v>1600</v>
      </c>
      <c r="F461" s="4">
        <v>1670</v>
      </c>
      <c r="G461" s="3">
        <v>1600</v>
      </c>
      <c r="H461" s="4">
        <v>1670</v>
      </c>
      <c r="I461" s="3">
        <v>1600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</row>
    <row r="462" spans="1:19" s="79" customFormat="1" ht="14.25">
      <c r="A462" s="21" t="s">
        <v>174</v>
      </c>
      <c r="B462" s="24" t="s">
        <v>257</v>
      </c>
      <c r="C462" s="21" t="s">
        <v>68</v>
      </c>
      <c r="D462" s="4">
        <v>1600</v>
      </c>
      <c r="E462" s="3">
        <v>1360</v>
      </c>
      <c r="F462" s="4">
        <v>1600</v>
      </c>
      <c r="G462" s="3">
        <v>1360</v>
      </c>
      <c r="H462" s="3">
        <v>0</v>
      </c>
      <c r="I462" s="3">
        <v>0</v>
      </c>
      <c r="J462" s="3">
        <v>1600</v>
      </c>
      <c r="K462" s="3">
        <v>1360</v>
      </c>
      <c r="L462" s="4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</row>
    <row r="463" spans="1:19" ht="14.25">
      <c r="A463" s="19" t="s">
        <v>167</v>
      </c>
      <c r="B463" s="20" t="s">
        <v>172</v>
      </c>
      <c r="C463" s="21"/>
      <c r="D463" s="34">
        <f aca="true" t="shared" si="30" ref="D463:K463">SUM(D459:D462)</f>
        <v>3600</v>
      </c>
      <c r="E463" s="22">
        <f t="shared" si="30"/>
        <v>3272.8</v>
      </c>
      <c r="F463" s="22">
        <f t="shared" si="30"/>
        <v>3600</v>
      </c>
      <c r="G463" s="22">
        <f t="shared" si="30"/>
        <v>3272.8</v>
      </c>
      <c r="H463" s="22">
        <f t="shared" si="30"/>
        <v>2000</v>
      </c>
      <c r="I463" s="22">
        <f t="shared" si="30"/>
        <v>1912.8</v>
      </c>
      <c r="J463" s="22">
        <f t="shared" si="30"/>
        <v>1600</v>
      </c>
      <c r="K463" s="22">
        <f t="shared" si="30"/>
        <v>1360</v>
      </c>
      <c r="L463" s="34">
        <f>L459</f>
        <v>0</v>
      </c>
      <c r="M463" s="22">
        <f>M459</f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</row>
    <row r="464" spans="1:19" ht="14.25">
      <c r="A464" s="92" t="s">
        <v>173</v>
      </c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4"/>
    </row>
    <row r="465" spans="1:19" ht="14.25">
      <c r="A465" s="21" t="s">
        <v>174</v>
      </c>
      <c r="B465" s="24" t="s">
        <v>175</v>
      </c>
      <c r="C465" s="21" t="s">
        <v>80</v>
      </c>
      <c r="D465" s="4">
        <v>500</v>
      </c>
      <c r="E465" s="3">
        <v>500</v>
      </c>
      <c r="F465" s="4">
        <v>500</v>
      </c>
      <c r="G465" s="3">
        <v>500</v>
      </c>
      <c r="H465" s="4">
        <v>500</v>
      </c>
      <c r="I465" s="3">
        <v>500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</row>
    <row r="466" spans="1:19" ht="14.25">
      <c r="A466" s="21" t="s">
        <v>174</v>
      </c>
      <c r="B466" s="21" t="s">
        <v>175</v>
      </c>
      <c r="C466" s="21" t="s">
        <v>68</v>
      </c>
      <c r="D466" s="3">
        <v>1500</v>
      </c>
      <c r="E466" s="3">
        <v>1499.54</v>
      </c>
      <c r="F466" s="3">
        <v>1500</v>
      </c>
      <c r="G466" s="3">
        <v>1499.54</v>
      </c>
      <c r="H466" s="3">
        <v>0</v>
      </c>
      <c r="I466" s="3">
        <v>0</v>
      </c>
      <c r="J466" s="3">
        <v>1500</v>
      </c>
      <c r="K466" s="3">
        <v>1499.54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</row>
    <row r="467" spans="1:19" s="79" customFormat="1" ht="14.25">
      <c r="A467" s="21" t="s">
        <v>174</v>
      </c>
      <c r="B467" s="21" t="s">
        <v>175</v>
      </c>
      <c r="C467" s="21" t="s">
        <v>82</v>
      </c>
      <c r="D467" s="3">
        <v>300</v>
      </c>
      <c r="E467" s="3">
        <v>208</v>
      </c>
      <c r="F467" s="3">
        <v>300</v>
      </c>
      <c r="G467" s="3">
        <v>208</v>
      </c>
      <c r="H467" s="3">
        <v>0</v>
      </c>
      <c r="I467" s="3">
        <v>0</v>
      </c>
      <c r="J467" s="3">
        <v>300</v>
      </c>
      <c r="K467" s="3">
        <v>208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</row>
    <row r="468" spans="1:19" ht="14.25">
      <c r="A468" s="19" t="s">
        <v>174</v>
      </c>
      <c r="B468" s="47" t="s">
        <v>175</v>
      </c>
      <c r="C468" s="16"/>
      <c r="D468" s="35">
        <f aca="true" t="shared" si="31" ref="D468:M468">SUM(D465:D467)</f>
        <v>2300</v>
      </c>
      <c r="E468" s="28">
        <f t="shared" si="31"/>
        <v>2207.54</v>
      </c>
      <c r="F468" s="35">
        <f t="shared" si="31"/>
        <v>2300</v>
      </c>
      <c r="G468" s="28">
        <f t="shared" si="31"/>
        <v>2207.54</v>
      </c>
      <c r="H468" s="28">
        <f t="shared" si="31"/>
        <v>500</v>
      </c>
      <c r="I468" s="30">
        <f t="shared" si="31"/>
        <v>500</v>
      </c>
      <c r="J468" s="28">
        <f t="shared" si="31"/>
        <v>1800</v>
      </c>
      <c r="K468" s="30">
        <f t="shared" si="31"/>
        <v>1707.54</v>
      </c>
      <c r="L468" s="28">
        <f t="shared" si="31"/>
        <v>0</v>
      </c>
      <c r="M468" s="30">
        <f t="shared" si="31"/>
        <v>0</v>
      </c>
      <c r="N468" s="38">
        <v>0</v>
      </c>
      <c r="O468" s="38">
        <v>0</v>
      </c>
      <c r="P468" s="38">
        <v>0</v>
      </c>
      <c r="Q468" s="3">
        <v>0</v>
      </c>
      <c r="R468" s="3">
        <v>0</v>
      </c>
      <c r="S468" s="3">
        <v>0</v>
      </c>
    </row>
    <row r="469" spans="1:19" ht="14.25">
      <c r="A469" s="92" t="s">
        <v>173</v>
      </c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4"/>
    </row>
    <row r="470" spans="1:19" ht="14.25">
      <c r="A470" s="21" t="s">
        <v>174</v>
      </c>
      <c r="B470" s="21" t="s">
        <v>176</v>
      </c>
      <c r="C470" s="21" t="s">
        <v>147</v>
      </c>
      <c r="D470" s="3">
        <v>78500</v>
      </c>
      <c r="E470" s="3">
        <v>78500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78500</v>
      </c>
      <c r="M470" s="3">
        <v>78500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</row>
    <row r="471" spans="1:19" ht="14.25">
      <c r="A471" s="19" t="s">
        <v>174</v>
      </c>
      <c r="B471" s="19" t="s">
        <v>176</v>
      </c>
      <c r="C471" s="25"/>
      <c r="D471" s="48">
        <f>SUM(D470:D470)</f>
        <v>78500</v>
      </c>
      <c r="E471" s="48">
        <f>SUM(E470:E470)</f>
        <v>78500</v>
      </c>
      <c r="F471" s="28">
        <f>SUM(F470:F470)</f>
        <v>0</v>
      </c>
      <c r="G471" s="29">
        <f>SUM(G470:G470)</f>
        <v>0</v>
      </c>
      <c r="H471" s="38">
        <v>0</v>
      </c>
      <c r="I471" s="38">
        <v>0</v>
      </c>
      <c r="J471" s="28">
        <f>SUM(J470:J470)</f>
        <v>0</v>
      </c>
      <c r="K471" s="30">
        <f>SUM(K470:K470)</f>
        <v>0</v>
      </c>
      <c r="L471" s="28">
        <f>SUM(L470:L470)</f>
        <v>78500</v>
      </c>
      <c r="M471" s="30">
        <f>SUM(M470:M470)</f>
        <v>78500</v>
      </c>
      <c r="N471" s="38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</row>
    <row r="472" spans="1:19" ht="14.25">
      <c r="A472" s="123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5"/>
    </row>
    <row r="473" spans="1:19" ht="14.25">
      <c r="A473" s="126" t="s">
        <v>42</v>
      </c>
      <c r="B473" s="127"/>
      <c r="C473" s="128"/>
      <c r="D473" s="52">
        <v>23427768.02</v>
      </c>
      <c r="E473" s="52">
        <v>20865129.7</v>
      </c>
      <c r="F473" s="87">
        <v>15583669.47</v>
      </c>
      <c r="G473" s="87">
        <v>13336330.95</v>
      </c>
      <c r="H473" s="87">
        <v>10860646.19</v>
      </c>
      <c r="I473" s="87">
        <v>10139893.56</v>
      </c>
      <c r="J473" s="87">
        <v>4723023.28</v>
      </c>
      <c r="K473" s="87">
        <v>3196437.39</v>
      </c>
      <c r="L473" s="87">
        <v>2095421</v>
      </c>
      <c r="M473" s="87">
        <v>1985501.02</v>
      </c>
      <c r="N473" s="87">
        <v>5107405</v>
      </c>
      <c r="O473" s="87">
        <v>5017005.31</v>
      </c>
      <c r="P473" s="87">
        <v>541272.55</v>
      </c>
      <c r="Q473" s="87">
        <v>526292.42</v>
      </c>
      <c r="R473" s="87">
        <f>R140</f>
        <v>100000</v>
      </c>
      <c r="S473" s="87">
        <f>S140</f>
        <v>0</v>
      </c>
    </row>
    <row r="474" spans="1:19" ht="14.25">
      <c r="A474" s="54"/>
      <c r="B474" s="54"/>
      <c r="C474" s="5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</row>
    <row r="475" spans="1:19" ht="15.75">
      <c r="A475" s="132" t="s">
        <v>243</v>
      </c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</row>
    <row r="476" spans="1:19" ht="14.25">
      <c r="A476" s="130" t="s">
        <v>253</v>
      </c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</row>
    <row r="477" spans="1:19" ht="14.25">
      <c r="A477" s="130" t="s">
        <v>179</v>
      </c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</row>
    <row r="478" spans="1:19" ht="14.25" customHeight="1">
      <c r="A478" s="131" t="s">
        <v>272</v>
      </c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</row>
    <row r="479" spans="1:19" ht="14.25">
      <c r="A479" s="131" t="s">
        <v>180</v>
      </c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</row>
    <row r="480" spans="1:19" ht="27.75" customHeight="1">
      <c r="A480" s="131" t="s">
        <v>181</v>
      </c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</row>
    <row r="481" spans="1:19" ht="14.25">
      <c r="A481" s="96" t="s">
        <v>182</v>
      </c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</row>
    <row r="482" spans="1:19" ht="14.25">
      <c r="A482" s="129" t="s">
        <v>183</v>
      </c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</row>
    <row r="483" spans="1:19" ht="28.5" customHeight="1">
      <c r="A483" s="89" t="s">
        <v>184</v>
      </c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</row>
    <row r="484" spans="1:19" ht="14.25">
      <c r="A484" s="90" t="s">
        <v>185</v>
      </c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</row>
    <row r="485" spans="1:19" ht="14.25">
      <c r="A485" s="89" t="s">
        <v>186</v>
      </c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</row>
    <row r="486" spans="1:19" ht="14.25">
      <c r="A486" s="89" t="s">
        <v>187</v>
      </c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</row>
    <row r="487" spans="1:19" ht="14.25">
      <c r="A487" s="89" t="s">
        <v>218</v>
      </c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</row>
    <row r="488" spans="1:19" ht="14.25">
      <c r="A488" s="89" t="s">
        <v>219</v>
      </c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</row>
    <row r="489" spans="1:19" ht="14.25">
      <c r="A489" s="89" t="s">
        <v>188</v>
      </c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</row>
    <row r="490" spans="1:19" ht="14.25">
      <c r="A490" s="89" t="s">
        <v>189</v>
      </c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</row>
    <row r="491" spans="1:19" ht="14.25">
      <c r="A491" s="89" t="s">
        <v>220</v>
      </c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</row>
    <row r="492" spans="1:19" ht="14.25">
      <c r="A492" s="89" t="s">
        <v>190</v>
      </c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</row>
    <row r="493" spans="1:19" ht="14.25">
      <c r="A493" s="89" t="s">
        <v>191</v>
      </c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</row>
    <row r="494" spans="1:19" ht="14.25">
      <c r="A494" s="89" t="s">
        <v>192</v>
      </c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</row>
    <row r="495" spans="1:19" ht="14.25">
      <c r="A495" s="89" t="s">
        <v>221</v>
      </c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</row>
    <row r="496" spans="1:19" ht="14.25">
      <c r="A496" s="89" t="s">
        <v>222</v>
      </c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</row>
    <row r="497" spans="1:19" ht="14.25">
      <c r="A497" s="89" t="s">
        <v>193</v>
      </c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</row>
    <row r="498" spans="1:19" ht="14.25">
      <c r="A498" s="89" t="s">
        <v>224</v>
      </c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</row>
    <row r="499" spans="1:19" ht="14.25">
      <c r="A499" s="89" t="s">
        <v>223</v>
      </c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</row>
    <row r="500" spans="1:19" ht="14.25">
      <c r="A500" s="89" t="s">
        <v>194</v>
      </c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</row>
    <row r="501" spans="1:19" ht="14.25">
      <c r="A501" s="89" t="s">
        <v>195</v>
      </c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</row>
    <row r="502" spans="1:19" ht="14.25">
      <c r="A502" s="89" t="s">
        <v>225</v>
      </c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</row>
    <row r="503" spans="1:19" ht="14.25">
      <c r="A503" s="89" t="s">
        <v>226</v>
      </c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</row>
    <row r="504" spans="1:19" ht="14.25">
      <c r="A504" s="89" t="s">
        <v>196</v>
      </c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</row>
    <row r="505" spans="1:19" ht="14.25">
      <c r="A505" s="89" t="s">
        <v>227</v>
      </c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</row>
    <row r="506" spans="1:19" ht="14.25">
      <c r="A506" s="89" t="s">
        <v>228</v>
      </c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</row>
    <row r="507" spans="1:19" ht="14.25">
      <c r="A507" s="89" t="s">
        <v>197</v>
      </c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</row>
    <row r="508" spans="1:19" ht="14.25">
      <c r="A508" s="89" t="s">
        <v>198</v>
      </c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</row>
    <row r="509" spans="1:19" ht="14.25">
      <c r="A509" s="89" t="s">
        <v>229</v>
      </c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</row>
    <row r="510" spans="1:19" ht="14.25">
      <c r="A510" s="89" t="s">
        <v>230</v>
      </c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</row>
    <row r="511" spans="1:19" ht="14.25">
      <c r="A511" s="89" t="s">
        <v>199</v>
      </c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</row>
    <row r="512" spans="1:19" ht="14.25">
      <c r="A512" s="89" t="s">
        <v>239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</row>
    <row r="513" spans="1:19" ht="14.25">
      <c r="A513" s="89" t="s">
        <v>240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</row>
    <row r="514" spans="1:19" ht="14.25">
      <c r="A514" s="89" t="s">
        <v>200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</row>
    <row r="515" spans="1:19" ht="14.25">
      <c r="A515" s="89" t="s">
        <v>201</v>
      </c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</row>
    <row r="516" spans="1:19" ht="14.25">
      <c r="A516" s="89" t="s">
        <v>231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</row>
    <row r="517" spans="1:19" ht="14.25">
      <c r="A517" s="89" t="s">
        <v>232</v>
      </c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</row>
    <row r="518" spans="1:19" ht="14.25">
      <c r="A518" s="89" t="s">
        <v>202</v>
      </c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</row>
    <row r="519" spans="1:19" ht="14.25">
      <c r="A519" s="89" t="s">
        <v>203</v>
      </c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</row>
    <row r="520" spans="1:19" ht="14.25">
      <c r="A520" s="89" t="s">
        <v>204</v>
      </c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</row>
    <row r="521" spans="1:19" ht="14.25">
      <c r="A521" s="89" t="s">
        <v>233</v>
      </c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</row>
    <row r="522" spans="1:19" ht="14.25">
      <c r="A522" s="89" t="s">
        <v>234</v>
      </c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</row>
    <row r="523" spans="1:19" ht="14.25">
      <c r="A523" s="89" t="s">
        <v>205</v>
      </c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</row>
    <row r="524" spans="1:19" ht="14.25">
      <c r="A524" s="89" t="s">
        <v>206</v>
      </c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</row>
    <row r="525" spans="1:19" ht="14.25">
      <c r="A525" s="89" t="s">
        <v>207</v>
      </c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</row>
    <row r="526" spans="1:19" ht="14.25">
      <c r="A526" s="89" t="s">
        <v>208</v>
      </c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</row>
    <row r="527" spans="1:19" ht="14.25">
      <c r="A527" s="89" t="s">
        <v>209</v>
      </c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</row>
    <row r="528" spans="1:19" ht="14.25">
      <c r="A528" s="89" t="s">
        <v>210</v>
      </c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</row>
    <row r="529" spans="1:19" ht="14.25">
      <c r="A529" s="89" t="s">
        <v>235</v>
      </c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</row>
    <row r="530" spans="1:19" ht="14.25">
      <c r="A530" s="89" t="s">
        <v>236</v>
      </c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</row>
    <row r="531" spans="1:19" ht="14.25">
      <c r="A531" s="89" t="s">
        <v>211</v>
      </c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</row>
    <row r="532" spans="1:19" ht="14.25">
      <c r="A532" s="89" t="s">
        <v>237</v>
      </c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</row>
    <row r="533" spans="1:19" ht="14.25">
      <c r="A533" s="89" t="s">
        <v>238</v>
      </c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</row>
    <row r="534" spans="1:19" ht="14.25">
      <c r="A534" s="89" t="s">
        <v>254</v>
      </c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</row>
    <row r="535" spans="1:19" ht="28.5" customHeight="1">
      <c r="A535" s="89" t="s">
        <v>255</v>
      </c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</row>
    <row r="536" spans="1:19" ht="25.5" customHeight="1">
      <c r="A536" s="133" t="s">
        <v>212</v>
      </c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</row>
    <row r="537" spans="1:19" ht="14.25">
      <c r="A537" s="89" t="s">
        <v>213</v>
      </c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</row>
    <row r="538" spans="1:19" ht="14.25">
      <c r="A538" s="89" t="s">
        <v>214</v>
      </c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</row>
    <row r="539" spans="1:19" ht="14.25">
      <c r="A539" s="89" t="s">
        <v>241</v>
      </c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</row>
    <row r="540" spans="1:19" ht="14.25">
      <c r="A540" s="89" t="s">
        <v>242</v>
      </c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</row>
    <row r="541" spans="1:19" ht="14.25">
      <c r="A541" s="89" t="s">
        <v>215</v>
      </c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</row>
    <row r="542" spans="1:19" ht="14.25">
      <c r="A542" s="89" t="s">
        <v>216</v>
      </c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</row>
    <row r="543" spans="1:19" ht="14.25">
      <c r="A543" s="89" t="s">
        <v>217</v>
      </c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</row>
    <row r="544" spans="1:19" ht="15.75" customHeight="1">
      <c r="A544" s="89" t="s">
        <v>269</v>
      </c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</row>
    <row r="545" spans="1:19" ht="14.25">
      <c r="A545" s="89" t="s">
        <v>270</v>
      </c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</row>
    <row r="546" spans="1:19" ht="14.25" customHeight="1">
      <c r="A546" s="89" t="s">
        <v>271</v>
      </c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</row>
    <row r="547" spans="1:19" ht="14.25" customHeight="1">
      <c r="A547" s="55" t="s">
        <v>312</v>
      </c>
      <c r="B547" s="55"/>
      <c r="C547" s="55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 spans="1:19" ht="14.25" customHeight="1">
      <c r="A548" s="55"/>
      <c r="B548" s="55"/>
      <c r="C548" s="55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 spans="1:19" ht="14.25">
      <c r="A549" s="55"/>
      <c r="B549" s="55"/>
      <c r="C549" s="55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 spans="1:19" ht="14.25">
      <c r="A550" s="55"/>
      <c r="B550" s="55"/>
      <c r="C550" s="55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 spans="1:19" ht="14.25" customHeight="1">
      <c r="A551" s="55"/>
      <c r="B551" s="55"/>
      <c r="C551" s="55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 spans="1:19" ht="14.25">
      <c r="A552" s="55"/>
      <c r="B552" s="55"/>
      <c r="C552" s="55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 spans="1:19" ht="14.25">
      <c r="A553" s="55"/>
      <c r="B553" s="55"/>
      <c r="C553" s="55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 spans="1:19" ht="14.25">
      <c r="A554" s="55"/>
      <c r="B554" s="55"/>
      <c r="C554" s="55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 spans="1:19" ht="14.25">
      <c r="A555" s="55"/>
      <c r="B555" s="55"/>
      <c r="C555" s="55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 spans="1:19" ht="14.25" customHeight="1">
      <c r="A556" s="55"/>
      <c r="B556" s="55"/>
      <c r="C556" s="55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 spans="1:19" ht="14.25">
      <c r="A557" s="55"/>
      <c r="B557" s="55"/>
      <c r="C557" s="55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 spans="1:19" ht="14.25">
      <c r="A558" s="55"/>
      <c r="B558" s="55"/>
      <c r="C558" s="55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 spans="1:19" ht="14.25" customHeight="1">
      <c r="A559" s="55"/>
      <c r="B559" s="55"/>
      <c r="C559" s="55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 spans="1:19" ht="14.25">
      <c r="A560" s="55"/>
      <c r="B560" s="55"/>
      <c r="C560" s="55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 spans="1:19" ht="14.25">
      <c r="A561" s="55"/>
      <c r="B561" s="55"/>
      <c r="C561" s="55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 spans="1:19" ht="14.25">
      <c r="A562" s="55"/>
      <c r="B562" s="55"/>
      <c r="C562" s="55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 spans="1:19" ht="14.25">
      <c r="A563" s="55"/>
      <c r="B563" s="55"/>
      <c r="C563" s="55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 spans="1:19" ht="14.25">
      <c r="A564" s="55"/>
      <c r="B564" s="55"/>
      <c r="C564" s="55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 spans="1:19" ht="14.25" customHeight="1">
      <c r="A565" s="55"/>
      <c r="B565" s="55"/>
      <c r="C565" s="55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 spans="1:19" ht="14.25">
      <c r="A566" s="55"/>
      <c r="B566" s="55"/>
      <c r="C566" s="55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 spans="1:19" ht="14.25">
      <c r="A567" s="55"/>
      <c r="B567" s="55"/>
      <c r="C567" s="55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 spans="1:19" ht="14.25">
      <c r="A568" s="55"/>
      <c r="B568" s="55"/>
      <c r="C568" s="55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 spans="1:19" ht="14.25">
      <c r="A569" s="55"/>
      <c r="B569" s="55"/>
      <c r="C569" s="55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 spans="1:19" ht="14.25" customHeight="1">
      <c r="A570" s="55"/>
      <c r="B570" s="55"/>
      <c r="C570" s="55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 spans="1:19" ht="14.25">
      <c r="A571" s="55"/>
      <c r="B571" s="55"/>
      <c r="C571" s="55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 spans="1:19" ht="14.25">
      <c r="A572" s="55"/>
      <c r="B572" s="55"/>
      <c r="C572" s="55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 spans="1:19" ht="14.25" customHeight="1">
      <c r="A573" s="55"/>
      <c r="B573" s="55"/>
      <c r="C573" s="55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 spans="1:19" ht="14.25">
      <c r="A574" s="55"/>
      <c r="B574" s="55"/>
      <c r="C574" s="55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 spans="1:19" ht="14.25">
      <c r="A575" s="55"/>
      <c r="B575" s="55"/>
      <c r="C575" s="55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 spans="1:19" ht="14.25" customHeight="1">
      <c r="A576" s="55"/>
      <c r="B576" s="55"/>
      <c r="C576" s="55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 spans="1:19" ht="14.25">
      <c r="A577" s="55"/>
      <c r="B577" s="55"/>
      <c r="C577" s="55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 spans="1:19" ht="14.25">
      <c r="A578" s="55"/>
      <c r="B578" s="55"/>
      <c r="C578" s="55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 spans="1:19" ht="14.25">
      <c r="A579" s="55"/>
      <c r="B579" s="55"/>
      <c r="C579" s="55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 spans="1:19" ht="14.25" customHeight="1">
      <c r="A580" s="55"/>
      <c r="B580" s="55"/>
      <c r="C580" s="55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 spans="1:19" ht="14.25">
      <c r="A581" s="55"/>
      <c r="B581" s="55"/>
      <c r="C581" s="55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 spans="1:19" ht="14.25">
      <c r="A582" s="55"/>
      <c r="B582" s="55"/>
      <c r="C582" s="55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 spans="1:19" ht="14.25">
      <c r="A583" s="55"/>
      <c r="B583" s="55"/>
      <c r="C583" s="55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 spans="1:19" ht="14.25" customHeight="1">
      <c r="A584" s="55"/>
      <c r="B584" s="55"/>
      <c r="C584" s="55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 spans="1:19" ht="14.25">
      <c r="A585" s="55"/>
      <c r="B585" s="55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 spans="1:19" ht="14.25">
      <c r="A586" s="55"/>
      <c r="B586" s="55"/>
      <c r="C586" s="55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 spans="1:19" ht="14.25" customHeight="1">
      <c r="A587" s="55"/>
      <c r="B587" s="55"/>
      <c r="C587" s="55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 spans="1:19" ht="14.25">
      <c r="A588" s="55"/>
      <c r="B588" s="55"/>
      <c r="C588" s="55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 spans="1:19" ht="14.25">
      <c r="A589" s="55"/>
      <c r="B589" s="55"/>
      <c r="C589" s="55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 spans="1:19" ht="14.25" customHeight="1">
      <c r="A590" s="55"/>
      <c r="B590" s="55"/>
      <c r="C590" s="55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 spans="1:19" ht="14.25">
      <c r="A591" s="57"/>
      <c r="B591" s="57"/>
      <c r="C591" s="57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</row>
    <row r="592" spans="1:19" ht="14.25">
      <c r="A592" s="57"/>
      <c r="B592" s="57"/>
      <c r="C592" s="57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</row>
    <row r="593" spans="1:19" ht="14.25">
      <c r="A593" s="57"/>
      <c r="B593" s="57"/>
      <c r="C593" s="57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</row>
    <row r="594" spans="1:19" ht="14.25" customHeight="1">
      <c r="A594" s="57"/>
      <c r="B594" s="57"/>
      <c r="C594" s="57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</row>
    <row r="595" spans="1:19" ht="14.25">
      <c r="A595" s="57"/>
      <c r="B595" s="57"/>
      <c r="C595" s="57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</row>
    <row r="596" spans="1:19" ht="14.25">
      <c r="A596" s="57"/>
      <c r="B596" s="57"/>
      <c r="C596" s="57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</row>
    <row r="597" spans="1:19" ht="14.25" customHeight="1">
      <c r="A597" s="57"/>
      <c r="B597" s="57"/>
      <c r="C597" s="57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</row>
    <row r="598" spans="1:19" ht="14.25">
      <c r="A598" s="57"/>
      <c r="B598" s="57"/>
      <c r="C598" s="57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</row>
    <row r="599" spans="1:19" ht="14.25">
      <c r="A599" s="57"/>
      <c r="B599" s="57"/>
      <c r="C599" s="57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</row>
    <row r="600" spans="1:19" ht="14.25" customHeight="1">
      <c r="A600" s="57"/>
      <c r="B600" s="57"/>
      <c r="C600" s="57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</row>
    <row r="601" spans="1:19" ht="14.25">
      <c r="A601" s="57"/>
      <c r="B601" s="57"/>
      <c r="C601" s="57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</row>
    <row r="602" spans="1:19" ht="14.25">
      <c r="A602" s="57"/>
      <c r="B602" s="57"/>
      <c r="C602" s="57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</row>
    <row r="603" spans="1:19" ht="14.25" customHeight="1">
      <c r="A603" s="57"/>
      <c r="B603" s="57"/>
      <c r="C603" s="57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</row>
    <row r="604" spans="1:19" ht="14.25">
      <c r="A604" s="57"/>
      <c r="B604" s="57"/>
      <c r="C604" s="57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</row>
    <row r="605" spans="1:19" ht="14.25">
      <c r="A605" s="57"/>
      <c r="B605" s="57"/>
      <c r="C605" s="57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</row>
    <row r="606" spans="1:19" ht="14.25" customHeight="1">
      <c r="A606" s="57"/>
      <c r="B606" s="57"/>
      <c r="C606" s="57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</row>
    <row r="607" spans="1:19" ht="14.25">
      <c r="A607" s="57"/>
      <c r="B607" s="57"/>
      <c r="C607" s="57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</row>
    <row r="608" spans="1:19" ht="14.25">
      <c r="A608" s="57"/>
      <c r="B608" s="57"/>
      <c r="C608" s="57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</row>
    <row r="609" spans="1:19" ht="14.25">
      <c r="A609" s="57"/>
      <c r="B609" s="57"/>
      <c r="C609" s="57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</row>
    <row r="610" spans="1:19" ht="14.25" customHeight="1">
      <c r="A610" s="57"/>
      <c r="B610" s="57"/>
      <c r="C610" s="57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</row>
    <row r="611" spans="1:19" ht="14.25">
      <c r="A611" s="57"/>
      <c r="B611" s="57"/>
      <c r="C611" s="57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</row>
    <row r="612" spans="1:19" ht="14.25">
      <c r="A612" s="57"/>
      <c r="B612" s="57"/>
      <c r="C612" s="57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</row>
    <row r="613" spans="1:19" ht="14.25" customHeight="1">
      <c r="A613" s="57"/>
      <c r="B613" s="57"/>
      <c r="C613" s="57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</row>
    <row r="614" spans="1:19" ht="14.25">
      <c r="A614" s="57"/>
      <c r="B614" s="57"/>
      <c r="C614" s="57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</row>
    <row r="615" spans="1:19" ht="14.25">
      <c r="A615" s="57"/>
      <c r="B615" s="57"/>
      <c r="C615" s="57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</row>
    <row r="616" spans="1:19" ht="14.25" customHeight="1">
      <c r="A616" s="57"/>
      <c r="B616" s="57"/>
      <c r="C616" s="57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</row>
    <row r="617" spans="1:19" ht="14.25">
      <c r="A617" s="57"/>
      <c r="B617" s="57"/>
      <c r="C617" s="57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</row>
    <row r="618" spans="1:19" ht="14.25">
      <c r="A618" s="57"/>
      <c r="B618" s="57"/>
      <c r="C618" s="57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</row>
    <row r="619" spans="1:19" ht="14.25" customHeight="1">
      <c r="A619" s="57"/>
      <c r="B619" s="57"/>
      <c r="C619" s="57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</row>
    <row r="620" spans="1:19" ht="14.25">
      <c r="A620" s="57"/>
      <c r="B620" s="57"/>
      <c r="C620" s="57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</row>
    <row r="621" spans="1:19" ht="14.25">
      <c r="A621" s="57"/>
      <c r="B621" s="57"/>
      <c r="C621" s="57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</row>
    <row r="622" spans="1:19" ht="14.25" customHeight="1">
      <c r="A622" s="57"/>
      <c r="B622" s="57"/>
      <c r="C622" s="57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</row>
    <row r="623" spans="1:19" ht="14.25">
      <c r="A623" s="57"/>
      <c r="B623" s="57"/>
      <c r="C623" s="57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</row>
    <row r="624" spans="1:19" ht="14.25">
      <c r="A624" s="57"/>
      <c r="B624" s="57"/>
      <c r="C624" s="57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</row>
    <row r="625" spans="1:19" ht="14.25">
      <c r="A625" s="57"/>
      <c r="B625" s="57"/>
      <c r="C625" s="57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</row>
    <row r="626" spans="1:19" ht="14.25" customHeight="1">
      <c r="A626" s="57"/>
      <c r="B626" s="57"/>
      <c r="C626" s="57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</row>
    <row r="627" spans="1:19" ht="14.25">
      <c r="A627" s="57"/>
      <c r="B627" s="57"/>
      <c r="C627" s="57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</row>
    <row r="628" spans="1:19" ht="14.25">
      <c r="A628" s="57"/>
      <c r="B628" s="57"/>
      <c r="C628" s="57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</row>
    <row r="629" spans="1:19" ht="14.25" customHeight="1">
      <c r="A629" s="57"/>
      <c r="B629" s="57"/>
      <c r="C629" s="57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</row>
    <row r="630" spans="1:19" ht="14.25">
      <c r="A630" s="57"/>
      <c r="B630" s="57"/>
      <c r="C630" s="57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</row>
    <row r="631" spans="1:19" ht="14.25">
      <c r="A631" s="57"/>
      <c r="B631" s="57"/>
      <c r="C631" s="57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</row>
    <row r="632" spans="1:19" ht="14.25" customHeight="1">
      <c r="A632" s="57"/>
      <c r="B632" s="57"/>
      <c r="C632" s="57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</row>
    <row r="633" spans="1:19" ht="14.25">
      <c r="A633" s="57"/>
      <c r="B633" s="57"/>
      <c r="C633" s="57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</row>
    <row r="634" spans="1:19" ht="14.25">
      <c r="A634" s="57"/>
      <c r="B634" s="57"/>
      <c r="C634" s="57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</row>
    <row r="635" spans="1:19" ht="14.25">
      <c r="A635" s="57"/>
      <c r="B635" s="57"/>
      <c r="C635" s="57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</row>
    <row r="636" spans="1:19" ht="14.25">
      <c r="A636" s="57"/>
      <c r="B636" s="57"/>
      <c r="C636" s="57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</row>
    <row r="637" spans="1:19" ht="14.25">
      <c r="A637" s="57"/>
      <c r="B637" s="57"/>
      <c r="C637" s="57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</row>
    <row r="638" spans="1:19" ht="14.25">
      <c r="A638" s="57"/>
      <c r="B638" s="57"/>
      <c r="C638" s="57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</row>
    <row r="639" spans="1:19" ht="14.25">
      <c r="A639" s="57"/>
      <c r="B639" s="57"/>
      <c r="C639" s="57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</row>
    <row r="640" spans="1:19" ht="14.25">
      <c r="A640" s="57"/>
      <c r="B640" s="57"/>
      <c r="C640" s="57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</row>
    <row r="641" spans="1:19" ht="14.25">
      <c r="A641" s="57"/>
      <c r="B641" s="57"/>
      <c r="C641" s="57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</row>
    <row r="642" spans="1:19" ht="14.25">
      <c r="A642" s="57"/>
      <c r="B642" s="57"/>
      <c r="C642" s="57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</row>
    <row r="643" spans="1:19" ht="14.25">
      <c r="A643" s="57"/>
      <c r="B643" s="57"/>
      <c r="C643" s="57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</row>
    <row r="644" spans="1:19" ht="14.25">
      <c r="A644" s="57"/>
      <c r="B644" s="57"/>
      <c r="C644" s="57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</row>
    <row r="645" spans="1:19" ht="14.25">
      <c r="A645" s="57"/>
      <c r="B645" s="57"/>
      <c r="C645" s="57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</row>
    <row r="646" spans="1:19" ht="14.25">
      <c r="A646" s="57"/>
      <c r="B646" s="57"/>
      <c r="C646" s="57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</row>
    <row r="647" spans="1:19" ht="14.25">
      <c r="A647" s="57"/>
      <c r="B647" s="57"/>
      <c r="C647" s="57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</row>
    <row r="648" spans="1:19" ht="14.25">
      <c r="A648" s="57"/>
      <c r="B648" s="57"/>
      <c r="C648" s="57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</row>
    <row r="649" spans="1:19" ht="14.25">
      <c r="A649" s="57"/>
      <c r="B649" s="57"/>
      <c r="C649" s="57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</row>
    <row r="650" spans="1:19" ht="14.25">
      <c r="A650" s="57"/>
      <c r="B650" s="57"/>
      <c r="C650" s="57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</row>
    <row r="651" spans="1:19" ht="14.25">
      <c r="A651" s="57"/>
      <c r="B651" s="57"/>
      <c r="C651" s="57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</row>
    <row r="652" spans="1:19" ht="14.25">
      <c r="A652" s="57"/>
      <c r="B652" s="57"/>
      <c r="C652" s="57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</row>
    <row r="653" spans="1:19" ht="14.25">
      <c r="A653" s="57"/>
      <c r="B653" s="57"/>
      <c r="C653" s="57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</row>
    <row r="654" spans="1:19" ht="14.25">
      <c r="A654" s="57"/>
      <c r="B654" s="57"/>
      <c r="C654" s="57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</row>
    <row r="655" spans="1:19" ht="14.25">
      <c r="A655" s="57"/>
      <c r="B655" s="57"/>
      <c r="C655" s="57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</row>
    <row r="656" spans="1:19" ht="14.25">
      <c r="A656" s="57"/>
      <c r="B656" s="57"/>
      <c r="C656" s="57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</row>
    <row r="657" spans="1:19" ht="14.25">
      <c r="A657" s="57"/>
      <c r="B657" s="57"/>
      <c r="C657" s="57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</row>
    <row r="658" spans="1:19" ht="14.25">
      <c r="A658" s="57"/>
      <c r="B658" s="57"/>
      <c r="C658" s="57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</row>
    <row r="659" spans="1:19" ht="14.25">
      <c r="A659" s="57"/>
      <c r="B659" s="57"/>
      <c r="C659" s="57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</row>
    <row r="660" spans="1:19" ht="14.25">
      <c r="A660" s="57"/>
      <c r="B660" s="57"/>
      <c r="C660" s="57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</row>
    <row r="661" spans="1:19" ht="14.25">
      <c r="A661" s="57"/>
      <c r="B661" s="57"/>
      <c r="C661" s="57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</row>
    <row r="662" spans="1:19" ht="14.25">
      <c r="A662" s="57"/>
      <c r="B662" s="57"/>
      <c r="C662" s="57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</row>
    <row r="663" spans="1:19" ht="14.25">
      <c r="A663" s="57"/>
      <c r="B663" s="57"/>
      <c r="C663" s="57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</row>
    <row r="664" spans="1:19" ht="14.25">
      <c r="A664" s="57"/>
      <c r="B664" s="57"/>
      <c r="C664" s="57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</row>
    <row r="665" spans="1:19" ht="14.25">
      <c r="A665" s="57"/>
      <c r="B665" s="57"/>
      <c r="C665" s="57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</row>
    <row r="666" spans="1:19" ht="14.25">
      <c r="A666" s="57"/>
      <c r="B666" s="57"/>
      <c r="C666" s="57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</row>
    <row r="667" spans="1:19" ht="14.25">
      <c r="A667" s="57"/>
      <c r="B667" s="57"/>
      <c r="C667" s="57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</row>
    <row r="668" spans="1:19" ht="14.25">
      <c r="A668" s="57"/>
      <c r="B668" s="57"/>
      <c r="C668" s="57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</row>
    <row r="669" spans="1:19" ht="14.25">
      <c r="A669" s="57"/>
      <c r="B669" s="57"/>
      <c r="C669" s="57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</row>
    <row r="670" spans="1:19" ht="14.25">
      <c r="A670" s="57"/>
      <c r="B670" s="57"/>
      <c r="C670" s="57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</row>
    <row r="671" spans="1:19" ht="14.25">
      <c r="A671" s="57"/>
      <c r="B671" s="57"/>
      <c r="C671" s="57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</row>
    <row r="672" spans="1:19" ht="14.25">
      <c r="A672" s="57"/>
      <c r="B672" s="57"/>
      <c r="C672" s="57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</row>
    <row r="673" spans="1:19" ht="14.25">
      <c r="A673" s="57"/>
      <c r="B673" s="57"/>
      <c r="C673" s="57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</row>
    <row r="674" spans="1:19" ht="14.25">
      <c r="A674" s="57"/>
      <c r="B674" s="57"/>
      <c r="C674" s="57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</row>
    <row r="675" spans="1:19" ht="14.25">
      <c r="A675" s="57"/>
      <c r="B675" s="57"/>
      <c r="C675" s="57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</row>
    <row r="676" spans="1:19" ht="14.25">
      <c r="A676" s="57"/>
      <c r="B676" s="57"/>
      <c r="C676" s="57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</row>
    <row r="677" spans="1:19" ht="14.25">
      <c r="A677" s="57"/>
      <c r="B677" s="57"/>
      <c r="C677" s="57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</row>
    <row r="678" spans="1:19" ht="14.25">
      <c r="A678" s="57"/>
      <c r="B678" s="57"/>
      <c r="C678" s="57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</row>
    <row r="679" spans="1:19" ht="14.25">
      <c r="A679" s="57"/>
      <c r="B679" s="57"/>
      <c r="C679" s="57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</row>
    <row r="680" spans="1:19" ht="14.25">
      <c r="A680" s="57"/>
      <c r="B680" s="57"/>
      <c r="C680" s="57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</row>
    <row r="681" spans="1:19" ht="14.25">
      <c r="A681" s="57"/>
      <c r="B681" s="57"/>
      <c r="C681" s="57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</row>
    <row r="682" spans="1:19" ht="14.25">
      <c r="A682" s="57"/>
      <c r="B682" s="57"/>
      <c r="C682" s="57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</row>
    <row r="683" spans="1:19" ht="14.25">
      <c r="A683" s="57"/>
      <c r="B683" s="57"/>
      <c r="C683" s="57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</row>
    <row r="684" spans="1:19" ht="14.25">
      <c r="A684" s="57"/>
      <c r="B684" s="57"/>
      <c r="C684" s="57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</row>
    <row r="685" spans="1:19" ht="14.25">
      <c r="A685" s="57"/>
      <c r="B685" s="57"/>
      <c r="C685" s="57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</row>
    <row r="686" spans="1:19" ht="14.25">
      <c r="A686" s="57"/>
      <c r="B686" s="57"/>
      <c r="C686" s="57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</row>
    <row r="687" spans="1:19" ht="14.25">
      <c r="A687" s="57"/>
      <c r="B687" s="57"/>
      <c r="C687" s="57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</row>
    <row r="688" spans="1:19" ht="14.25">
      <c r="A688" s="57"/>
      <c r="B688" s="57"/>
      <c r="C688" s="57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</row>
    <row r="689" spans="1:19" ht="14.25">
      <c r="A689" s="57"/>
      <c r="B689" s="57"/>
      <c r="C689" s="57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</row>
    <row r="690" spans="1:19" ht="14.25">
      <c r="A690" s="57"/>
      <c r="B690" s="57"/>
      <c r="C690" s="57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</row>
    <row r="691" spans="1:19" ht="14.25">
      <c r="A691" s="57"/>
      <c r="B691" s="57"/>
      <c r="C691" s="57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</row>
    <row r="692" spans="1:19" ht="14.25">
      <c r="A692" s="57"/>
      <c r="B692" s="57"/>
      <c r="C692" s="57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</row>
    <row r="693" spans="1:19" ht="14.25">
      <c r="A693" s="57"/>
      <c r="B693" s="57"/>
      <c r="C693" s="57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</row>
    <row r="694" spans="1:19" ht="14.25">
      <c r="A694" s="57"/>
      <c r="B694" s="57"/>
      <c r="C694" s="57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</row>
    <row r="695" spans="1:19" ht="14.25">
      <c r="A695" s="57"/>
      <c r="B695" s="57"/>
      <c r="C695" s="57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</row>
    <row r="696" spans="1:19" ht="14.25">
      <c r="A696" s="57"/>
      <c r="B696" s="57"/>
      <c r="C696" s="57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</row>
    <row r="697" spans="1:19" ht="14.25">
      <c r="A697" s="57"/>
      <c r="B697" s="57"/>
      <c r="C697" s="57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</row>
    <row r="698" spans="1:19" ht="14.25">
      <c r="A698" s="57"/>
      <c r="B698" s="57"/>
      <c r="C698" s="57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</row>
    <row r="699" spans="1:19" ht="14.25">
      <c r="A699" s="57"/>
      <c r="B699" s="57"/>
      <c r="C699" s="57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</row>
    <row r="700" spans="1:19" ht="14.25">
      <c r="A700" s="57"/>
      <c r="B700" s="57"/>
      <c r="C700" s="57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</row>
    <row r="701" spans="1:19" ht="14.25">
      <c r="A701" s="57"/>
      <c r="B701" s="57"/>
      <c r="C701" s="57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</row>
    <row r="702" spans="1:19" ht="14.25">
      <c r="A702" s="57"/>
      <c r="B702" s="57"/>
      <c r="C702" s="57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</row>
    <row r="703" spans="1:19" ht="14.25">
      <c r="A703" s="57"/>
      <c r="B703" s="57"/>
      <c r="C703" s="57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</row>
    <row r="704" spans="1:19" ht="14.25">
      <c r="A704" s="57"/>
      <c r="B704" s="57"/>
      <c r="C704" s="57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</row>
    <row r="705" spans="1:19" ht="14.25">
      <c r="A705" s="57"/>
      <c r="B705" s="57"/>
      <c r="C705" s="57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</row>
    <row r="706" spans="1:19" ht="14.25">
      <c r="A706" s="57"/>
      <c r="B706" s="57"/>
      <c r="C706" s="57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</row>
    <row r="707" spans="1:19" ht="14.25">
      <c r="A707" s="57"/>
      <c r="B707" s="57"/>
      <c r="C707" s="57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</row>
    <row r="708" spans="1:19" ht="14.25">
      <c r="A708" s="57"/>
      <c r="B708" s="57"/>
      <c r="C708" s="57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</row>
    <row r="709" spans="1:19" ht="14.25">
      <c r="A709" s="57"/>
      <c r="B709" s="57"/>
      <c r="C709" s="57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</row>
    <row r="710" spans="1:19" ht="14.25">
      <c r="A710" s="57"/>
      <c r="B710" s="57"/>
      <c r="C710" s="57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</row>
    <row r="711" spans="1:19" ht="14.25">
      <c r="A711" s="57"/>
      <c r="B711" s="57"/>
      <c r="C711" s="57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</row>
    <row r="712" spans="1:19" ht="14.25">
      <c r="A712" s="57"/>
      <c r="B712" s="57"/>
      <c r="C712" s="57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</row>
    <row r="713" spans="1:19" ht="14.25">
      <c r="A713" s="57"/>
      <c r="B713" s="57"/>
      <c r="C713" s="57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</row>
    <row r="714" spans="1:19" ht="14.25">
      <c r="A714" s="57"/>
      <c r="B714" s="57"/>
      <c r="C714" s="57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</row>
    <row r="715" spans="1:19" ht="14.25">
      <c r="A715" s="57"/>
      <c r="B715" s="57"/>
      <c r="C715" s="57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</row>
    <row r="716" spans="1:19" ht="14.25">
      <c r="A716" s="57"/>
      <c r="B716" s="57"/>
      <c r="C716" s="57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</row>
    <row r="717" spans="1:19" ht="14.25">
      <c r="A717" s="57"/>
      <c r="B717" s="57"/>
      <c r="C717" s="57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</row>
    <row r="718" spans="1:19" ht="14.25">
      <c r="A718" s="57"/>
      <c r="B718" s="57"/>
      <c r="C718" s="57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</row>
    <row r="719" spans="1:19" ht="14.25">
      <c r="A719" s="57"/>
      <c r="B719" s="57"/>
      <c r="C719" s="57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</row>
    <row r="720" spans="1:19" ht="14.25">
      <c r="A720" s="57"/>
      <c r="B720" s="57"/>
      <c r="C720" s="57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</row>
    <row r="721" spans="1:19" ht="14.25">
      <c r="A721" s="57"/>
      <c r="B721" s="57"/>
      <c r="C721" s="57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</row>
    <row r="722" spans="1:19" ht="14.25">
      <c r="A722" s="57"/>
      <c r="B722" s="57"/>
      <c r="C722" s="57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</row>
    <row r="723" spans="1:19" ht="14.25">
      <c r="A723" s="57"/>
      <c r="B723" s="57"/>
      <c r="C723" s="57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</row>
    <row r="724" spans="1:19" ht="14.25">
      <c r="A724" s="57"/>
      <c r="B724" s="57"/>
      <c r="C724" s="57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</row>
    <row r="725" spans="1:19" ht="14.25">
      <c r="A725" s="58"/>
      <c r="B725" s="57"/>
      <c r="C725" s="57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</row>
    <row r="726" spans="1:19" ht="14.25">
      <c r="A726" s="58"/>
      <c r="B726" s="57"/>
      <c r="C726" s="57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</row>
    <row r="727" spans="1:19" ht="14.25">
      <c r="A727" s="58"/>
      <c r="B727" s="57"/>
      <c r="C727" s="57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</row>
    <row r="728" spans="1:19" ht="14.25">
      <c r="A728" s="58"/>
      <c r="B728" s="57"/>
      <c r="C728" s="57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</row>
    <row r="729" spans="1:19" ht="14.25">
      <c r="A729" s="58"/>
      <c r="B729" s="58"/>
      <c r="C729" s="58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</row>
    <row r="730" spans="1:19" ht="14.25">
      <c r="A730" s="58"/>
      <c r="B730" s="58"/>
      <c r="C730" s="58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</row>
    <row r="731" spans="1:19" ht="14.25">
      <c r="A731" s="58"/>
      <c r="B731" s="58"/>
      <c r="C731" s="58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</row>
    <row r="732" spans="1:19" ht="14.25">
      <c r="A732" s="58"/>
      <c r="B732" s="58"/>
      <c r="C732" s="58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</row>
    <row r="733" spans="1:19" ht="14.25">
      <c r="A733" s="58"/>
      <c r="B733" s="58"/>
      <c r="C733" s="58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</row>
    <row r="734" spans="1:19" ht="14.25">
      <c r="A734" s="58"/>
      <c r="B734" s="58"/>
      <c r="C734" s="58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</row>
    <row r="735" spans="1:19" ht="14.25">
      <c r="A735" s="58"/>
      <c r="B735" s="58"/>
      <c r="C735" s="58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</row>
    <row r="736" spans="1:19" ht="14.25">
      <c r="A736" s="58"/>
      <c r="B736" s="58"/>
      <c r="C736" s="58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</row>
    <row r="737" spans="1:19" ht="14.25">
      <c r="A737" s="58"/>
      <c r="B737" s="58"/>
      <c r="C737" s="58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</row>
    <row r="738" spans="1:19" ht="14.25">
      <c r="A738" s="58"/>
      <c r="B738" s="58"/>
      <c r="C738" s="58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</row>
    <row r="739" spans="1:19" ht="14.25">
      <c r="A739" s="58"/>
      <c r="B739" s="58"/>
      <c r="C739" s="58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</row>
    <row r="740" spans="1:19" ht="14.25">
      <c r="A740" s="58"/>
      <c r="B740" s="58"/>
      <c r="C740" s="58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</row>
    <row r="741" spans="1:19" ht="14.25">
      <c r="A741" s="58"/>
      <c r="B741" s="58"/>
      <c r="C741" s="58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</row>
    <row r="742" spans="1:19" ht="14.25">
      <c r="A742" s="58"/>
      <c r="B742" s="58"/>
      <c r="C742" s="58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</row>
    <row r="743" spans="1:19" ht="14.25">
      <c r="A743" s="58"/>
      <c r="B743" s="58"/>
      <c r="C743" s="58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</row>
    <row r="744" spans="1:19" ht="14.25">
      <c r="A744" s="58"/>
      <c r="B744" s="58"/>
      <c r="C744" s="58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</row>
    <row r="745" spans="1:19" ht="14.25">
      <c r="A745" s="58"/>
      <c r="B745" s="58"/>
      <c r="C745" s="58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</row>
    <row r="746" spans="1:19" ht="14.25">
      <c r="A746" s="58"/>
      <c r="B746" s="58"/>
      <c r="C746" s="58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</row>
    <row r="747" spans="1:19" ht="14.25">
      <c r="A747" s="58"/>
      <c r="B747" s="58"/>
      <c r="C747" s="58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</row>
    <row r="748" spans="1:19" ht="14.25">
      <c r="A748" s="58"/>
      <c r="B748" s="58"/>
      <c r="C748" s="58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</row>
    <row r="749" spans="1:19" ht="14.25">
      <c r="A749" s="58"/>
      <c r="B749" s="58"/>
      <c r="C749" s="58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</row>
    <row r="750" spans="1:19" ht="14.25">
      <c r="A750" s="58"/>
      <c r="B750" s="58"/>
      <c r="C750" s="58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</row>
    <row r="751" spans="1:19" ht="14.25">
      <c r="A751" s="58"/>
      <c r="B751" s="58"/>
      <c r="C751" s="58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</row>
    <row r="752" spans="1:19" ht="14.25">
      <c r="A752" s="58"/>
      <c r="B752" s="58"/>
      <c r="C752" s="58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</row>
    <row r="753" spans="1:19" ht="14.25">
      <c r="A753" s="58"/>
      <c r="B753" s="58"/>
      <c r="C753" s="58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</row>
    <row r="754" spans="1:19" ht="14.25">
      <c r="A754" s="58"/>
      <c r="B754" s="58"/>
      <c r="C754" s="58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</row>
    <row r="755" spans="1:19" ht="14.25">
      <c r="A755" s="58"/>
      <c r="B755" s="58"/>
      <c r="C755" s="58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</row>
    <row r="756" spans="1:19" ht="14.25">
      <c r="A756" s="58"/>
      <c r="B756" s="58"/>
      <c r="C756" s="58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</row>
    <row r="757" spans="1:19" ht="14.25">
      <c r="A757" s="49"/>
      <c r="B757" s="49"/>
      <c r="C757" s="49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</row>
    <row r="758" spans="1:19" ht="14.25">
      <c r="A758" s="49"/>
      <c r="B758" s="49"/>
      <c r="C758" s="49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</row>
    <row r="759" spans="1:19" ht="14.25">
      <c r="A759" s="49"/>
      <c r="B759" s="49"/>
      <c r="C759" s="49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</row>
    <row r="760" spans="1:19" ht="14.25">
      <c r="A760" s="49"/>
      <c r="B760" s="49"/>
      <c r="C760" s="49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</row>
    <row r="761" spans="1:19" ht="14.25">
      <c r="A761" s="49"/>
      <c r="B761" s="49"/>
      <c r="C761" s="49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</row>
    <row r="762" spans="1:19" ht="14.25">
      <c r="A762" s="49"/>
      <c r="B762" s="49"/>
      <c r="C762" s="49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</row>
    <row r="763" spans="1:19" ht="14.25">
      <c r="A763" s="49"/>
      <c r="B763" s="49"/>
      <c r="C763" s="49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</row>
    <row r="764" spans="1:19" ht="14.25">
      <c r="A764" s="49"/>
      <c r="B764" s="49"/>
      <c r="C764" s="49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</row>
    <row r="765" spans="1:19" ht="14.25">
      <c r="A765" s="49"/>
      <c r="B765" s="49"/>
      <c r="C765" s="49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</row>
    <row r="766" spans="1:19" ht="14.25">
      <c r="A766" s="49"/>
      <c r="B766" s="49"/>
      <c r="C766" s="49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</row>
    <row r="767" spans="1:19" ht="14.25">
      <c r="A767" s="49"/>
      <c r="B767" s="49"/>
      <c r="C767" s="49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</row>
    <row r="768" spans="1:19" ht="14.25">
      <c r="A768" s="49"/>
      <c r="B768" s="49"/>
      <c r="C768" s="49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</row>
    <row r="769" spans="1:19" ht="14.25">
      <c r="A769" s="49"/>
      <c r="B769" s="49"/>
      <c r="C769" s="49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</row>
    <row r="770" spans="1:19" ht="14.25">
      <c r="A770" s="49"/>
      <c r="B770" s="49"/>
      <c r="C770" s="49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</row>
    <row r="771" spans="1:19" ht="14.25">
      <c r="A771" s="49"/>
      <c r="B771" s="49"/>
      <c r="C771" s="49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</row>
    <row r="772" spans="1:19" ht="14.25">
      <c r="A772" s="49"/>
      <c r="B772" s="49"/>
      <c r="C772" s="49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</row>
    <row r="773" spans="1:19" ht="14.25">
      <c r="A773" s="49"/>
      <c r="B773" s="49"/>
      <c r="C773" s="49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</row>
    <row r="774" spans="1:19" ht="14.25">
      <c r="A774" s="49"/>
      <c r="B774" s="49"/>
      <c r="C774" s="49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</row>
    <row r="775" spans="1:19" ht="14.25">
      <c r="A775" s="49"/>
      <c r="B775" s="49"/>
      <c r="C775" s="49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</row>
    <row r="776" spans="1:19" ht="14.25">
      <c r="A776" s="49"/>
      <c r="B776" s="49"/>
      <c r="C776" s="49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</row>
    <row r="777" spans="1:19" ht="14.25">
      <c r="A777" s="49"/>
      <c r="B777" s="49"/>
      <c r="C777" s="49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</row>
    <row r="778" spans="1:19" ht="14.25">
      <c r="A778" s="49"/>
      <c r="B778" s="49"/>
      <c r="C778" s="49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</row>
    <row r="779" spans="1:19" ht="14.25">
      <c r="A779" s="49"/>
      <c r="B779" s="49"/>
      <c r="C779" s="49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</row>
    <row r="780" spans="1:19" ht="14.25">
      <c r="A780" s="49"/>
      <c r="B780" s="49"/>
      <c r="C780" s="49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</row>
    <row r="781" spans="1:19" ht="14.25">
      <c r="A781" s="49"/>
      <c r="B781" s="49"/>
      <c r="C781" s="49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</row>
    <row r="782" spans="1:19" ht="14.25">
      <c r="A782" s="49"/>
      <c r="B782" s="49"/>
      <c r="C782" s="49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</row>
    <row r="783" spans="1:19" ht="14.25">
      <c r="A783" s="49"/>
      <c r="B783" s="49"/>
      <c r="C783" s="49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</row>
    <row r="784" spans="1:19" ht="14.25">
      <c r="A784" s="49"/>
      <c r="B784" s="49"/>
      <c r="C784" s="49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</row>
    <row r="785" spans="1:19" ht="14.25">
      <c r="A785" s="49"/>
      <c r="B785" s="49"/>
      <c r="C785" s="49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</row>
    <row r="786" spans="1:19" ht="14.25">
      <c r="A786" s="49"/>
      <c r="B786" s="49"/>
      <c r="C786" s="49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</row>
    <row r="787" spans="1:19" ht="14.25">
      <c r="A787" s="49"/>
      <c r="B787" s="49"/>
      <c r="C787" s="49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</row>
    <row r="788" spans="1:19" ht="14.25">
      <c r="A788" s="49"/>
      <c r="B788" s="49"/>
      <c r="C788" s="49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</row>
    <row r="789" spans="1:19" ht="14.25">
      <c r="A789" s="49"/>
      <c r="B789" s="49"/>
      <c r="C789" s="49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</row>
    <row r="790" spans="1:19" ht="14.25">
      <c r="A790" s="49"/>
      <c r="B790" s="49"/>
      <c r="C790" s="49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</row>
    <row r="791" spans="1:19" ht="14.25">
      <c r="A791" s="49"/>
      <c r="B791" s="49"/>
      <c r="C791" s="49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</row>
    <row r="792" spans="1:19" ht="14.25">
      <c r="A792" s="49"/>
      <c r="B792" s="49"/>
      <c r="C792" s="49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</row>
    <row r="793" spans="1:19" ht="14.25">
      <c r="A793" s="49"/>
      <c r="B793" s="49"/>
      <c r="C793" s="49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</row>
    <row r="794" spans="1:19" ht="14.25">
      <c r="A794" s="49"/>
      <c r="B794" s="49"/>
      <c r="C794" s="49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</row>
    <row r="795" spans="1:19" ht="14.25">
      <c r="A795" s="49"/>
      <c r="B795" s="49"/>
      <c r="C795" s="49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</row>
    <row r="796" spans="1:19" ht="14.25">
      <c r="A796" s="49"/>
      <c r="B796" s="49"/>
      <c r="C796" s="49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</row>
    <row r="797" spans="1:19" ht="14.25">
      <c r="A797" s="49"/>
      <c r="B797" s="49"/>
      <c r="C797" s="49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</row>
    <row r="798" spans="1:19" ht="14.25">
      <c r="A798" s="49"/>
      <c r="B798" s="49"/>
      <c r="C798" s="49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</row>
    <row r="799" spans="1:19" ht="14.25">
      <c r="A799" s="49"/>
      <c r="B799" s="49"/>
      <c r="C799" s="49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</row>
    <row r="800" spans="1:19" ht="14.25">
      <c r="A800" s="49"/>
      <c r="B800" s="49"/>
      <c r="C800" s="49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</row>
    <row r="801" spans="1:19" ht="14.25">
      <c r="A801" s="49"/>
      <c r="B801" s="49"/>
      <c r="C801" s="49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</row>
    <row r="802" spans="1:19" ht="14.25">
      <c r="A802" s="49"/>
      <c r="B802" s="49"/>
      <c r="C802" s="49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</row>
    <row r="803" spans="1:19" ht="14.25">
      <c r="A803" s="49"/>
      <c r="B803" s="49"/>
      <c r="C803" s="49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</row>
    <row r="804" spans="1:19" ht="14.25">
      <c r="A804" s="49"/>
      <c r="B804" s="49"/>
      <c r="C804" s="49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</row>
    <row r="805" spans="1:19" ht="14.25">
      <c r="A805" s="49"/>
      <c r="B805" s="49"/>
      <c r="C805" s="49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</row>
    <row r="806" spans="1:19" ht="14.25">
      <c r="A806" s="49"/>
      <c r="B806" s="49"/>
      <c r="C806" s="49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</row>
    <row r="807" spans="1:19" ht="14.25">
      <c r="A807" s="49"/>
      <c r="B807" s="49"/>
      <c r="C807" s="49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</row>
    <row r="808" spans="1:19" ht="14.25">
      <c r="A808" s="49"/>
      <c r="B808" s="49"/>
      <c r="C808" s="49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</row>
    <row r="809" spans="1:19" ht="14.25">
      <c r="A809" s="49"/>
      <c r="B809" s="49"/>
      <c r="C809" s="49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</row>
    <row r="810" spans="1:19" ht="14.25">
      <c r="A810" s="49"/>
      <c r="B810" s="49"/>
      <c r="C810" s="49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</row>
    <row r="811" spans="1:19" ht="14.25">
      <c r="A811" s="49"/>
      <c r="B811" s="49"/>
      <c r="C811" s="49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</row>
    <row r="812" spans="1:19" ht="14.25">
      <c r="A812" s="49"/>
      <c r="B812" s="49"/>
      <c r="C812" s="49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</row>
    <row r="813" spans="1:19" ht="14.25">
      <c r="A813" s="49"/>
      <c r="B813" s="49"/>
      <c r="C813" s="49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</row>
    <row r="814" spans="1:19" ht="14.25">
      <c r="A814" s="49"/>
      <c r="B814" s="49"/>
      <c r="C814" s="49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</row>
    <row r="815" spans="1:19" ht="14.25">
      <c r="A815" s="49"/>
      <c r="B815" s="49"/>
      <c r="C815" s="49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</row>
    <row r="816" spans="1:19" ht="14.25">
      <c r="A816" s="49"/>
      <c r="B816" s="49"/>
      <c r="C816" s="49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</row>
    <row r="817" spans="1:19" ht="14.25">
      <c r="A817" s="49"/>
      <c r="B817" s="49"/>
      <c r="C817" s="49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</row>
    <row r="818" spans="1:19" ht="14.25">
      <c r="A818" s="49"/>
      <c r="B818" s="49"/>
      <c r="C818" s="49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</row>
    <row r="819" spans="1:19" ht="14.25">
      <c r="A819" s="49"/>
      <c r="B819" s="49"/>
      <c r="C819" s="49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</row>
    <row r="820" spans="1:19" ht="14.25">
      <c r="A820" s="49"/>
      <c r="B820" s="49"/>
      <c r="C820" s="49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</row>
    <row r="821" spans="1:19" ht="14.25">
      <c r="A821" s="49"/>
      <c r="B821" s="49"/>
      <c r="C821" s="49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</row>
    <row r="822" spans="1:19" ht="14.25">
      <c r="A822" s="49"/>
      <c r="B822" s="49"/>
      <c r="C822" s="49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</row>
    <row r="823" spans="1:19" ht="14.25">
      <c r="A823" s="49"/>
      <c r="B823" s="49"/>
      <c r="C823" s="49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</row>
    <row r="824" spans="1:19" ht="14.25">
      <c r="A824" s="49"/>
      <c r="B824" s="49"/>
      <c r="C824" s="49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</row>
    <row r="825" spans="1:19" ht="14.25">
      <c r="A825" s="49"/>
      <c r="B825" s="49"/>
      <c r="C825" s="49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</row>
    <row r="826" spans="1:19" ht="14.25">
      <c r="A826" s="49"/>
      <c r="B826" s="49"/>
      <c r="C826" s="49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</row>
    <row r="827" spans="1:19" ht="14.25">
      <c r="A827" s="49"/>
      <c r="B827" s="49"/>
      <c r="C827" s="49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</row>
    <row r="828" spans="1:19" ht="14.25">
      <c r="A828" s="49"/>
      <c r="B828" s="49"/>
      <c r="C828" s="49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</row>
    <row r="829" spans="1:19" ht="14.25">
      <c r="A829" s="49"/>
      <c r="B829" s="49"/>
      <c r="C829" s="49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</row>
    <row r="830" spans="1:19" ht="14.25">
      <c r="A830" s="49"/>
      <c r="B830" s="49"/>
      <c r="C830" s="49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</row>
    <row r="831" spans="1:19" ht="14.25">
      <c r="A831" s="49"/>
      <c r="B831" s="49"/>
      <c r="C831" s="49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</row>
    <row r="832" spans="1:19" ht="14.25">
      <c r="A832" s="49"/>
      <c r="B832" s="49"/>
      <c r="C832" s="49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</row>
    <row r="833" spans="1:19" ht="14.25">
      <c r="A833" s="49"/>
      <c r="B833" s="49"/>
      <c r="C833" s="49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</row>
    <row r="834" spans="1:19" ht="14.25">
      <c r="A834" s="49"/>
      <c r="B834" s="49"/>
      <c r="C834" s="49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</row>
    <row r="835" spans="1:19" ht="14.25">
      <c r="A835" s="53"/>
      <c r="B835" s="1"/>
      <c r="C835" s="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</row>
    <row r="836" spans="1:19" ht="14.25">
      <c r="A836" s="53"/>
      <c r="B836" s="1"/>
      <c r="C836" s="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</row>
    <row r="837" spans="1:19" ht="14.25">
      <c r="A837" s="53"/>
      <c r="B837" s="1"/>
      <c r="C837" s="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</row>
    <row r="838" spans="1:19" ht="14.25">
      <c r="A838" s="53"/>
      <c r="B838" s="1"/>
      <c r="C838" s="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</row>
    <row r="839" spans="1:19" ht="14.25">
      <c r="A839" s="53"/>
      <c r="B839" s="1"/>
      <c r="C839" s="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</row>
    <row r="840" spans="1:19" ht="14.25">
      <c r="A840" s="53"/>
      <c r="B840" s="1"/>
      <c r="C840" s="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</row>
    <row r="841" spans="1:19" ht="14.25">
      <c r="A841" s="53"/>
      <c r="B841" s="1"/>
      <c r="C841" s="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</row>
    <row r="842" spans="1:19" ht="14.25">
      <c r="A842" s="53"/>
      <c r="B842" s="1"/>
      <c r="C842" s="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</row>
    <row r="843" spans="1:19" ht="14.25">
      <c r="A843" s="53"/>
      <c r="B843" s="1"/>
      <c r="C843" s="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</row>
    <row r="844" spans="1:19" ht="14.25">
      <c r="A844" s="53"/>
      <c r="B844" s="1"/>
      <c r="C844" s="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</row>
    <row r="845" spans="1:19" ht="14.25">
      <c r="A845" s="53"/>
      <c r="B845" s="1"/>
      <c r="C845" s="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</row>
    <row r="846" spans="1:19" ht="14.25">
      <c r="A846" s="53"/>
      <c r="B846" s="1"/>
      <c r="C846" s="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</row>
    <row r="847" spans="1:19" ht="14.25">
      <c r="A847" s="53"/>
      <c r="B847" s="1"/>
      <c r="C847" s="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</row>
    <row r="848" spans="1:19" ht="14.25">
      <c r="A848" s="53"/>
      <c r="B848" s="1"/>
      <c r="C848" s="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</row>
    <row r="849" spans="1:19" ht="14.25">
      <c r="A849" s="53"/>
      <c r="B849" s="1"/>
      <c r="C849" s="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</row>
    <row r="850" spans="1:19" ht="14.25">
      <c r="A850" s="53"/>
      <c r="B850" s="1"/>
      <c r="C850" s="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</row>
    <row r="851" spans="1:19" ht="14.25">
      <c r="A851" s="53"/>
      <c r="B851" s="1"/>
      <c r="C851" s="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</row>
    <row r="852" spans="1:19" ht="14.25">
      <c r="A852" s="53"/>
      <c r="B852" s="1"/>
      <c r="C852" s="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</row>
    <row r="853" spans="1:19" ht="14.25">
      <c r="A853" s="53"/>
      <c r="B853" s="1"/>
      <c r="C853" s="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</row>
    <row r="854" spans="1:19" ht="14.25">
      <c r="A854" s="53"/>
      <c r="B854" s="1"/>
      <c r="C854" s="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</row>
    <row r="855" spans="1:19" ht="14.25">
      <c r="A855" s="53"/>
      <c r="B855" s="1"/>
      <c r="C855" s="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</row>
    <row r="856" spans="1:19" ht="14.25">
      <c r="A856" s="7"/>
      <c r="B856" s="2"/>
      <c r="C856" s="2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4.25">
      <c r="A857" s="7"/>
      <c r="B857" s="2"/>
      <c r="C857" s="2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4.25">
      <c r="A858" s="7"/>
      <c r="B858" s="2"/>
      <c r="C858" s="2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4.25">
      <c r="A859" s="7"/>
      <c r="B859" s="2"/>
      <c r="C859" s="2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4.25">
      <c r="A860" s="7"/>
      <c r="B860" s="2"/>
      <c r="C860" s="2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4.25">
      <c r="A861" s="7"/>
      <c r="B861" s="2"/>
      <c r="C861" s="2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4.25">
      <c r="A862" s="7"/>
      <c r="B862" s="2"/>
      <c r="C862" s="2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4.25">
      <c r="A863" s="7"/>
      <c r="B863" s="2"/>
      <c r="C863" s="2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4.25">
      <c r="A864" s="7"/>
      <c r="B864" s="2"/>
      <c r="C864" s="2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4.25">
      <c r="A865" s="7"/>
      <c r="B865" s="2"/>
      <c r="C865" s="2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4.25">
      <c r="A866" s="7"/>
      <c r="B866" s="2"/>
      <c r="C866" s="2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4.25">
      <c r="A867" s="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4.25">
      <c r="A868" s="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4.25">
      <c r="A869" s="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4.25">
      <c r="A870" s="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4.25">
      <c r="A871" s="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4.25">
      <c r="A872" s="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4.25">
      <c r="A873" s="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4.25">
      <c r="A874" s="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4.25">
      <c r="A875" s="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4.25">
      <c r="A876" s="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4.25">
      <c r="A877" s="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4.25">
      <c r="A878" s="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4.25">
      <c r="A879" s="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4.25">
      <c r="A880" s="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4.25">
      <c r="A881" s="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4.25">
      <c r="A882" s="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4.25">
      <c r="A883" s="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4.25">
      <c r="A884" s="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4.25">
      <c r="A885" s="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4.25">
      <c r="A886" s="62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ht="14.25">
      <c r="A887" s="62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ht="14.25">
      <c r="A888" s="62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ht="14.25">
      <c r="A889" s="62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ht="14.25">
      <c r="A890" s="8"/>
    </row>
    <row r="891" ht="14.25">
      <c r="A891" s="8"/>
    </row>
    <row r="892" ht="14.25">
      <c r="A892" s="8"/>
    </row>
    <row r="893" ht="14.25">
      <c r="A893" s="8"/>
    </row>
    <row r="894" ht="14.25">
      <c r="A894" s="8"/>
    </row>
    <row r="895" ht="14.25">
      <c r="A895" s="8"/>
    </row>
  </sheetData>
  <sheetProtection/>
  <mergeCells count="151">
    <mergeCell ref="A523:S523"/>
    <mergeCell ref="A524:S524"/>
    <mergeCell ref="A525:S525"/>
    <mergeCell ref="A538:S538"/>
    <mergeCell ref="A541:S541"/>
    <mergeCell ref="A542:S542"/>
    <mergeCell ref="A532:S532"/>
    <mergeCell ref="A534:S534"/>
    <mergeCell ref="A535:S535"/>
    <mergeCell ref="A526:S526"/>
    <mergeCell ref="A543:S543"/>
    <mergeCell ref="A540:S540"/>
    <mergeCell ref="A539:S539"/>
    <mergeCell ref="A528:S528"/>
    <mergeCell ref="A531:S531"/>
    <mergeCell ref="A536:S536"/>
    <mergeCell ref="A537:S537"/>
    <mergeCell ref="A530:S530"/>
    <mergeCell ref="A529:S529"/>
    <mergeCell ref="A533:S533"/>
    <mergeCell ref="A527:S527"/>
    <mergeCell ref="A514:S514"/>
    <mergeCell ref="A515:S515"/>
    <mergeCell ref="A518:S518"/>
    <mergeCell ref="A519:S519"/>
    <mergeCell ref="A520:S520"/>
    <mergeCell ref="A517:S517"/>
    <mergeCell ref="A516:S516"/>
    <mergeCell ref="A522:S522"/>
    <mergeCell ref="A521:S521"/>
    <mergeCell ref="A507:S507"/>
    <mergeCell ref="A508:S508"/>
    <mergeCell ref="A506:S506"/>
    <mergeCell ref="A513:S513"/>
    <mergeCell ref="A512:S512"/>
    <mergeCell ref="A511:S511"/>
    <mergeCell ref="A510:S510"/>
    <mergeCell ref="A509:S509"/>
    <mergeCell ref="A476:S476"/>
    <mergeCell ref="A505:S505"/>
    <mergeCell ref="A502:S502"/>
    <mergeCell ref="A503:S503"/>
    <mergeCell ref="A492:S492"/>
    <mergeCell ref="A493:S493"/>
    <mergeCell ref="A494:S494"/>
    <mergeCell ref="A497:S497"/>
    <mergeCell ref="A501:S501"/>
    <mergeCell ref="A504:S504"/>
    <mergeCell ref="L10:M11"/>
    <mergeCell ref="A469:S469"/>
    <mergeCell ref="A472:S472"/>
    <mergeCell ref="A473:C473"/>
    <mergeCell ref="A482:S482"/>
    <mergeCell ref="A477:S477"/>
    <mergeCell ref="A478:S478"/>
    <mergeCell ref="A479:S479"/>
    <mergeCell ref="A480:S480"/>
    <mergeCell ref="A475:S475"/>
    <mergeCell ref="A61:S61"/>
    <mergeCell ref="A5:S5"/>
    <mergeCell ref="A7:S7"/>
    <mergeCell ref="A14:S14"/>
    <mergeCell ref="D9:E11"/>
    <mergeCell ref="A9:A12"/>
    <mergeCell ref="B9:B12"/>
    <mergeCell ref="C9:C12"/>
    <mergeCell ref="N10:O11"/>
    <mergeCell ref="J11:K11"/>
    <mergeCell ref="H11:I11"/>
    <mergeCell ref="A464:S464"/>
    <mergeCell ref="F9:S9"/>
    <mergeCell ref="A433:S433"/>
    <mergeCell ref="A449:S449"/>
    <mergeCell ref="A455:S455"/>
    <mergeCell ref="A458:S458"/>
    <mergeCell ref="A41:S41"/>
    <mergeCell ref="A45:S45"/>
    <mergeCell ref="A54:S54"/>
    <mergeCell ref="A17:S17"/>
    <mergeCell ref="A48:S48"/>
    <mergeCell ref="A144:S144"/>
    <mergeCell ref="P10:Q11"/>
    <mergeCell ref="R10:S11"/>
    <mergeCell ref="F10:G11"/>
    <mergeCell ref="A22:S22"/>
    <mergeCell ref="A29:S29"/>
    <mergeCell ref="A34:S34"/>
    <mergeCell ref="H10:K10"/>
    <mergeCell ref="A103:S103"/>
    <mergeCell ref="A106:S106"/>
    <mergeCell ref="A115:S115"/>
    <mergeCell ref="A127:S127"/>
    <mergeCell ref="A66:S66"/>
    <mergeCell ref="A85:S85"/>
    <mergeCell ref="A90:S90"/>
    <mergeCell ref="A131:S131"/>
    <mergeCell ref="A138:S138"/>
    <mergeCell ref="A215:S215"/>
    <mergeCell ref="A141:S141"/>
    <mergeCell ref="A183:S183"/>
    <mergeCell ref="A164:S164"/>
    <mergeCell ref="A176:S176"/>
    <mergeCell ref="A195:S195"/>
    <mergeCell ref="A134:S134"/>
    <mergeCell ref="A428:S428"/>
    <mergeCell ref="A394:S394"/>
    <mergeCell ref="A397:S397"/>
    <mergeCell ref="A351:S351"/>
    <mergeCell ref="A358:S358"/>
    <mergeCell ref="A381:S381"/>
    <mergeCell ref="A368:S368"/>
    <mergeCell ref="A378:S378"/>
    <mergeCell ref="A385:S385"/>
    <mergeCell ref="A420:S420"/>
    <mergeCell ref="A1:S1"/>
    <mergeCell ref="A4:S4"/>
    <mergeCell ref="A3:S3"/>
    <mergeCell ref="A2:S2"/>
    <mergeCell ref="A254:S254"/>
    <mergeCell ref="A481:S481"/>
    <mergeCell ref="A258:S258"/>
    <mergeCell ref="A286:S286"/>
    <mergeCell ref="A302:S302"/>
    <mergeCell ref="A306:S306"/>
    <mergeCell ref="A221:S221"/>
    <mergeCell ref="A228:S228"/>
    <mergeCell ref="A424:S424"/>
    <mergeCell ref="A316:S316"/>
    <mergeCell ref="A277:S277"/>
    <mergeCell ref="A274:S274"/>
    <mergeCell ref="A407:S407"/>
    <mergeCell ref="A311:S311"/>
    <mergeCell ref="A251:S251"/>
    <mergeCell ref="A280:S280"/>
    <mergeCell ref="A489:S489"/>
    <mergeCell ref="A483:S483"/>
    <mergeCell ref="A484:S484"/>
    <mergeCell ref="A485:S485"/>
    <mergeCell ref="A486:S486"/>
    <mergeCell ref="A487:S487"/>
    <mergeCell ref="A488:S488"/>
    <mergeCell ref="A544:S544"/>
    <mergeCell ref="A545:S545"/>
    <mergeCell ref="A546:S546"/>
    <mergeCell ref="A490:S490"/>
    <mergeCell ref="A499:S499"/>
    <mergeCell ref="A498:S498"/>
    <mergeCell ref="A491:S491"/>
    <mergeCell ref="A496:S496"/>
    <mergeCell ref="A495:S495"/>
    <mergeCell ref="A500:S500"/>
  </mergeCells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Skarbnik1</cp:lastModifiedBy>
  <cp:lastPrinted>2014-03-27T08:18:56Z</cp:lastPrinted>
  <dcterms:created xsi:type="dcterms:W3CDTF">2010-07-28T12:46:42Z</dcterms:created>
  <dcterms:modified xsi:type="dcterms:W3CDTF">2014-03-27T13:20:22Z</dcterms:modified>
  <cp:category/>
  <cp:version/>
  <cp:contentType/>
  <cp:contentStatus/>
</cp:coreProperties>
</file>