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43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<sst xmlns="http://schemas.openxmlformats.org/spreadsheetml/2006/main" count="507" uniqueCount="129">
  <si>
    <t>LP</t>
  </si>
  <si>
    <t>Dane Płatnika</t>
  </si>
  <si>
    <t>Nazwa obiektu</t>
  </si>
  <si>
    <t>Adres Obiektu</t>
  </si>
  <si>
    <t>Dane OSD</t>
  </si>
  <si>
    <t>Nazwa Obecnego Sprzedawcy</t>
  </si>
  <si>
    <t>Rodzaj umowy</t>
  </si>
  <si>
    <t>Okres obowiązywania                                                         obecnej umowy sprzedażowej</t>
  </si>
  <si>
    <t>Obecna grupa taryfowa</t>
  </si>
  <si>
    <t>Nr PPE</t>
  </si>
  <si>
    <t>Uwagi</t>
  </si>
  <si>
    <t>Okres dostaw</t>
  </si>
  <si>
    <t>Płatnik</t>
  </si>
  <si>
    <t>Adres</t>
  </si>
  <si>
    <t>Kod</t>
  </si>
  <si>
    <t>Miejscowość</t>
  </si>
  <si>
    <t>NIP</t>
  </si>
  <si>
    <t>Ulica</t>
  </si>
  <si>
    <t>Nr</t>
  </si>
  <si>
    <t>Poczta</t>
  </si>
  <si>
    <t>Nazwa</t>
  </si>
  <si>
    <t>Od</t>
  </si>
  <si>
    <t>Do</t>
  </si>
  <si>
    <t>suma</t>
  </si>
  <si>
    <t>BIBLIOTEKA PUBLICZNA W KRASZEWICACH</t>
  </si>
  <si>
    <t>Kraszewice</t>
  </si>
  <si>
    <t>63-522</t>
  </si>
  <si>
    <t>514-02-01-818</t>
  </si>
  <si>
    <t>Biblioteka Kraszewice</t>
  </si>
  <si>
    <t xml:space="preserve">  Kraszewice</t>
  </si>
  <si>
    <t xml:space="preserve">Wieluńska </t>
  </si>
  <si>
    <t>53</t>
  </si>
  <si>
    <t/>
  </si>
  <si>
    <t>SZKOŁA PODSTAWOWA W KUŹNICY GRABOWSKIEJ</t>
  </si>
  <si>
    <t>Kuźnica Grabowska 106</t>
  </si>
  <si>
    <t>514-02-00-888</t>
  </si>
  <si>
    <t>Szkoła podstawowa</t>
  </si>
  <si>
    <t>Kuźnica Grabowska</t>
  </si>
  <si>
    <t>106</t>
  </si>
  <si>
    <t>Szkoła kuźnica filia</t>
  </si>
  <si>
    <t>Jelenie</t>
  </si>
  <si>
    <t>29</t>
  </si>
  <si>
    <t>PUBLICZNE PRZEDSZKOLE</t>
  </si>
  <si>
    <t>Wieluńska 64</t>
  </si>
  <si>
    <t>514-02-01-273</t>
  </si>
  <si>
    <t>Przedszkole</t>
  </si>
  <si>
    <t>64</t>
  </si>
  <si>
    <t>514-02-01-250</t>
  </si>
  <si>
    <t>Szkola</t>
  </si>
  <si>
    <t>1</t>
  </si>
  <si>
    <t>SZKOŁA PODSTAWOWA W KRASZEWICACH IM. M. FALSKIEGO</t>
  </si>
  <si>
    <t>Plac Wolności 1</t>
  </si>
  <si>
    <t>514-02-01-244</t>
  </si>
  <si>
    <t>Szkoła</t>
  </si>
  <si>
    <t>Plac Wolności</t>
  </si>
  <si>
    <t>Wieluńska 53</t>
  </si>
  <si>
    <t xml:space="preserve">63-522 </t>
  </si>
  <si>
    <t>514-02-55-317</t>
  </si>
  <si>
    <t>Stacja Wodociągowa Kraszewice</t>
  </si>
  <si>
    <t>-</t>
  </si>
  <si>
    <t>Rozdzielona</t>
  </si>
  <si>
    <t>C21</t>
  </si>
  <si>
    <t>PL0037420009457894</t>
  </si>
  <si>
    <t>Stacja Wodociągowa Kuźnica Grabowska</t>
  </si>
  <si>
    <t>PL003420009460726</t>
  </si>
  <si>
    <t>Oczyszczalnia Ścieków Mączniki</t>
  </si>
  <si>
    <t>Mączniki</t>
  </si>
  <si>
    <t>PL0037420009471638</t>
  </si>
  <si>
    <t>Urząd Gminy</t>
  </si>
  <si>
    <t>PL0037420001769237</t>
  </si>
  <si>
    <t>Obiekt Sportowy Orlik</t>
  </si>
  <si>
    <t>PL0037420001800054</t>
  </si>
  <si>
    <t>Przepompownia ścieków</t>
  </si>
  <si>
    <t>Sienkiewicza</t>
  </si>
  <si>
    <t>d. 18/38</t>
  </si>
  <si>
    <t>PL0037420004337010</t>
  </si>
  <si>
    <t>PL0037420009929563</t>
  </si>
  <si>
    <t>Ośrodek Zdrowia</t>
  </si>
  <si>
    <t>55</t>
  </si>
  <si>
    <t>PL0037420001750948</t>
  </si>
  <si>
    <t>Kaliska</t>
  </si>
  <si>
    <t>DZ. 70/1</t>
  </si>
  <si>
    <t>PL0037420001799751</t>
  </si>
  <si>
    <t>DZ. 152/1</t>
  </si>
  <si>
    <t>PL0037420001801165</t>
  </si>
  <si>
    <t>Świetlica środowiskowa</t>
  </si>
  <si>
    <t>105</t>
  </si>
  <si>
    <t>PL0037420002139049</t>
  </si>
  <si>
    <t>Wodociąg</t>
  </si>
  <si>
    <t>PL0037420002139150</t>
  </si>
  <si>
    <t>142</t>
  </si>
  <si>
    <t>PL0037420009915318</t>
  </si>
  <si>
    <t>104</t>
  </si>
  <si>
    <t>PL0037420009915419</t>
  </si>
  <si>
    <t>Strażnica OSP w Głuszynie</t>
  </si>
  <si>
    <t>Głuszyna</t>
  </si>
  <si>
    <t>PL0037420002152486</t>
  </si>
  <si>
    <t>Ujęcie Wody Studnia nr 3</t>
  </si>
  <si>
    <t>Renta</t>
  </si>
  <si>
    <t>65</t>
  </si>
  <si>
    <t>PL0037420009915621</t>
  </si>
  <si>
    <t>67</t>
  </si>
  <si>
    <t>PL0037420009915722</t>
  </si>
  <si>
    <t>3</t>
  </si>
  <si>
    <t>PL0037420009915520</t>
  </si>
  <si>
    <t>Energa Operator S.A.</t>
  </si>
  <si>
    <t>Zużcie Roczne (kWh)</t>
  </si>
  <si>
    <t>DZ.64/1</t>
  </si>
  <si>
    <t>Zużycie wg strefy pomiarowej</t>
  </si>
  <si>
    <t>L1</t>
  </si>
  <si>
    <t>L2</t>
  </si>
  <si>
    <t>nie dotyczy</t>
  </si>
  <si>
    <t>PL0037420010361316</t>
  </si>
  <si>
    <t>PL0037420001765294</t>
  </si>
  <si>
    <t>PL0037420002133591</t>
  </si>
  <si>
    <t>PL0037420001984859</t>
  </si>
  <si>
    <t>PL0037420001748726</t>
  </si>
  <si>
    <t>PL0037420001768328</t>
  </si>
  <si>
    <t>PL0037420001765496</t>
  </si>
  <si>
    <t>c12a</t>
  </si>
  <si>
    <t>c11</t>
  </si>
  <si>
    <t>ORANGE S.A</t>
  </si>
  <si>
    <t>umowa wypowiedziana na dzień 31.07.2019</t>
  </si>
  <si>
    <t>URZĄD GMINY KRASZEWICE</t>
  </si>
  <si>
    <t>ul. Wieluńska 53</t>
  </si>
  <si>
    <t>Wieruszowska</t>
  </si>
  <si>
    <t>dz. nr 88</t>
  </si>
  <si>
    <t>SPRZEDAŻ REZERWOWA</t>
  </si>
  <si>
    <t>PL0037420000404007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</si>
</sst>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mm/yyyy"/>
    <numFmt numFmtId="166" formatCode="_-* #,##0\ &quot;zł&quot;_-;\-* #,##0\ &quot;zł&quot;_-;_-* &quot;-&quot;\ &quot;zł&quot;_-;_-@_-"/>
    <numFmt numFmtId="167" formatCode="_-* #,##0\ _z_ł_-;\-* #,##0\ _z_ł_-;_-* &quot;-&quot;\ _z_ł_-;_-@_-"/>
    <numFmt numFmtId="168" formatCode="_-* #,##0.00\ &quot;zł&quot;_-;\-* #,##0.00\ &quot;zł&quot;_-;_-* &quot;-&quot;??\ &quot;zł&quot;_-;_-@_-"/>
    <numFmt numFmtId="169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6" fillId="0" borderId="0" xfId="52">
      <alignment/>
      <protection/>
    </xf>
    <xf numFmtId="0" fontId="44" fillId="0" borderId="0" xfId="52" applyFont="1" applyAlignment="1">
      <alignment horizontal="center"/>
      <protection/>
    </xf>
    <xf numFmtId="0" fontId="36" fillId="0" borderId="0" xfId="52" applyFill="1">
      <alignment/>
      <protection/>
    </xf>
    <xf numFmtId="0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NumberFormat="1" applyFont="1" applyFill="1" applyBorder="1" applyAlignment="1">
      <alignment horizontal="center" vertical="center" wrapText="1"/>
      <protection/>
    </xf>
    <xf numFmtId="0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NumberFormat="1" applyFont="1" applyFill="1" applyBorder="1" applyAlignment="1">
      <alignment/>
      <protection/>
    </xf>
    <xf numFmtId="49" fontId="23" fillId="0" borderId="10" xfId="52" applyNumberFormat="1" applyFont="1" applyBorder="1" applyAlignment="1" applyProtection="1">
      <alignment horizontal="center" vertical="center"/>
      <protection/>
    </xf>
    <xf numFmtId="49" fontId="23" fillId="0" borderId="10" xfId="52" applyNumberFormat="1" applyFont="1" applyFill="1" applyBorder="1" applyAlignment="1">
      <alignment horizontal="center" vertical="center"/>
      <protection/>
    </xf>
    <xf numFmtId="0" fontId="23" fillId="0" borderId="10" xfId="52" applyNumberFormat="1" applyFont="1" applyBorder="1" applyAlignment="1">
      <alignment horizontal="center" vertical="center"/>
      <protection/>
    </xf>
    <xf numFmtId="14" fontId="45" fillId="0" borderId="10" xfId="52" applyNumberFormat="1" applyFont="1" applyBorder="1" applyAlignment="1">
      <alignment horizontal="center" vertical="center"/>
      <protection/>
    </xf>
    <xf numFmtId="0" fontId="45" fillId="0" borderId="10" xfId="52" applyFont="1" applyBorder="1">
      <alignment/>
      <protection/>
    </xf>
    <xf numFmtId="49" fontId="23" fillId="0" borderId="10" xfId="52" applyNumberFormat="1" applyFont="1" applyFill="1" applyBorder="1" applyAlignment="1" applyProtection="1">
      <alignment horizontal="center" vertical="center"/>
      <protection/>
    </xf>
    <xf numFmtId="49" fontId="45" fillId="0" borderId="10" xfId="52" applyNumberFormat="1" applyFont="1" applyFill="1" applyBorder="1" applyAlignment="1">
      <alignment horizontal="center" vertical="top"/>
      <protection/>
    </xf>
    <xf numFmtId="49" fontId="23" fillId="0" borderId="10" xfId="52" applyNumberFormat="1" applyFont="1" applyFill="1" applyBorder="1" applyAlignment="1">
      <alignment horizontal="center" vertical="top"/>
      <protection/>
    </xf>
    <xf numFmtId="0" fontId="45" fillId="0" borderId="10" xfId="52" applyFont="1" applyBorder="1" applyAlignment="1">
      <alignment horizontal="center"/>
      <protection/>
    </xf>
    <xf numFmtId="0" fontId="45" fillId="0" borderId="10" xfId="0" applyFont="1" applyBorder="1" applyAlignment="1">
      <alignment/>
    </xf>
    <xf numFmtId="0" fontId="45" fillId="0" borderId="10" xfId="52" applyFont="1" applyFill="1" applyBorder="1">
      <alignment/>
      <protection/>
    </xf>
    <xf numFmtId="0" fontId="36" fillId="33" borderId="10" xfId="52" applyFill="1" applyBorder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G1">
      <selection activeCell="D22" sqref="D22"/>
    </sheetView>
  </sheetViews>
  <sheetFormatPr defaultColWidth="8.796875" defaultRowHeight="14.25"/>
  <cols>
    <col min="1" max="1" width="2.8984375" style="0" customWidth="1"/>
    <col min="2" max="2" width="32.09765625" style="0" customWidth="1"/>
    <col min="3" max="3" width="18.09765625" style="0" customWidth="1"/>
    <col min="6" max="6" width="13.5" style="0" customWidth="1"/>
    <col min="7" max="7" width="22.8984375" style="0" customWidth="1"/>
    <col min="13" max="13" width="17.8984375" style="0" customWidth="1"/>
    <col min="14" max="14" width="15" style="0" customWidth="1"/>
    <col min="16" max="16" width="38.69921875" style="0" customWidth="1"/>
    <col min="18" max="18" width="16" style="0" customWidth="1"/>
    <col min="22" max="22" width="15.19921875" style="0" customWidth="1"/>
    <col min="23" max="23" width="10.69921875" style="0" customWidth="1"/>
    <col min="24" max="24" width="11.19921875" style="0" customWidth="1"/>
    <col min="26" max="26" width="15.69921875" style="0" customWidth="1"/>
  </cols>
  <sheetData>
    <row r="1" spans="1:24" ht="14.25" customHeight="1">
      <c r="A1" s="4" t="s">
        <v>0</v>
      </c>
      <c r="B1" s="4" t="s">
        <v>1</v>
      </c>
      <c r="C1" s="4"/>
      <c r="D1" s="4"/>
      <c r="E1" s="4"/>
      <c r="F1" s="4"/>
      <c r="G1" s="4" t="s">
        <v>2</v>
      </c>
      <c r="H1" s="4" t="s">
        <v>3</v>
      </c>
      <c r="I1" s="4"/>
      <c r="J1" s="4"/>
      <c r="K1" s="4"/>
      <c r="L1" s="4"/>
      <c r="M1" s="6" t="s">
        <v>4</v>
      </c>
      <c r="N1" s="5" t="s">
        <v>5</v>
      </c>
      <c r="O1" s="5" t="s">
        <v>6</v>
      </c>
      <c r="P1" s="5" t="s">
        <v>7</v>
      </c>
      <c r="Q1" s="5" t="s">
        <v>8</v>
      </c>
      <c r="R1" s="4" t="s">
        <v>9</v>
      </c>
      <c r="S1" s="4" t="s">
        <v>10</v>
      </c>
      <c r="T1" s="4" t="s">
        <v>11</v>
      </c>
      <c r="U1" s="4"/>
      <c r="V1" s="6" t="s">
        <v>106</v>
      </c>
      <c r="W1" s="4" t="s">
        <v>108</v>
      </c>
      <c r="X1" s="4"/>
    </row>
    <row r="2" spans="1:24" ht="14.25">
      <c r="A2" s="4"/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4"/>
      <c r="H2" s="6" t="s">
        <v>15</v>
      </c>
      <c r="I2" s="6" t="s">
        <v>17</v>
      </c>
      <c r="J2" s="6" t="s">
        <v>18</v>
      </c>
      <c r="K2" s="6" t="s">
        <v>14</v>
      </c>
      <c r="L2" s="6" t="s">
        <v>19</v>
      </c>
      <c r="M2" s="6" t="s">
        <v>20</v>
      </c>
      <c r="N2" s="5"/>
      <c r="O2" s="5"/>
      <c r="P2" s="5"/>
      <c r="Q2" s="5"/>
      <c r="R2" s="4"/>
      <c r="S2" s="4"/>
      <c r="T2" s="6" t="s">
        <v>21</v>
      </c>
      <c r="U2" s="6" t="s">
        <v>22</v>
      </c>
      <c r="V2" s="6" t="s">
        <v>23</v>
      </c>
      <c r="W2" s="6" t="s">
        <v>109</v>
      </c>
      <c r="X2" s="6" t="s">
        <v>110</v>
      </c>
    </row>
    <row r="3" spans="1:24" ht="14.25">
      <c r="A3" s="7">
        <v>1</v>
      </c>
      <c r="B3" s="8" t="s">
        <v>24</v>
      </c>
      <c r="C3" s="8" t="s">
        <v>25</v>
      </c>
      <c r="D3" s="8" t="s">
        <v>26</v>
      </c>
      <c r="E3" s="8" t="s">
        <v>25</v>
      </c>
      <c r="F3" s="8" t="s">
        <v>27</v>
      </c>
      <c r="G3" s="8" t="s">
        <v>28</v>
      </c>
      <c r="H3" s="8" t="s">
        <v>29</v>
      </c>
      <c r="I3" s="8" t="s">
        <v>30</v>
      </c>
      <c r="J3" s="8" t="s">
        <v>31</v>
      </c>
      <c r="K3" s="8" t="s">
        <v>26</v>
      </c>
      <c r="L3" s="8" t="s">
        <v>25</v>
      </c>
      <c r="M3" s="8" t="s">
        <v>105</v>
      </c>
      <c r="N3" s="8" t="s">
        <v>121</v>
      </c>
      <c r="O3" s="8" t="s">
        <v>60</v>
      </c>
      <c r="P3" s="8" t="s">
        <v>122</v>
      </c>
      <c r="Q3" s="8" t="s">
        <v>120</v>
      </c>
      <c r="R3" s="9" t="s">
        <v>118</v>
      </c>
      <c r="S3" s="10" t="s">
        <v>32</v>
      </c>
      <c r="T3" s="11">
        <v>43678</v>
      </c>
      <c r="U3" s="11">
        <v>44043</v>
      </c>
      <c r="V3" s="12">
        <v>1689</v>
      </c>
      <c r="W3" s="12" t="s">
        <v>111</v>
      </c>
      <c r="X3" s="12" t="s">
        <v>111</v>
      </c>
    </row>
    <row r="4" spans="1:24" ht="14.25">
      <c r="A4" s="7">
        <v>2</v>
      </c>
      <c r="B4" s="8" t="s">
        <v>33</v>
      </c>
      <c r="C4" s="8" t="s">
        <v>34</v>
      </c>
      <c r="D4" s="8" t="s">
        <v>26</v>
      </c>
      <c r="E4" s="8" t="s">
        <v>25</v>
      </c>
      <c r="F4" s="8" t="s">
        <v>35</v>
      </c>
      <c r="G4" s="8" t="s">
        <v>36</v>
      </c>
      <c r="H4" s="8" t="s">
        <v>37</v>
      </c>
      <c r="I4" s="8" t="s">
        <v>37</v>
      </c>
      <c r="J4" s="8" t="s">
        <v>38</v>
      </c>
      <c r="K4" s="8" t="s">
        <v>26</v>
      </c>
      <c r="L4" s="8" t="s">
        <v>25</v>
      </c>
      <c r="M4" s="8" t="s">
        <v>105</v>
      </c>
      <c r="N4" s="8" t="s">
        <v>121</v>
      </c>
      <c r="O4" s="8" t="s">
        <v>60</v>
      </c>
      <c r="P4" s="8" t="s">
        <v>122</v>
      </c>
      <c r="Q4" s="8" t="s">
        <v>119</v>
      </c>
      <c r="R4" s="9" t="s">
        <v>114</v>
      </c>
      <c r="S4" s="10" t="s">
        <v>32</v>
      </c>
      <c r="T4" s="11">
        <v>43678</v>
      </c>
      <c r="U4" s="11">
        <v>44043</v>
      </c>
      <c r="V4" s="12">
        <v>19520</v>
      </c>
      <c r="W4" s="12">
        <v>7643</v>
      </c>
      <c r="X4" s="12">
        <v>11877</v>
      </c>
    </row>
    <row r="5" spans="1:24" ht="14.25">
      <c r="A5" s="7">
        <v>3</v>
      </c>
      <c r="B5" s="8" t="s">
        <v>33</v>
      </c>
      <c r="C5" s="8" t="s">
        <v>34</v>
      </c>
      <c r="D5" s="8" t="s">
        <v>26</v>
      </c>
      <c r="E5" s="8" t="s">
        <v>25</v>
      </c>
      <c r="F5" s="8" t="s">
        <v>35</v>
      </c>
      <c r="G5" s="8" t="s">
        <v>39</v>
      </c>
      <c r="H5" s="8" t="s">
        <v>40</v>
      </c>
      <c r="I5" s="8"/>
      <c r="J5" s="8" t="s">
        <v>41</v>
      </c>
      <c r="K5" s="8" t="s">
        <v>26</v>
      </c>
      <c r="L5" s="8" t="s">
        <v>25</v>
      </c>
      <c r="M5" s="8" t="s">
        <v>105</v>
      </c>
      <c r="N5" s="8" t="s">
        <v>121</v>
      </c>
      <c r="O5" s="8" t="s">
        <v>60</v>
      </c>
      <c r="P5" s="8" t="s">
        <v>122</v>
      </c>
      <c r="Q5" s="8" t="s">
        <v>119</v>
      </c>
      <c r="R5" s="9" t="s">
        <v>115</v>
      </c>
      <c r="S5" s="10" t="s">
        <v>32</v>
      </c>
      <c r="T5" s="11">
        <v>43678</v>
      </c>
      <c r="U5" s="11">
        <v>44043</v>
      </c>
      <c r="V5" s="12">
        <v>6168</v>
      </c>
      <c r="W5" s="12">
        <v>1930</v>
      </c>
      <c r="X5" s="12">
        <v>4238</v>
      </c>
    </row>
    <row r="6" spans="1:24" ht="14.25">
      <c r="A6" s="7">
        <v>4</v>
      </c>
      <c r="B6" s="8" t="s">
        <v>42</v>
      </c>
      <c r="C6" s="8" t="s">
        <v>43</v>
      </c>
      <c r="D6" s="8" t="s">
        <v>26</v>
      </c>
      <c r="E6" s="8" t="s">
        <v>25</v>
      </c>
      <c r="F6" s="8" t="s">
        <v>44</v>
      </c>
      <c r="G6" s="13" t="s">
        <v>45</v>
      </c>
      <c r="H6" s="13" t="s">
        <v>25</v>
      </c>
      <c r="I6" s="13" t="s">
        <v>30</v>
      </c>
      <c r="J6" s="13" t="s">
        <v>46</v>
      </c>
      <c r="K6" s="13" t="s">
        <v>26</v>
      </c>
      <c r="L6" s="8" t="s">
        <v>25</v>
      </c>
      <c r="M6" s="8" t="s">
        <v>105</v>
      </c>
      <c r="N6" s="8" t="s">
        <v>121</v>
      </c>
      <c r="O6" s="8" t="s">
        <v>60</v>
      </c>
      <c r="P6" s="8" t="s">
        <v>122</v>
      </c>
      <c r="Q6" s="8" t="s">
        <v>119</v>
      </c>
      <c r="R6" s="9" t="s">
        <v>116</v>
      </c>
      <c r="S6" s="10" t="s">
        <v>32</v>
      </c>
      <c r="T6" s="11">
        <v>43678</v>
      </c>
      <c r="U6" s="11">
        <v>44043</v>
      </c>
      <c r="V6" s="12">
        <v>7685</v>
      </c>
      <c r="W6" s="12">
        <v>2785</v>
      </c>
      <c r="X6" s="12">
        <v>4900</v>
      </c>
    </row>
    <row r="7" spans="1:24" ht="21.75" customHeight="1">
      <c r="A7" s="7">
        <v>5</v>
      </c>
      <c r="B7" s="8" t="s">
        <v>50</v>
      </c>
      <c r="C7" s="8" t="s">
        <v>51</v>
      </c>
      <c r="D7" s="8" t="s">
        <v>26</v>
      </c>
      <c r="E7" s="8" t="s">
        <v>25</v>
      </c>
      <c r="F7" s="8" t="s">
        <v>47</v>
      </c>
      <c r="G7" s="13" t="s">
        <v>53</v>
      </c>
      <c r="H7" s="13" t="s">
        <v>25</v>
      </c>
      <c r="I7" s="13" t="s">
        <v>48</v>
      </c>
      <c r="J7" s="13" t="s">
        <v>49</v>
      </c>
      <c r="K7" s="13" t="s">
        <v>26</v>
      </c>
      <c r="L7" s="8" t="s">
        <v>25</v>
      </c>
      <c r="M7" s="8" t="s">
        <v>105</v>
      </c>
      <c r="N7" s="8" t="s">
        <v>121</v>
      </c>
      <c r="O7" s="8" t="s">
        <v>60</v>
      </c>
      <c r="P7" s="8" t="s">
        <v>122</v>
      </c>
      <c r="Q7" s="8" t="s">
        <v>119</v>
      </c>
      <c r="R7" s="9" t="s">
        <v>117</v>
      </c>
      <c r="S7" s="10" t="s">
        <v>32</v>
      </c>
      <c r="T7" s="11">
        <v>43678</v>
      </c>
      <c r="U7" s="11">
        <v>44043</v>
      </c>
      <c r="V7" s="12">
        <v>29748</v>
      </c>
      <c r="W7" s="12">
        <v>13125</v>
      </c>
      <c r="X7" s="12">
        <v>16623</v>
      </c>
    </row>
    <row r="8" spans="1:24" ht="14.25">
      <c r="A8" s="7">
        <v>6</v>
      </c>
      <c r="B8" s="8" t="s">
        <v>50</v>
      </c>
      <c r="C8" s="8" t="s">
        <v>51</v>
      </c>
      <c r="D8" s="8" t="s">
        <v>26</v>
      </c>
      <c r="E8" s="8" t="s">
        <v>25</v>
      </c>
      <c r="F8" s="8" t="s">
        <v>52</v>
      </c>
      <c r="G8" s="13" t="s">
        <v>53</v>
      </c>
      <c r="H8" s="13" t="s">
        <v>25</v>
      </c>
      <c r="I8" s="13" t="s">
        <v>54</v>
      </c>
      <c r="J8" s="13" t="s">
        <v>49</v>
      </c>
      <c r="K8" s="13" t="s">
        <v>26</v>
      </c>
      <c r="L8" s="8" t="s">
        <v>25</v>
      </c>
      <c r="M8" s="8" t="s">
        <v>105</v>
      </c>
      <c r="N8" s="8" t="s">
        <v>121</v>
      </c>
      <c r="O8" s="8" t="s">
        <v>60</v>
      </c>
      <c r="P8" s="8" t="s">
        <v>122</v>
      </c>
      <c r="Q8" s="8" t="s">
        <v>119</v>
      </c>
      <c r="R8" s="9" t="s">
        <v>113</v>
      </c>
      <c r="S8" s="10" t="s">
        <v>32</v>
      </c>
      <c r="T8" s="11">
        <v>43678</v>
      </c>
      <c r="U8" s="11">
        <v>44043</v>
      </c>
      <c r="V8" s="12">
        <v>25534</v>
      </c>
      <c r="W8" s="12">
        <v>8593</v>
      </c>
      <c r="X8" s="12">
        <v>16941</v>
      </c>
    </row>
    <row r="9" spans="1:24" ht="14.25">
      <c r="A9" s="7">
        <v>8</v>
      </c>
      <c r="B9" s="8" t="s">
        <v>123</v>
      </c>
      <c r="C9" s="8" t="s">
        <v>55</v>
      </c>
      <c r="D9" s="8" t="s">
        <v>56</v>
      </c>
      <c r="E9" s="8" t="s">
        <v>25</v>
      </c>
      <c r="F9" s="8" t="s">
        <v>57</v>
      </c>
      <c r="G9" s="13" t="s">
        <v>58</v>
      </c>
      <c r="H9" s="13" t="s">
        <v>25</v>
      </c>
      <c r="I9" s="13" t="s">
        <v>59</v>
      </c>
      <c r="J9" s="13" t="s">
        <v>59</v>
      </c>
      <c r="K9" s="13" t="s">
        <v>26</v>
      </c>
      <c r="L9" s="8" t="s">
        <v>25</v>
      </c>
      <c r="M9" s="8" t="s">
        <v>105</v>
      </c>
      <c r="N9" s="8" t="s">
        <v>121</v>
      </c>
      <c r="O9" s="8" t="s">
        <v>60</v>
      </c>
      <c r="P9" s="8" t="s">
        <v>122</v>
      </c>
      <c r="Q9" s="8" t="s">
        <v>61</v>
      </c>
      <c r="R9" s="9" t="s">
        <v>62</v>
      </c>
      <c r="S9" s="10" t="s">
        <v>32</v>
      </c>
      <c r="T9" s="11">
        <v>43678</v>
      </c>
      <c r="U9" s="11">
        <v>44043</v>
      </c>
      <c r="V9" s="12">
        <v>52836</v>
      </c>
      <c r="W9" s="12" t="s">
        <v>111</v>
      </c>
      <c r="X9" s="12" t="s">
        <v>111</v>
      </c>
    </row>
    <row r="10" spans="1:24" ht="14.25">
      <c r="A10" s="7">
        <v>9</v>
      </c>
      <c r="B10" s="8" t="s">
        <v>123</v>
      </c>
      <c r="C10" s="8" t="s">
        <v>55</v>
      </c>
      <c r="D10" s="8" t="s">
        <v>56</v>
      </c>
      <c r="E10" s="8" t="s">
        <v>25</v>
      </c>
      <c r="F10" s="8" t="s">
        <v>57</v>
      </c>
      <c r="G10" s="13" t="s">
        <v>63</v>
      </c>
      <c r="H10" s="13" t="s">
        <v>37</v>
      </c>
      <c r="I10" s="13" t="s">
        <v>59</v>
      </c>
      <c r="J10" s="13" t="s">
        <v>59</v>
      </c>
      <c r="K10" s="13" t="s">
        <v>26</v>
      </c>
      <c r="L10" s="8" t="s">
        <v>25</v>
      </c>
      <c r="M10" s="8" t="s">
        <v>105</v>
      </c>
      <c r="N10" s="8" t="s">
        <v>121</v>
      </c>
      <c r="O10" s="8" t="s">
        <v>60</v>
      </c>
      <c r="P10" s="8" t="s">
        <v>122</v>
      </c>
      <c r="Q10" s="8" t="s">
        <v>61</v>
      </c>
      <c r="R10" s="9" t="s">
        <v>64</v>
      </c>
      <c r="S10" s="10" t="s">
        <v>32</v>
      </c>
      <c r="T10" s="11">
        <v>43678</v>
      </c>
      <c r="U10" s="11">
        <v>44043</v>
      </c>
      <c r="V10" s="12">
        <v>38196</v>
      </c>
      <c r="W10" s="12" t="s">
        <v>111</v>
      </c>
      <c r="X10" s="12" t="s">
        <v>111</v>
      </c>
    </row>
    <row r="11" spans="1:24" ht="14.25">
      <c r="A11" s="7">
        <v>10</v>
      </c>
      <c r="B11" s="8" t="s">
        <v>123</v>
      </c>
      <c r="C11" s="8" t="s">
        <v>55</v>
      </c>
      <c r="D11" s="8" t="s">
        <v>56</v>
      </c>
      <c r="E11" s="8" t="s">
        <v>25</v>
      </c>
      <c r="F11" s="8" t="s">
        <v>57</v>
      </c>
      <c r="G11" s="13" t="s">
        <v>65</v>
      </c>
      <c r="H11" s="13" t="s">
        <v>66</v>
      </c>
      <c r="I11" s="13" t="s">
        <v>59</v>
      </c>
      <c r="J11" s="13" t="s">
        <v>59</v>
      </c>
      <c r="K11" s="13" t="s">
        <v>26</v>
      </c>
      <c r="L11" s="8" t="s">
        <v>25</v>
      </c>
      <c r="M11" s="8" t="s">
        <v>105</v>
      </c>
      <c r="N11" s="8" t="s">
        <v>121</v>
      </c>
      <c r="O11" s="8" t="s">
        <v>60</v>
      </c>
      <c r="P11" s="8" t="s">
        <v>122</v>
      </c>
      <c r="Q11" s="8" t="s">
        <v>61</v>
      </c>
      <c r="R11" s="9" t="s">
        <v>67</v>
      </c>
      <c r="S11" s="10" t="s">
        <v>32</v>
      </c>
      <c r="T11" s="11">
        <v>43678</v>
      </c>
      <c r="U11" s="11">
        <v>44043</v>
      </c>
      <c r="V11" s="12">
        <v>73610</v>
      </c>
      <c r="W11" s="12" t="s">
        <v>111</v>
      </c>
      <c r="X11" s="12" t="s">
        <v>111</v>
      </c>
    </row>
    <row r="12" spans="1:24" ht="14.25">
      <c r="A12" s="7">
        <v>11</v>
      </c>
      <c r="B12" s="8" t="s">
        <v>123</v>
      </c>
      <c r="C12" s="8" t="s">
        <v>55</v>
      </c>
      <c r="D12" s="8" t="s">
        <v>56</v>
      </c>
      <c r="E12" s="8" t="s">
        <v>25</v>
      </c>
      <c r="F12" s="8" t="s">
        <v>57</v>
      </c>
      <c r="G12" s="13" t="s">
        <v>68</v>
      </c>
      <c r="H12" s="13" t="s">
        <v>25</v>
      </c>
      <c r="I12" s="13" t="s">
        <v>25</v>
      </c>
      <c r="J12" s="13" t="s">
        <v>31</v>
      </c>
      <c r="K12" s="13" t="s">
        <v>26</v>
      </c>
      <c r="L12" s="8" t="s">
        <v>25</v>
      </c>
      <c r="M12" s="8" t="s">
        <v>105</v>
      </c>
      <c r="N12" s="8" t="s">
        <v>121</v>
      </c>
      <c r="O12" s="8" t="s">
        <v>60</v>
      </c>
      <c r="P12" s="8" t="s">
        <v>122</v>
      </c>
      <c r="Q12" s="8" t="s">
        <v>119</v>
      </c>
      <c r="R12" s="9" t="s">
        <v>69</v>
      </c>
      <c r="S12" s="10" t="s">
        <v>32</v>
      </c>
      <c r="T12" s="11">
        <v>43678</v>
      </c>
      <c r="U12" s="11">
        <v>44043</v>
      </c>
      <c r="V12" s="12">
        <v>15502</v>
      </c>
      <c r="W12" s="12">
        <f>700+569+899+349+1078+686+1143</f>
        <v>5424</v>
      </c>
      <c r="X12" s="12">
        <f>1548+1323+2088+1137+2334+1648</f>
        <v>10078</v>
      </c>
    </row>
    <row r="13" spans="1:24" ht="14.25">
      <c r="A13" s="7">
        <v>12</v>
      </c>
      <c r="B13" s="8" t="s">
        <v>123</v>
      </c>
      <c r="C13" s="8" t="s">
        <v>55</v>
      </c>
      <c r="D13" s="8" t="s">
        <v>56</v>
      </c>
      <c r="E13" s="8" t="s">
        <v>25</v>
      </c>
      <c r="F13" s="8" t="s">
        <v>57</v>
      </c>
      <c r="G13" s="13" t="s">
        <v>70</v>
      </c>
      <c r="H13" s="13" t="s">
        <v>25</v>
      </c>
      <c r="I13" s="13" t="s">
        <v>59</v>
      </c>
      <c r="J13" s="13" t="s">
        <v>59</v>
      </c>
      <c r="K13" s="13" t="s">
        <v>26</v>
      </c>
      <c r="L13" s="8" t="s">
        <v>25</v>
      </c>
      <c r="M13" s="8" t="s">
        <v>105</v>
      </c>
      <c r="N13" s="8" t="s">
        <v>121</v>
      </c>
      <c r="O13" s="8" t="s">
        <v>60</v>
      </c>
      <c r="P13" s="8" t="s">
        <v>122</v>
      </c>
      <c r="Q13" s="8" t="s">
        <v>119</v>
      </c>
      <c r="R13" s="14" t="s">
        <v>71</v>
      </c>
      <c r="S13" s="10" t="s">
        <v>32</v>
      </c>
      <c r="T13" s="11">
        <v>43678</v>
      </c>
      <c r="U13" s="11">
        <v>44043</v>
      </c>
      <c r="V13" s="12">
        <v>849</v>
      </c>
      <c r="W13" s="12" t="s">
        <v>111</v>
      </c>
      <c r="X13" s="12" t="s">
        <v>111</v>
      </c>
    </row>
    <row r="14" spans="1:24" ht="14.25">
      <c r="A14" s="7">
        <v>13</v>
      </c>
      <c r="B14" s="8" t="s">
        <v>123</v>
      </c>
      <c r="C14" s="8" t="s">
        <v>55</v>
      </c>
      <c r="D14" s="8" t="s">
        <v>56</v>
      </c>
      <c r="E14" s="8" t="s">
        <v>25</v>
      </c>
      <c r="F14" s="8" t="s">
        <v>57</v>
      </c>
      <c r="G14" s="13" t="s">
        <v>72</v>
      </c>
      <c r="H14" s="13" t="s">
        <v>25</v>
      </c>
      <c r="I14" s="13" t="s">
        <v>73</v>
      </c>
      <c r="J14" s="13" t="s">
        <v>74</v>
      </c>
      <c r="K14" s="13" t="s">
        <v>26</v>
      </c>
      <c r="L14" s="8" t="s">
        <v>25</v>
      </c>
      <c r="M14" s="8" t="s">
        <v>105</v>
      </c>
      <c r="N14" s="8" t="s">
        <v>121</v>
      </c>
      <c r="O14" s="8" t="s">
        <v>60</v>
      </c>
      <c r="P14" s="8" t="s">
        <v>122</v>
      </c>
      <c r="Q14" s="8" t="s">
        <v>119</v>
      </c>
      <c r="R14" s="14" t="s">
        <v>75</v>
      </c>
      <c r="S14" s="10" t="s">
        <v>32</v>
      </c>
      <c r="T14" s="11">
        <v>43678</v>
      </c>
      <c r="U14" s="11">
        <v>44043</v>
      </c>
      <c r="V14" s="12">
        <v>1256</v>
      </c>
      <c r="W14" s="12">
        <f>17+86+41+61+394</f>
        <v>599</v>
      </c>
      <c r="X14" s="12">
        <f>152+148+168+189</f>
        <v>657</v>
      </c>
    </row>
    <row r="15" spans="1:24" ht="14.25">
      <c r="A15" s="7">
        <v>14</v>
      </c>
      <c r="B15" s="8" t="s">
        <v>123</v>
      </c>
      <c r="C15" s="8" t="s">
        <v>55</v>
      </c>
      <c r="D15" s="8" t="s">
        <v>56</v>
      </c>
      <c r="E15" s="8" t="s">
        <v>25</v>
      </c>
      <c r="F15" s="8" t="s">
        <v>57</v>
      </c>
      <c r="G15" s="13" t="s">
        <v>72</v>
      </c>
      <c r="H15" s="13" t="s">
        <v>25</v>
      </c>
      <c r="I15" s="13" t="s">
        <v>30</v>
      </c>
      <c r="J15" s="13" t="s">
        <v>107</v>
      </c>
      <c r="K15" s="13" t="s">
        <v>26</v>
      </c>
      <c r="L15" s="8" t="s">
        <v>25</v>
      </c>
      <c r="M15" s="8" t="s">
        <v>105</v>
      </c>
      <c r="N15" s="8" t="s">
        <v>121</v>
      </c>
      <c r="O15" s="8" t="s">
        <v>60</v>
      </c>
      <c r="P15" s="8" t="s">
        <v>122</v>
      </c>
      <c r="Q15" s="8" t="s">
        <v>119</v>
      </c>
      <c r="R15" s="14" t="s">
        <v>76</v>
      </c>
      <c r="S15" s="10" t="s">
        <v>32</v>
      </c>
      <c r="T15" s="11">
        <v>43678</v>
      </c>
      <c r="U15" s="11">
        <v>44043</v>
      </c>
      <c r="V15" s="12">
        <v>7231</v>
      </c>
      <c r="W15" s="12">
        <f>382+656+509+4287+122+1275</f>
        <v>7231</v>
      </c>
      <c r="X15" s="12">
        <v>0</v>
      </c>
    </row>
    <row r="16" spans="1:24" ht="14.25">
      <c r="A16" s="7">
        <v>15</v>
      </c>
      <c r="B16" s="8" t="s">
        <v>123</v>
      </c>
      <c r="C16" s="8" t="s">
        <v>55</v>
      </c>
      <c r="D16" s="8" t="s">
        <v>56</v>
      </c>
      <c r="E16" s="8" t="s">
        <v>25</v>
      </c>
      <c r="F16" s="8" t="s">
        <v>57</v>
      </c>
      <c r="G16" s="13" t="s">
        <v>77</v>
      </c>
      <c r="H16" s="13" t="s">
        <v>25</v>
      </c>
      <c r="I16" s="13" t="s">
        <v>25</v>
      </c>
      <c r="J16" s="13" t="s">
        <v>78</v>
      </c>
      <c r="K16" s="13" t="s">
        <v>26</v>
      </c>
      <c r="L16" s="8" t="s">
        <v>25</v>
      </c>
      <c r="M16" s="8" t="s">
        <v>105</v>
      </c>
      <c r="N16" s="8" t="s">
        <v>121</v>
      </c>
      <c r="O16" s="8" t="s">
        <v>60</v>
      </c>
      <c r="P16" s="8" t="s">
        <v>122</v>
      </c>
      <c r="Q16" s="8" t="s">
        <v>119</v>
      </c>
      <c r="R16" s="14" t="s">
        <v>79</v>
      </c>
      <c r="S16" s="10" t="s">
        <v>32</v>
      </c>
      <c r="T16" s="11">
        <v>43678</v>
      </c>
      <c r="U16" s="11">
        <v>44043</v>
      </c>
      <c r="V16" s="12">
        <v>8344</v>
      </c>
      <c r="W16" s="12">
        <v>2695</v>
      </c>
      <c r="X16" s="12">
        <v>5649</v>
      </c>
    </row>
    <row r="17" spans="1:24" ht="14.25">
      <c r="A17" s="7">
        <v>16</v>
      </c>
      <c r="B17" s="8" t="s">
        <v>123</v>
      </c>
      <c r="C17" s="8" t="s">
        <v>55</v>
      </c>
      <c r="D17" s="8" t="s">
        <v>56</v>
      </c>
      <c r="E17" s="8" t="s">
        <v>25</v>
      </c>
      <c r="F17" s="8" t="s">
        <v>57</v>
      </c>
      <c r="G17" s="13" t="s">
        <v>72</v>
      </c>
      <c r="H17" s="13" t="s">
        <v>25</v>
      </c>
      <c r="I17" s="13" t="s">
        <v>80</v>
      </c>
      <c r="J17" s="13" t="s">
        <v>81</v>
      </c>
      <c r="K17" s="13" t="s">
        <v>26</v>
      </c>
      <c r="L17" s="8" t="s">
        <v>25</v>
      </c>
      <c r="M17" s="8" t="s">
        <v>105</v>
      </c>
      <c r="N17" s="8" t="s">
        <v>121</v>
      </c>
      <c r="O17" s="8" t="s">
        <v>60</v>
      </c>
      <c r="P17" s="8" t="s">
        <v>122</v>
      </c>
      <c r="Q17" s="8" t="s">
        <v>119</v>
      </c>
      <c r="R17" s="14" t="s">
        <v>82</v>
      </c>
      <c r="S17" s="10" t="s">
        <v>32</v>
      </c>
      <c r="T17" s="11">
        <v>43678</v>
      </c>
      <c r="U17" s="11">
        <v>44043</v>
      </c>
      <c r="V17" s="12">
        <v>2069</v>
      </c>
      <c r="W17" s="12">
        <f>93+147+45+97+64+162</f>
        <v>608</v>
      </c>
      <c r="X17" s="12">
        <f>248+392+397+197+227</f>
        <v>1461</v>
      </c>
    </row>
    <row r="18" spans="1:24" ht="14.25">
      <c r="A18" s="7">
        <v>17</v>
      </c>
      <c r="B18" s="8" t="s">
        <v>123</v>
      </c>
      <c r="C18" s="8" t="s">
        <v>55</v>
      </c>
      <c r="D18" s="8" t="s">
        <v>56</v>
      </c>
      <c r="E18" s="8" t="s">
        <v>25</v>
      </c>
      <c r="F18" s="8" t="s">
        <v>57</v>
      </c>
      <c r="G18" s="13" t="s">
        <v>72</v>
      </c>
      <c r="H18" s="13" t="s">
        <v>25</v>
      </c>
      <c r="I18" s="13" t="s">
        <v>30</v>
      </c>
      <c r="J18" s="13" t="s">
        <v>83</v>
      </c>
      <c r="K18" s="13" t="s">
        <v>26</v>
      </c>
      <c r="L18" s="8" t="s">
        <v>25</v>
      </c>
      <c r="M18" s="8" t="s">
        <v>105</v>
      </c>
      <c r="N18" s="8" t="s">
        <v>121</v>
      </c>
      <c r="O18" s="8" t="s">
        <v>60</v>
      </c>
      <c r="P18" s="8" t="s">
        <v>122</v>
      </c>
      <c r="Q18" s="8" t="s">
        <v>119</v>
      </c>
      <c r="R18" s="14" t="s">
        <v>84</v>
      </c>
      <c r="S18" s="10" t="s">
        <v>32</v>
      </c>
      <c r="T18" s="11">
        <v>43678</v>
      </c>
      <c r="U18" s="11">
        <v>44043</v>
      </c>
      <c r="V18" s="12">
        <v>1915</v>
      </c>
      <c r="W18" s="12">
        <f>72+114+51+98+78+138</f>
        <v>551</v>
      </c>
      <c r="X18" s="12">
        <f>197+311+376+203+277</f>
        <v>1364</v>
      </c>
    </row>
    <row r="19" spans="1:24" ht="14.25">
      <c r="A19" s="7">
        <v>18</v>
      </c>
      <c r="B19" s="8" t="s">
        <v>123</v>
      </c>
      <c r="C19" s="8" t="s">
        <v>55</v>
      </c>
      <c r="D19" s="8" t="s">
        <v>56</v>
      </c>
      <c r="E19" s="8" t="s">
        <v>25</v>
      </c>
      <c r="F19" s="8" t="s">
        <v>57</v>
      </c>
      <c r="G19" s="13" t="s">
        <v>85</v>
      </c>
      <c r="H19" s="13" t="s">
        <v>37</v>
      </c>
      <c r="I19" s="13" t="s">
        <v>37</v>
      </c>
      <c r="J19" s="13" t="s">
        <v>86</v>
      </c>
      <c r="K19" s="13" t="s">
        <v>26</v>
      </c>
      <c r="L19" s="8" t="s">
        <v>25</v>
      </c>
      <c r="M19" s="8" t="s">
        <v>105</v>
      </c>
      <c r="N19" s="8" t="s">
        <v>121</v>
      </c>
      <c r="O19" s="8" t="s">
        <v>60</v>
      </c>
      <c r="P19" s="8" t="s">
        <v>122</v>
      </c>
      <c r="Q19" s="8" t="s">
        <v>119</v>
      </c>
      <c r="R19" s="14" t="s">
        <v>87</v>
      </c>
      <c r="S19" s="10" t="s">
        <v>32</v>
      </c>
      <c r="T19" s="11">
        <v>43678</v>
      </c>
      <c r="U19" s="11">
        <v>44043</v>
      </c>
      <c r="V19" s="12">
        <v>9762</v>
      </c>
      <c r="W19" s="12">
        <v>4285</v>
      </c>
      <c r="X19" s="12">
        <v>5477</v>
      </c>
    </row>
    <row r="20" spans="1:24" ht="14.25">
      <c r="A20" s="7">
        <v>19</v>
      </c>
      <c r="B20" s="8" t="s">
        <v>123</v>
      </c>
      <c r="C20" s="8" t="s">
        <v>55</v>
      </c>
      <c r="D20" s="8" t="s">
        <v>56</v>
      </c>
      <c r="E20" s="8" t="s">
        <v>25</v>
      </c>
      <c r="F20" s="8" t="s">
        <v>57</v>
      </c>
      <c r="G20" s="13" t="s">
        <v>88</v>
      </c>
      <c r="H20" s="13" t="s">
        <v>37</v>
      </c>
      <c r="I20" s="13" t="s">
        <v>37</v>
      </c>
      <c r="J20" s="13"/>
      <c r="K20" s="13" t="s">
        <v>26</v>
      </c>
      <c r="L20" s="8" t="s">
        <v>25</v>
      </c>
      <c r="M20" s="8" t="s">
        <v>105</v>
      </c>
      <c r="N20" s="8" t="s">
        <v>121</v>
      </c>
      <c r="O20" s="8" t="s">
        <v>60</v>
      </c>
      <c r="P20" s="8" t="s">
        <v>122</v>
      </c>
      <c r="Q20" s="8" t="s">
        <v>119</v>
      </c>
      <c r="R20" s="14" t="s">
        <v>89</v>
      </c>
      <c r="S20" s="10" t="s">
        <v>32</v>
      </c>
      <c r="T20" s="11">
        <v>43678</v>
      </c>
      <c r="U20" s="11">
        <v>44043</v>
      </c>
      <c r="V20" s="12">
        <v>37608</v>
      </c>
      <c r="W20" s="12">
        <f>1656+2540+1339+5638+4374</f>
        <v>15547</v>
      </c>
      <c r="X20" s="12">
        <f>4717+7234+10110</f>
        <v>22061</v>
      </c>
    </row>
    <row r="21" spans="1:24" ht="14.25">
      <c r="A21" s="7">
        <v>20</v>
      </c>
      <c r="B21" s="8" t="s">
        <v>123</v>
      </c>
      <c r="C21" s="8" t="s">
        <v>55</v>
      </c>
      <c r="D21" s="8" t="s">
        <v>56</v>
      </c>
      <c r="E21" s="8" t="s">
        <v>25</v>
      </c>
      <c r="F21" s="8" t="s">
        <v>57</v>
      </c>
      <c r="G21" s="13" t="s">
        <v>72</v>
      </c>
      <c r="H21" s="13" t="s">
        <v>25</v>
      </c>
      <c r="I21" s="13" t="s">
        <v>30</v>
      </c>
      <c r="J21" s="13" t="s">
        <v>90</v>
      </c>
      <c r="K21" s="13" t="s">
        <v>26</v>
      </c>
      <c r="L21" s="8" t="s">
        <v>25</v>
      </c>
      <c r="M21" s="8" t="s">
        <v>105</v>
      </c>
      <c r="N21" s="8" t="s">
        <v>121</v>
      </c>
      <c r="O21" s="8" t="s">
        <v>60</v>
      </c>
      <c r="P21" s="8" t="s">
        <v>122</v>
      </c>
      <c r="Q21" s="8" t="s">
        <v>119</v>
      </c>
      <c r="R21" s="14" t="s">
        <v>91</v>
      </c>
      <c r="S21" s="10" t="s">
        <v>32</v>
      </c>
      <c r="T21" s="11">
        <v>43678</v>
      </c>
      <c r="U21" s="11">
        <v>44043</v>
      </c>
      <c r="V21" s="12">
        <v>290</v>
      </c>
      <c r="W21" s="12">
        <f>13+20+16+5+42</f>
        <v>96</v>
      </c>
      <c r="X21" s="12">
        <f>42+66+16+40+30</f>
        <v>194</v>
      </c>
    </row>
    <row r="22" spans="1:24" ht="14.25">
      <c r="A22" s="7">
        <v>21</v>
      </c>
      <c r="B22" s="8" t="s">
        <v>123</v>
      </c>
      <c r="C22" s="8" t="s">
        <v>55</v>
      </c>
      <c r="D22" s="8" t="s">
        <v>56</v>
      </c>
      <c r="E22" s="8" t="s">
        <v>25</v>
      </c>
      <c r="F22" s="8" t="s">
        <v>57</v>
      </c>
      <c r="G22" s="13" t="s">
        <v>72</v>
      </c>
      <c r="H22" s="13" t="s">
        <v>25</v>
      </c>
      <c r="I22" s="13" t="s">
        <v>30</v>
      </c>
      <c r="J22" s="13" t="s">
        <v>92</v>
      </c>
      <c r="K22" s="13" t="s">
        <v>26</v>
      </c>
      <c r="L22" s="8" t="s">
        <v>25</v>
      </c>
      <c r="M22" s="8" t="s">
        <v>105</v>
      </c>
      <c r="N22" s="8" t="s">
        <v>121</v>
      </c>
      <c r="O22" s="8" t="s">
        <v>60</v>
      </c>
      <c r="P22" s="8" t="s">
        <v>122</v>
      </c>
      <c r="Q22" s="8" t="s">
        <v>119</v>
      </c>
      <c r="R22" s="14" t="s">
        <v>93</v>
      </c>
      <c r="S22" s="10" t="s">
        <v>32</v>
      </c>
      <c r="T22" s="11">
        <v>43678</v>
      </c>
      <c r="U22" s="11">
        <v>44043</v>
      </c>
      <c r="V22" s="12">
        <v>372</v>
      </c>
      <c r="W22" s="12">
        <f>15+24+1+21+13+43</f>
        <v>117</v>
      </c>
      <c r="X22" s="12">
        <f>47+74+46+49+39</f>
        <v>255</v>
      </c>
    </row>
    <row r="23" spans="1:24" ht="14.25">
      <c r="A23" s="7">
        <v>22</v>
      </c>
      <c r="B23" s="8" t="s">
        <v>123</v>
      </c>
      <c r="C23" s="8" t="s">
        <v>55</v>
      </c>
      <c r="D23" s="8" t="s">
        <v>56</v>
      </c>
      <c r="E23" s="8" t="s">
        <v>25</v>
      </c>
      <c r="F23" s="8" t="s">
        <v>57</v>
      </c>
      <c r="G23" s="13" t="s">
        <v>94</v>
      </c>
      <c r="H23" s="13" t="s">
        <v>95</v>
      </c>
      <c r="I23" s="13" t="s">
        <v>59</v>
      </c>
      <c r="J23" s="13" t="s">
        <v>59</v>
      </c>
      <c r="K23" s="13" t="s">
        <v>26</v>
      </c>
      <c r="L23" s="8" t="s">
        <v>25</v>
      </c>
      <c r="M23" s="8" t="s">
        <v>105</v>
      </c>
      <c r="N23" s="8" t="s">
        <v>121</v>
      </c>
      <c r="O23" s="8" t="s">
        <v>60</v>
      </c>
      <c r="P23" s="8" t="s">
        <v>122</v>
      </c>
      <c r="Q23" s="8" t="s">
        <v>119</v>
      </c>
      <c r="R23" s="14" t="s">
        <v>96</v>
      </c>
      <c r="S23" s="10" t="s">
        <v>32</v>
      </c>
      <c r="T23" s="11">
        <v>43678</v>
      </c>
      <c r="U23" s="11">
        <v>44043</v>
      </c>
      <c r="V23" s="12">
        <v>81</v>
      </c>
      <c r="W23" s="12">
        <v>25</v>
      </c>
      <c r="X23" s="12">
        <v>56</v>
      </c>
    </row>
    <row r="24" spans="1:24" ht="14.25">
      <c r="A24" s="7">
        <v>23</v>
      </c>
      <c r="B24" s="8" t="s">
        <v>123</v>
      </c>
      <c r="C24" s="8" t="s">
        <v>55</v>
      </c>
      <c r="D24" s="8" t="s">
        <v>56</v>
      </c>
      <c r="E24" s="8" t="s">
        <v>25</v>
      </c>
      <c r="F24" s="8" t="s">
        <v>57</v>
      </c>
      <c r="G24" s="13" t="s">
        <v>97</v>
      </c>
      <c r="H24" s="13" t="s">
        <v>98</v>
      </c>
      <c r="I24" s="13" t="s">
        <v>59</v>
      </c>
      <c r="J24" s="13" t="s">
        <v>59</v>
      </c>
      <c r="K24" s="13" t="s">
        <v>26</v>
      </c>
      <c r="L24" s="8" t="s">
        <v>25</v>
      </c>
      <c r="M24" s="8" t="s">
        <v>105</v>
      </c>
      <c r="N24" s="8" t="s">
        <v>121</v>
      </c>
      <c r="O24" s="8" t="s">
        <v>60</v>
      </c>
      <c r="P24" s="8" t="s">
        <v>122</v>
      </c>
      <c r="Q24" s="8" t="s">
        <v>120</v>
      </c>
      <c r="R24" s="15" t="s">
        <v>112</v>
      </c>
      <c r="S24" s="10" t="s">
        <v>32</v>
      </c>
      <c r="T24" s="11">
        <v>43678</v>
      </c>
      <c r="U24" s="11">
        <v>44043</v>
      </c>
      <c r="V24" s="12">
        <v>33565</v>
      </c>
      <c r="W24" s="12" t="s">
        <v>111</v>
      </c>
      <c r="X24" s="12" t="s">
        <v>111</v>
      </c>
    </row>
    <row r="25" spans="1:24" ht="14.25">
      <c r="A25" s="7">
        <v>24</v>
      </c>
      <c r="B25" s="8" t="s">
        <v>123</v>
      </c>
      <c r="C25" s="8" t="s">
        <v>55</v>
      </c>
      <c r="D25" s="8" t="s">
        <v>56</v>
      </c>
      <c r="E25" s="8" t="s">
        <v>25</v>
      </c>
      <c r="F25" s="8" t="s">
        <v>57</v>
      </c>
      <c r="G25" s="13" t="s">
        <v>72</v>
      </c>
      <c r="H25" s="13" t="s">
        <v>25</v>
      </c>
      <c r="I25" s="13" t="s">
        <v>30</v>
      </c>
      <c r="J25" s="13" t="s">
        <v>99</v>
      </c>
      <c r="K25" s="13" t="s">
        <v>26</v>
      </c>
      <c r="L25" s="8" t="s">
        <v>25</v>
      </c>
      <c r="M25" s="8" t="s">
        <v>105</v>
      </c>
      <c r="N25" s="8" t="s">
        <v>121</v>
      </c>
      <c r="O25" s="8" t="s">
        <v>60</v>
      </c>
      <c r="P25" s="8" t="s">
        <v>122</v>
      </c>
      <c r="Q25" s="8" t="s">
        <v>119</v>
      </c>
      <c r="R25" s="14" t="s">
        <v>100</v>
      </c>
      <c r="S25" s="10" t="s">
        <v>32</v>
      </c>
      <c r="T25" s="11">
        <v>43678</v>
      </c>
      <c r="U25" s="11">
        <v>44043</v>
      </c>
      <c r="V25" s="12">
        <v>50</v>
      </c>
      <c r="W25" s="12">
        <v>4</v>
      </c>
      <c r="X25" s="12">
        <v>1</v>
      </c>
    </row>
    <row r="26" spans="1:24" ht="14.25">
      <c r="A26" s="7">
        <v>25</v>
      </c>
      <c r="B26" s="8" t="s">
        <v>123</v>
      </c>
      <c r="C26" s="8" t="s">
        <v>55</v>
      </c>
      <c r="D26" s="8" t="s">
        <v>56</v>
      </c>
      <c r="E26" s="8" t="s">
        <v>25</v>
      </c>
      <c r="F26" s="8" t="s">
        <v>57</v>
      </c>
      <c r="G26" s="13" t="s">
        <v>72</v>
      </c>
      <c r="H26" s="13" t="s">
        <v>25</v>
      </c>
      <c r="I26" s="13" t="s">
        <v>30</v>
      </c>
      <c r="J26" s="13" t="s">
        <v>101</v>
      </c>
      <c r="K26" s="13" t="s">
        <v>26</v>
      </c>
      <c r="L26" s="8" t="s">
        <v>25</v>
      </c>
      <c r="M26" s="8" t="s">
        <v>105</v>
      </c>
      <c r="N26" s="8" t="s">
        <v>121</v>
      </c>
      <c r="O26" s="8" t="s">
        <v>60</v>
      </c>
      <c r="P26" s="8" t="s">
        <v>122</v>
      </c>
      <c r="Q26" s="8" t="s">
        <v>119</v>
      </c>
      <c r="R26" s="14" t="s">
        <v>102</v>
      </c>
      <c r="S26" s="10" t="s">
        <v>32</v>
      </c>
      <c r="T26" s="11">
        <v>43678</v>
      </c>
      <c r="U26" s="11">
        <v>44043</v>
      </c>
      <c r="V26" s="12">
        <v>50</v>
      </c>
      <c r="W26" s="12">
        <v>4</v>
      </c>
      <c r="X26" s="12">
        <v>1</v>
      </c>
    </row>
    <row r="27" spans="1:24" ht="14.25">
      <c r="A27" s="7">
        <v>26</v>
      </c>
      <c r="B27" s="8" t="s">
        <v>123</v>
      </c>
      <c r="C27" s="8" t="s">
        <v>55</v>
      </c>
      <c r="D27" s="8" t="s">
        <v>56</v>
      </c>
      <c r="E27" s="8" t="s">
        <v>25</v>
      </c>
      <c r="F27" s="8" t="s">
        <v>57</v>
      </c>
      <c r="G27" s="13" t="s">
        <v>72</v>
      </c>
      <c r="H27" s="13" t="s">
        <v>25</v>
      </c>
      <c r="I27" s="13" t="s">
        <v>37</v>
      </c>
      <c r="J27" s="13" t="s">
        <v>103</v>
      </c>
      <c r="K27" s="13" t="s">
        <v>26</v>
      </c>
      <c r="L27" s="8" t="s">
        <v>25</v>
      </c>
      <c r="M27" s="8" t="s">
        <v>105</v>
      </c>
      <c r="N27" s="8" t="s">
        <v>121</v>
      </c>
      <c r="O27" s="8" t="s">
        <v>60</v>
      </c>
      <c r="P27" s="8" t="s">
        <v>122</v>
      </c>
      <c r="Q27" s="8" t="s">
        <v>119</v>
      </c>
      <c r="R27" s="14" t="s">
        <v>104</v>
      </c>
      <c r="S27" s="10" t="s">
        <v>32</v>
      </c>
      <c r="T27" s="11">
        <v>43678</v>
      </c>
      <c r="U27" s="11">
        <v>44043</v>
      </c>
      <c r="V27" s="12">
        <v>90</v>
      </c>
      <c r="W27" s="12">
        <v>2</v>
      </c>
      <c r="X27" s="12">
        <v>7</v>
      </c>
    </row>
    <row r="28" spans="1:24" ht="15">
      <c r="A28" s="19">
        <v>27</v>
      </c>
      <c r="B28" s="8" t="s">
        <v>123</v>
      </c>
      <c r="C28" s="8" t="s">
        <v>124</v>
      </c>
      <c r="D28" s="8" t="s">
        <v>56</v>
      </c>
      <c r="E28" s="8" t="s">
        <v>25</v>
      </c>
      <c r="F28" s="8" t="s">
        <v>57</v>
      </c>
      <c r="G28" s="13" t="s">
        <v>72</v>
      </c>
      <c r="H28" s="13" t="s">
        <v>25</v>
      </c>
      <c r="I28" s="13" t="s">
        <v>125</v>
      </c>
      <c r="J28" s="13" t="s">
        <v>126</v>
      </c>
      <c r="K28" s="13" t="s">
        <v>26</v>
      </c>
      <c r="L28" s="8" t="s">
        <v>25</v>
      </c>
      <c r="M28" s="8" t="s">
        <v>105</v>
      </c>
      <c r="N28" s="12" t="s">
        <v>127</v>
      </c>
      <c r="O28" s="12" t="s">
        <v>127</v>
      </c>
      <c r="P28" s="12" t="s">
        <v>127</v>
      </c>
      <c r="Q28" s="8" t="s">
        <v>119</v>
      </c>
      <c r="R28" s="16" t="s">
        <v>128</v>
      </c>
      <c r="S28" s="12"/>
      <c r="T28" s="11">
        <v>43678</v>
      </c>
      <c r="U28" s="11">
        <v>44043</v>
      </c>
      <c r="V28" s="17">
        <f>60*12</f>
        <v>720</v>
      </c>
      <c r="W28" s="18">
        <v>270</v>
      </c>
      <c r="X28" s="17">
        <v>450</v>
      </c>
    </row>
    <row r="29" spans="1:22" ht="15">
      <c r="A29" s="1"/>
      <c r="B29" s="1"/>
      <c r="C29" s="1"/>
      <c r="D29" s="1"/>
      <c r="E29" s="1"/>
      <c r="F29" s="1"/>
      <c r="G29" s="3"/>
      <c r="H29" s="3"/>
      <c r="I29" s="3"/>
      <c r="J29" s="3"/>
      <c r="K29" s="3"/>
      <c r="L29" s="1"/>
      <c r="M29" s="1"/>
      <c r="N29" s="1"/>
      <c r="O29" s="1"/>
      <c r="P29" s="1"/>
      <c r="Q29" s="1"/>
      <c r="R29" s="2"/>
      <c r="S29" s="1"/>
      <c r="T29" s="1"/>
      <c r="U29" s="1"/>
      <c r="V29" s="1">
        <f>SUM(V3:V28)</f>
        <v>374740</v>
      </c>
    </row>
    <row r="30" spans="1:2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1"/>
      <c r="T30" s="1"/>
      <c r="U30" s="1"/>
      <c r="V30" s="1"/>
    </row>
    <row r="31" spans="1:2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1"/>
      <c r="T31" s="1"/>
      <c r="U31" s="1"/>
      <c r="V31" s="1"/>
    </row>
    <row r="32" ht="14.25">
      <c r="R32" s="2"/>
    </row>
  </sheetData>
  <sheetProtection/>
  <mergeCells count="12">
    <mergeCell ref="O1:O2"/>
    <mergeCell ref="N1:N2"/>
    <mergeCell ref="W1:X1"/>
    <mergeCell ref="R1:R2"/>
    <mergeCell ref="S1:S2"/>
    <mergeCell ref="T1:U1"/>
    <mergeCell ref="A1:A2"/>
    <mergeCell ref="B1:F1"/>
    <mergeCell ref="G1:G2"/>
    <mergeCell ref="H1:L1"/>
    <mergeCell ref="Q1:Q2"/>
    <mergeCell ref="P1:P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aukcj</cp:lastModifiedBy>
  <dcterms:created xsi:type="dcterms:W3CDTF">2016-05-11T06:16:56Z</dcterms:created>
  <dcterms:modified xsi:type="dcterms:W3CDTF">2019-04-29T11:37:43Z</dcterms:modified>
  <cp:category/>
  <cp:version/>
  <cp:contentType/>
  <cp:contentStatus/>
</cp:coreProperties>
</file>