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05" activeTab="2"/>
  </bookViews>
  <sheets>
    <sheet name="1" sheetId="1" r:id="rId1"/>
    <sheet name="2" sheetId="2" r:id="rId2"/>
    <sheet name="4" sheetId="3" r:id="rId3"/>
  </sheets>
  <definedNames>
    <definedName name="_xlnm._FilterDatabase" localSheetId="0" hidden="1">'1'!$A$10:$F$137</definedName>
  </definedNames>
  <calcPr fullCalcOnLoad="1"/>
</workbook>
</file>

<file path=xl/sharedStrings.xml><?xml version="1.0" encoding="utf-8"?>
<sst xmlns="http://schemas.openxmlformats.org/spreadsheetml/2006/main" count="973" uniqueCount="339">
  <si>
    <t>Plan</t>
  </si>
  <si>
    <t>4.</t>
  </si>
  <si>
    <t>Dział</t>
  </si>
  <si>
    <t>Rozdział</t>
  </si>
  <si>
    <t>§</t>
  </si>
  <si>
    <t>Treść</t>
  </si>
  <si>
    <t>L.p.</t>
  </si>
  <si>
    <t>1.</t>
  </si>
  <si>
    <t>2.</t>
  </si>
  <si>
    <t>3.</t>
  </si>
  <si>
    <t>Nazwa</t>
  </si>
  <si>
    <t>5.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</si>
  <si>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</si>
  <si>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</si>
  <si>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</si>
  <si>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</si>
  <si>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</si>
  <si>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</si>
  <si>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</si>
  <si>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</si>
  <si>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Prywatyzacja majątku j.s.t.</t>
  </si>
  <si>
    <t>8.</t>
  </si>
  <si>
    <t>Rozchody ogółem :</t>
  </si>
  <si>
    <t>§  931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</si>
  <si>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</si>
  <si>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</si>
  <si>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</si>
  <si>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</si>
  <si>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</si>
  <si>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</si>
  <si>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</si>
  <si>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papiery wartościowe</t>
  </si>
  <si>
    <t>Pożyczki na finansowanie zadań realizowanych z udziałem środków pochodzących z budżetu UE</t>
  </si>
  <si>
    <t>§ 903</t>
  </si>
  <si>
    <t>§ 951</t>
  </si>
  <si>
    <t xml:space="preserve">§ 941 do 944 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</si>
  <si>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</si>
  <si>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</si>
  <si>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</si>
  <si>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</si>
  <si>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§ 953</t>
  </si>
  <si>
    <t>§ 993</t>
  </si>
  <si>
    <t>Wykup innych papierów wartościowych</t>
  </si>
  <si>
    <t>Kredyty i pożyczki krajowe</t>
  </si>
  <si>
    <t>Inne rozliczenia krajowe (wolne środki)</t>
  </si>
  <si>
    <t>Spłaty kredytów i pożyczek krajowych</t>
  </si>
  <si>
    <t>Spłaty kredytów i pożyczek zagranicznych</t>
  </si>
  <si>
    <t xml:space="preserve">Plan </t>
  </si>
  <si>
    <t>Kredyty i pożyczki zagraniczne</t>
  </si>
  <si>
    <t>Źródło dochodów</t>
  </si>
  <si>
    <t>010</t>
  </si>
  <si>
    <t>01008</t>
  </si>
  <si>
    <t>01010</t>
  </si>
  <si>
    <t>020</t>
  </si>
  <si>
    <t>02001</t>
  </si>
  <si>
    <t>0750</t>
  </si>
  <si>
    <t>400</t>
  </si>
  <si>
    <t>40002</t>
  </si>
  <si>
    <t>0830</t>
  </si>
  <si>
    <t>0920</t>
  </si>
  <si>
    <t>700</t>
  </si>
  <si>
    <t>70005</t>
  </si>
  <si>
    <t>750</t>
  </si>
  <si>
    <t>75011</t>
  </si>
  <si>
    <t>2010</t>
  </si>
  <si>
    <t>2360</t>
  </si>
  <si>
    <t>751</t>
  </si>
  <si>
    <t>75101</t>
  </si>
  <si>
    <t>756</t>
  </si>
  <si>
    <t>75601</t>
  </si>
  <si>
    <t>0910</t>
  </si>
  <si>
    <t>0350</t>
  </si>
  <si>
    <t>75615</t>
  </si>
  <si>
    <t>0310</t>
  </si>
  <si>
    <t>0320</t>
  </si>
  <si>
    <t>0330</t>
  </si>
  <si>
    <t>0340</t>
  </si>
  <si>
    <t>0500</t>
  </si>
  <si>
    <t>75616</t>
  </si>
  <si>
    <t>0360</t>
  </si>
  <si>
    <t>0690</t>
  </si>
  <si>
    <t>75618</t>
  </si>
  <si>
    <t>0410</t>
  </si>
  <si>
    <t>0480</t>
  </si>
  <si>
    <t>0490</t>
  </si>
  <si>
    <t>75621</t>
  </si>
  <si>
    <t>0010</t>
  </si>
  <si>
    <t>0020</t>
  </si>
  <si>
    <t>758</t>
  </si>
  <si>
    <t>75801</t>
  </si>
  <si>
    <t>2920</t>
  </si>
  <si>
    <t>75807</t>
  </si>
  <si>
    <t>75814</t>
  </si>
  <si>
    <t>801</t>
  </si>
  <si>
    <t>80104</t>
  </si>
  <si>
    <t>80113</t>
  </si>
  <si>
    <t>852</t>
  </si>
  <si>
    <t>85212</t>
  </si>
  <si>
    <t>85213</t>
  </si>
  <si>
    <t>85214</t>
  </si>
  <si>
    <t>2030</t>
  </si>
  <si>
    <t>85219</t>
  </si>
  <si>
    <t>85228</t>
  </si>
  <si>
    <t>85295</t>
  </si>
  <si>
    <t>900</t>
  </si>
  <si>
    <t>90001</t>
  </si>
  <si>
    <t>Razem</t>
  </si>
  <si>
    <t>4300</t>
  </si>
  <si>
    <t>01030</t>
  </si>
  <si>
    <t>2850</t>
  </si>
  <si>
    <t>6050</t>
  </si>
  <si>
    <t>4170</t>
  </si>
  <si>
    <t>4210</t>
  </si>
  <si>
    <t>4260</t>
  </si>
  <si>
    <t>4270</t>
  </si>
  <si>
    <t>4360</t>
  </si>
  <si>
    <t>4430</t>
  </si>
  <si>
    <t>600</t>
  </si>
  <si>
    <t>60014</t>
  </si>
  <si>
    <t>60016</t>
  </si>
  <si>
    <t>4370</t>
  </si>
  <si>
    <t>710</t>
  </si>
  <si>
    <t>71004</t>
  </si>
  <si>
    <t>4010</t>
  </si>
  <si>
    <t>4040</t>
  </si>
  <si>
    <t>4110</t>
  </si>
  <si>
    <t>4120</t>
  </si>
  <si>
    <t>75022</t>
  </si>
  <si>
    <t>3030</t>
  </si>
  <si>
    <t>4410</t>
  </si>
  <si>
    <t>75023</t>
  </si>
  <si>
    <t>3020</t>
  </si>
  <si>
    <t>4230</t>
  </si>
  <si>
    <t>4350</t>
  </si>
  <si>
    <t>4440</t>
  </si>
  <si>
    <t>4700</t>
  </si>
  <si>
    <t>4740</t>
  </si>
  <si>
    <t>4750</t>
  </si>
  <si>
    <t>75095</t>
  </si>
  <si>
    <t>754</t>
  </si>
  <si>
    <t>75412</t>
  </si>
  <si>
    <t>75647</t>
  </si>
  <si>
    <t>757</t>
  </si>
  <si>
    <t>75702</t>
  </si>
  <si>
    <t>8070</t>
  </si>
  <si>
    <t>80101</t>
  </si>
  <si>
    <t>3260</t>
  </si>
  <si>
    <t>4240</t>
  </si>
  <si>
    <t>4280</t>
  </si>
  <si>
    <t>80103</t>
  </si>
  <si>
    <t>80110</t>
  </si>
  <si>
    <t>80146</t>
  </si>
  <si>
    <t>80195</t>
  </si>
  <si>
    <t>851</t>
  </si>
  <si>
    <t>85154</t>
  </si>
  <si>
    <t>85202</t>
  </si>
  <si>
    <t>3110</t>
  </si>
  <si>
    <t>4130</t>
  </si>
  <si>
    <t>85215</t>
  </si>
  <si>
    <t>90003</t>
  </si>
  <si>
    <t>90015</t>
  </si>
  <si>
    <t>90095</t>
  </si>
  <si>
    <t>921</t>
  </si>
  <si>
    <t>92108</t>
  </si>
  <si>
    <t>92116</t>
  </si>
  <si>
    <t>926</t>
  </si>
  <si>
    <t>92605</t>
  </si>
  <si>
    <t>Zakup usług pozostałych</t>
  </si>
  <si>
    <t>Leśnictwo</t>
  </si>
  <si>
    <t>Wytwarzanie i zaopatrzenie w energie elektryczną, gaz i wodę</t>
  </si>
  <si>
    <t>Gospodarka mieszkaniowa</t>
  </si>
  <si>
    <t>Administracja publiczna</t>
  </si>
  <si>
    <t>Urzędy naczelnych organów władzy państwowej, kontroli i ochrony prawa oraz sądownictwa</t>
  </si>
  <si>
    <t>Dochody od osób prawnych, od osób fizycznych i od innych jednostek nieposiadających osobowości prawnej oraz wydatki związane z ich poborem</t>
  </si>
  <si>
    <t>Różne rozliczenia</t>
  </si>
  <si>
    <t>Oświata i wychowanie</t>
  </si>
  <si>
    <t>Pomoc społeczna</t>
  </si>
  <si>
    <t>Gospodarka komunalna i ochrona środowiska</t>
  </si>
  <si>
    <t>Gospodarka leśna</t>
  </si>
  <si>
    <t>Dostarczanie wody</t>
  </si>
  <si>
    <t>Gospodarka gruntami i nieruchomościami</t>
  </si>
  <si>
    <t>Urzędy wojewódzkie</t>
  </si>
  <si>
    <t>Urzędy naczelnych organów władzy państwowej, kontroli i ochrony prawa</t>
  </si>
  <si>
    <t xml:space="preserve">Wpływy z podatku dochodowego od osób fizycznych 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</si>
  <si>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</si>
  <si>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cywilnoprawnych,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</si>
  <si>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</si>
  <si>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</si>
  <si>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</si>
  <si>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>Część wyrównanwcza subwencji ogólnej dla gmin</t>
  </si>
  <si>
    <t>Różne rozliczenia finansowe</t>
  </si>
  <si>
    <t>Przedszkola</t>
  </si>
  <si>
    <t>Dowożenie uczniów do szkół</t>
  </si>
  <si>
    <t>Świadczenia rodzinne, zaliczka alimentacyjna oraz składki na ubezpieczenie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</si>
  <si>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</si>
  <si>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</si>
  <si>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</si>
  <si>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Usługi opiekuńcze i specjalistyczne usługi opiekuńcze</t>
  </si>
  <si>
    <t>Pozostała dzialność</t>
  </si>
  <si>
    <t>Gospodarka ściekowa i ochrona wód</t>
  </si>
  <si>
    <t>Dochody z najmu i dzierżawy składników majątkowych Skarbu Państwa, jednostek samorządu terytorialnegolub innych jednostek zalicznych do sektora finansów publicznychoraz innych umów o podobnym charakterze</t>
  </si>
  <si>
    <t>Wpływy z usług</t>
  </si>
  <si>
    <t>Pozostałe odsetki</t>
  </si>
  <si>
    <t>Dotacje celowe otrzymane z budżetu państwa na realizację zadań bieżących z zakresu administracji rządowej oraz innych zadań zleconych gminie</t>
  </si>
  <si>
    <t>Dochody jednostek samorządu terytorialnego związane z realizacją zadań z zakresu administracji rządowej oraz innych zadań zleconych ustawami</t>
  </si>
  <si>
    <t>Podatek od działalności gospodarczej osób fizycznych, opłacany w formie karty podatkowej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</si>
  <si>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</si>
  <si>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</si>
  <si>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</si>
  <si>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</si>
  <si>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</si>
  <si>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Odsetki od nieterminowych wpłat z tytułu podatków i opłat</t>
  </si>
  <si>
    <t>Podatek od spadków i darowizn</t>
  </si>
  <si>
    <t>Wpływy z opłaty skarbowej</t>
  </si>
  <si>
    <t>Wpływy z opłąt za wydanie zezwoleń na sprzedaż alkoholu</t>
  </si>
  <si>
    <t>Wpływy z innych lokalnych opłat pobieranych przez jedfnostkę samorządu terytorialnego na podstawie odrębnych ustaw</t>
  </si>
  <si>
    <t>Podatek dochodowy od osób fizycznych</t>
  </si>
  <si>
    <t>Podatek dochodowy od osób prawnych</t>
  </si>
  <si>
    <t>Subencje ogólne z budżetu państwa</t>
  </si>
  <si>
    <t>Dotacje celowe otrzymane z budżetu państwa na realizację własnych zadań bieżących gmin</t>
  </si>
  <si>
    <t>Wpływy z różnych opłat</t>
  </si>
  <si>
    <t>Rolnictwo i łowiectwo</t>
  </si>
  <si>
    <t>Transport i łączność</t>
  </si>
  <si>
    <t>Działalność usługowa</t>
  </si>
  <si>
    <t>Bezpieczeństwo publiczne i ochrona przeciwpożarowa</t>
  </si>
  <si>
    <t>Obsługa długu publicznego</t>
  </si>
  <si>
    <t>Ochrona zdrowia</t>
  </si>
  <si>
    <t>Kultura i ochrona dziedzictwa narodowego</t>
  </si>
  <si>
    <t>Kultura fizyczna i sport</t>
  </si>
  <si>
    <t>Melioracje wodne</t>
  </si>
  <si>
    <t>Infrastruktura wodociągowa i sanitacyjna wsi</t>
  </si>
  <si>
    <t>Izby rolnicze</t>
  </si>
  <si>
    <t>Drogi publiczne powiatowe</t>
  </si>
  <si>
    <t>Drogi publiczne gminne</t>
  </si>
  <si>
    <t>Plany zagospodarowania przestrzennego</t>
  </si>
  <si>
    <t>Rady gmin</t>
  </si>
  <si>
    <t>Urzędy gmin</t>
  </si>
  <si>
    <t>Pozostała działalność</t>
  </si>
  <si>
    <t>Ochotnicze straże pożarne</t>
  </si>
  <si>
    <t>Pobór podatków, opłat i niepodatkowych należności budżetowych</t>
  </si>
  <si>
    <t xml:space="preserve">Obsługa papierów wartościowych, kredytów i pożyczek jednostek samorządu terytorialnego </t>
  </si>
  <si>
    <t>Szkoły podstawowe</t>
  </si>
  <si>
    <t>Odzialy przedszkolne w szkołach podstawowych</t>
  </si>
  <si>
    <t>Gimnazja</t>
  </si>
  <si>
    <t>Dowożenie uczniów do szkoły</t>
  </si>
  <si>
    <t>Dokształcanie i doskonalenie nauczycieli</t>
  </si>
  <si>
    <t>Pozostała dziłalność</t>
  </si>
  <si>
    <t>Przeciwdziałanie alkoholizmowi</t>
  </si>
  <si>
    <t>Domy pomocy społecznej</t>
  </si>
  <si>
    <t>Dodatki mieszkaniowe</t>
  </si>
  <si>
    <t>Oczyszczanie miast i wsi</t>
  </si>
  <si>
    <t>Oświetlenie ulic, placów i dróg</t>
  </si>
  <si>
    <t>Filharmonie, orkiestry, chóry i kapele</t>
  </si>
  <si>
    <t>Biblioteki</t>
  </si>
  <si>
    <t>Zadania w zakresie kultury fizycznej i sportu</t>
  </si>
  <si>
    <t>Wydatki inwestycyjne jednostek budżetowych</t>
  </si>
  <si>
    <t>Wpłaty gmin na rzecz izb rolniczych w wysokości 2% uzyskanych wpływów z podatku rolnego</t>
  </si>
  <si>
    <t>Wynagrodzenia bezosobowe</t>
  </si>
  <si>
    <t>Zakup materiałów i wyposażenia</t>
  </si>
  <si>
    <t>Zakup energii</t>
  </si>
  <si>
    <t>Zakup usług remntowych</t>
  </si>
  <si>
    <t>Opłaty z tytułu zakupu usług telekomunikacyjnych telefonii komórkowej</t>
  </si>
  <si>
    <t>Różne opłaty i składki</t>
  </si>
  <si>
    <t>Opłaty z tytułu zakupu usług telekomunikacyjnych telefonii stacjonarnej</t>
  </si>
  <si>
    <t>Wynagrodzenia osobowe pracowników</t>
  </si>
  <si>
    <t>Dodatkowe wynagrodzenie roczne</t>
  </si>
  <si>
    <t>Składki na ubezpieczenie społeczne</t>
  </si>
  <si>
    <t>Składki na Fundusz Pracy</t>
  </si>
  <si>
    <t>Różne wydatki na rzecz osób fizycznych</t>
  </si>
  <si>
    <t>Podróże służbowe krajowe</t>
  </si>
  <si>
    <t>Wydatki osobowe nie zaliczane do wynagrodzeń</t>
  </si>
  <si>
    <t>Zakup leków i materiałów medycznych</t>
  </si>
  <si>
    <t>Zakup usług dostępu do sieci Internet</t>
  </si>
  <si>
    <t>Odpisy na ZFŚS</t>
  </si>
  <si>
    <t>Szkolenia pracowników niebędących członkami korpusu służby cywilnej</t>
  </si>
  <si>
    <t>Zakup akcesoriów komputerowych, w tym programów i licencji</t>
  </si>
  <si>
    <t>Odsetki i dyskonto od krajowych skarbowych papierów wartościowych oraz od krajowych pożyczek i kredytów</t>
  </si>
  <si>
    <t>Inne formy pomocy dla uczniów</t>
  </si>
  <si>
    <t>Zakup pomocy naukowych, dydaktycznych i książek</t>
  </si>
  <si>
    <t>4330</t>
  </si>
  <si>
    <t>Zakup usług przesz jednostki samorządu terytorialnego od innych jednostek samorządu terytorialnego</t>
  </si>
  <si>
    <t>Składki na ubezpieczenie zdrowotne</t>
  </si>
  <si>
    <t>Świadczenia społeczne</t>
  </si>
  <si>
    <t>Zakup usług zdrowotnych</t>
  </si>
  <si>
    <t>Zakup materiałów papierniczych do sprzętu drukarskiego i urządzeń kserograficznych</t>
  </si>
  <si>
    <t>6060</t>
  </si>
  <si>
    <t>Zakupy inwestycyjne jednostek budżetowych</t>
  </si>
  <si>
    <t>Zakup usług remontowych</t>
  </si>
  <si>
    <t>4420</t>
  </si>
  <si>
    <t>Podróże służbowe zagraniczne</t>
  </si>
  <si>
    <t>Plan dochodów budżetu gminy na 2007 r.</t>
  </si>
  <si>
    <t>Wykonanie</t>
  </si>
  <si>
    <t>Wydatki budżetu gminy na 2007 rok</t>
  </si>
  <si>
    <t>0970</t>
  </si>
  <si>
    <t>01095</t>
  </si>
  <si>
    <t>6298</t>
  </si>
  <si>
    <t>6300</t>
  </si>
  <si>
    <t>0770</t>
  </si>
  <si>
    <t>0960</t>
  </si>
  <si>
    <t>2700</t>
  </si>
  <si>
    <t>75108</t>
  </si>
  <si>
    <t>2910</t>
  </si>
  <si>
    <t>0370</t>
  </si>
  <si>
    <t>0450</t>
  </si>
  <si>
    <t>0590</t>
  </si>
  <si>
    <t>854</t>
  </si>
  <si>
    <t>85415</t>
  </si>
  <si>
    <t>0400</t>
  </si>
  <si>
    <t>2020</t>
  </si>
  <si>
    <t>75109</t>
  </si>
  <si>
    <t>752</t>
  </si>
  <si>
    <t>75212</t>
  </si>
  <si>
    <t>75411</t>
  </si>
  <si>
    <t>3240</t>
  </si>
  <si>
    <t>Infrastruktura wodociągowa i sanitacyjna na wsi</t>
  </si>
  <si>
    <t>Edukacyjna opieka wychowawcza</t>
  </si>
  <si>
    <t>Pomoc materialna dla uczniów</t>
  </si>
  <si>
    <t>Kultura i ochrona dziedzictwa</t>
  </si>
  <si>
    <t>Wpływy z różnych dochodów</t>
  </si>
  <si>
    <t>Środki na dofinansowanie własnych inwestycji gmin (związków gmin), powiatów (związków powiatów), samorządów województw, pozyskane z innych źródeł</t>
  </si>
  <si>
    <t>Wpływy z tytułu pomocy finansowej udzielanej między jednostkami samorządu terytorialnego na dofinansowanych własnych zadań inwestycyjnych i zakupów inwestycyjnych</t>
  </si>
  <si>
    <t>Wpłaty z tytułu odpłatnego nabycia prawa własności oraz prawa użytkowania wieczystego nieruchomości</t>
  </si>
  <si>
    <t>Otrzymane spadki, zapisy i darowizny w postaci pieniężnej</t>
  </si>
  <si>
    <t>Środki na dofinansowanie własnych zadań bieżacych gmin (związków gmin), powiatów (związków powiatów0, samorządów województw, pozyskane z innych źródeł</t>
  </si>
  <si>
    <t>Wybory do Sejmu i Senatu</t>
  </si>
  <si>
    <t>Wpływy ze zwrotów dotacji wykorzystanych niezgodnie z przezaczeniem lub pobranych w nadmiernej wysokości</t>
  </si>
  <si>
    <t>Podatek od posiadania psów</t>
  </si>
  <si>
    <t>Wpływy z opłaty administracyjnej za czynności urzędowe</t>
  </si>
  <si>
    <t>Wpływy z opłat za koncesje i licencje</t>
  </si>
  <si>
    <t>Wpływy z opłaty produktowej</t>
  </si>
  <si>
    <t>Dotacje celowe otrzymane z budżetu państwa na zadania bieżące realizowane przez gminę na podstawie porozumień z organami administracji rządowej</t>
  </si>
  <si>
    <t>Wybory do rad gmin, rad powiatów i sejmików województw, wybory wójtów, burmistrzów i prezydentów miast oraz referenda gminne, powiatowe i wojewódzkie</t>
  </si>
  <si>
    <t>Zwrot dotacji wykorzystanych niezgodnie z przeznaczeniem lub pobranych w nadmiernej wysokości</t>
  </si>
  <si>
    <t>Obrona narodowa</t>
  </si>
  <si>
    <t>Pozostałe wydatki obronne</t>
  </si>
  <si>
    <t>Komendy powiatowe Państwowych Straży Pożarnych</t>
  </si>
  <si>
    <t xml:space="preserve">Dotacja celowa na pomoc finansową udzielaną między jednostkami samorządu terytorialnego na dofinansowanie własnych zadań inwestycyjnych i zakupów inwestycyjnych </t>
  </si>
  <si>
    <t>Stypendia dla uczniów</t>
  </si>
  <si>
    <t>Przychody i rozchody budżetu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</si>
</sst>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7">
    <font>
      <sz val="10"/>
      <name val="Arial CE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 Baltic"/>
      <family val="1"/>
    </font>
    <font>
      <sz val="10"/>
      <name val="Times New Roman Baltic"/>
      <family val="1"/>
    </font>
    <font>
      <sz val="8"/>
      <name val="Times New Roman Baltic"/>
      <family val="1"/>
    </font>
    <font>
      <b/>
      <sz val="11"/>
      <name val="Times New Roman Baltic"/>
      <family val="1"/>
    </font>
    <font>
      <b/>
      <sz val="10"/>
      <name val="Times New Roman Baltic"/>
      <family val="1"/>
    </font>
    <font>
      <sz val="6"/>
      <name val="Times New Roman Baltic"/>
      <family val="1"/>
    </font>
    <font>
      <sz val="11"/>
      <name val="Times New Roman Baltic"/>
      <family val="1"/>
    </font>
    <font>
      <sz val="12"/>
      <name val="Times New Roman CE"/>
      <family val="1"/>
    </font>
    <font>
      <sz val="12"/>
      <name val="Times New Roman Baltic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2" xfId="0" applyNumberFormat="1" applyFont="1" applyFill="1" applyBorder="1" applyAlignment="1">
      <alignment/>
    </xf>
    <xf numFmtId="49" fontId="3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/>
    </xf>
    <xf numFmtId="49" fontId="2" fillId="0" borderId="4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49" fontId="3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3" fontId="12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right" vertical="top"/>
    </xf>
    <xf numFmtId="3" fontId="10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49" fontId="3" fillId="0" borderId="1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Alignment="1">
      <alignment horizont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3" fontId="3" fillId="0" borderId="1" xfId="15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 vertical="top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showGridLines="0" workbookViewId="0" topLeftCell="A1">
      <selection activeCell="A4" sqref="A4:E4"/>
    </sheetView>
  </sheetViews>
  <sheetFormatPr defaultColWidth="9.00390625" defaultRowHeight="12.75"/>
  <cols>
    <col min="1" max="1" width="5.75390625" style="16" customWidth="1"/>
    <col min="2" max="2" width="8.75390625" style="16" customWidth="1"/>
    <col min="3" max="3" width="7.75390625" style="16" customWidth="1"/>
    <col min="4" max="4" width="40.25390625" style="40" customWidth="1"/>
    <col min="5" max="6" width="18.75390625" style="66" customWidth="1"/>
    <col min="7" max="16384" width="9.125" style="8" customWidth="1"/>
  </cols>
  <sheetData>
    <row r="1" ht="15.75">
      <c r="F1" s="72"/>
    </row>
    <row r="4" spans="1:5" ht="15.75">
      <c r="A4" s="84" t="s">
        <v>290</v>
      </c>
      <c r="B4" s="84"/>
      <c r="C4" s="84"/>
      <c r="D4" s="84"/>
      <c r="E4" s="84"/>
    </row>
    <row r="5" spans="2:5" ht="15.75">
      <c r="B5" s="17"/>
      <c r="C5" s="17"/>
      <c r="D5" s="41"/>
      <c r="E5" s="67"/>
    </row>
    <row r="6" ht="15.75">
      <c r="F6" s="64" t="s">
        <v>29</v>
      </c>
    </row>
    <row r="7" spans="1:6" ht="15.75">
      <c r="A7" s="18"/>
      <c r="B7" s="19"/>
      <c r="C7" s="19"/>
      <c r="D7" s="42"/>
      <c r="E7" s="68"/>
      <c r="F7" s="68"/>
    </row>
    <row r="8" spans="1:6" ht="15.75">
      <c r="A8" s="20" t="s">
        <v>2</v>
      </c>
      <c r="B8" s="21" t="s">
        <v>3</v>
      </c>
      <c r="C8" s="21" t="s">
        <v>4</v>
      </c>
      <c r="D8" s="43" t="s">
        <v>49</v>
      </c>
      <c r="E8" s="43" t="s">
        <v>0</v>
      </c>
      <c r="F8" s="43" t="s">
        <v>291</v>
      </c>
    </row>
    <row r="9" spans="1:6" ht="15.75">
      <c r="A9" s="22"/>
      <c r="B9" s="23"/>
      <c r="C9" s="23"/>
      <c r="D9" s="44"/>
      <c r="E9" s="69"/>
      <c r="F9" s="69"/>
    </row>
    <row r="10" spans="1:6" s="14" customFormat="1" ht="11.25">
      <c r="A10" s="24">
        <v>1</v>
      </c>
      <c r="B10" s="25">
        <v>2</v>
      </c>
      <c r="C10" s="25">
        <v>3</v>
      </c>
      <c r="D10" s="45">
        <v>4</v>
      </c>
      <c r="E10" s="70">
        <v>6</v>
      </c>
      <c r="F10" s="70">
        <v>7</v>
      </c>
    </row>
    <row r="11" spans="1:6" s="14" customFormat="1" ht="15.75">
      <c r="A11" s="65" t="s">
        <v>50</v>
      </c>
      <c r="B11" s="25"/>
      <c r="C11" s="63"/>
      <c r="D11" s="46" t="s">
        <v>221</v>
      </c>
      <c r="E11" s="71">
        <f>E12+E14+E16</f>
        <v>87230</v>
      </c>
      <c r="F11" s="71">
        <f>F12+F14+F16</f>
        <v>86167.41</v>
      </c>
    </row>
    <row r="12" spans="1:6" s="14" customFormat="1" ht="31.5">
      <c r="A12" s="65"/>
      <c r="B12" s="63" t="s">
        <v>52</v>
      </c>
      <c r="C12" s="63"/>
      <c r="D12" s="46" t="s">
        <v>314</v>
      </c>
      <c r="E12" s="71">
        <f>E13</f>
        <v>24155</v>
      </c>
      <c r="F12" s="71">
        <f>F13</f>
        <v>24155.74</v>
      </c>
    </row>
    <row r="13" spans="1:6" s="14" customFormat="1" ht="15.75">
      <c r="A13" s="65"/>
      <c r="B13" s="63"/>
      <c r="C13" s="63" t="s">
        <v>293</v>
      </c>
      <c r="D13" s="46" t="s">
        <v>318</v>
      </c>
      <c r="E13" s="71">
        <v>24155</v>
      </c>
      <c r="F13" s="71">
        <v>24155.74</v>
      </c>
    </row>
    <row r="14" spans="1:6" s="14" customFormat="1" ht="15.75">
      <c r="A14" s="65"/>
      <c r="B14" s="63" t="s">
        <v>108</v>
      </c>
      <c r="C14" s="63"/>
      <c r="D14" s="46" t="s">
        <v>231</v>
      </c>
      <c r="E14" s="71">
        <f>E15</f>
        <v>303</v>
      </c>
      <c r="F14" s="71">
        <f>F15</f>
        <v>303.49</v>
      </c>
    </row>
    <row r="15" spans="1:6" s="14" customFormat="1" ht="15.75">
      <c r="A15" s="65"/>
      <c r="B15" s="63"/>
      <c r="C15" s="63" t="s">
        <v>293</v>
      </c>
      <c r="D15" s="46" t="s">
        <v>318</v>
      </c>
      <c r="E15" s="71">
        <v>303</v>
      </c>
      <c r="F15" s="71">
        <v>303.49</v>
      </c>
    </row>
    <row r="16" spans="1:6" s="14" customFormat="1" ht="15.75">
      <c r="A16" s="65"/>
      <c r="B16" s="63" t="s">
        <v>294</v>
      </c>
      <c r="C16" s="63"/>
      <c r="D16" s="46" t="s">
        <v>237</v>
      </c>
      <c r="E16" s="71">
        <f>E17+E18</f>
        <v>62772</v>
      </c>
      <c r="F16" s="71">
        <f>F17+F18</f>
        <v>61708.18</v>
      </c>
    </row>
    <row r="17" spans="1:6" s="14" customFormat="1" ht="15.75">
      <c r="A17" s="65"/>
      <c r="B17" s="63"/>
      <c r="C17" s="63" t="s">
        <v>293</v>
      </c>
      <c r="D17" s="46" t="s">
        <v>318</v>
      </c>
      <c r="E17" s="71">
        <v>0</v>
      </c>
      <c r="F17" s="71">
        <v>0</v>
      </c>
    </row>
    <row r="18" spans="1:6" s="14" customFormat="1" ht="63">
      <c r="A18" s="65"/>
      <c r="B18" s="63"/>
      <c r="C18" s="63" t="s">
        <v>64</v>
      </c>
      <c r="D18" s="46" t="s">
        <v>203</v>
      </c>
      <c r="E18" s="71">
        <v>62772</v>
      </c>
      <c r="F18" s="71">
        <v>61708.18</v>
      </c>
    </row>
    <row r="19" spans="1:6" ht="19.5" customHeight="1">
      <c r="A19" s="26" t="s">
        <v>53</v>
      </c>
      <c r="B19" s="27"/>
      <c r="C19" s="27"/>
      <c r="D19" s="46" t="s">
        <v>168</v>
      </c>
      <c r="E19" s="71">
        <f>E20</f>
        <v>257</v>
      </c>
      <c r="F19" s="71">
        <f>F20</f>
        <v>1650.31</v>
      </c>
    </row>
    <row r="20" spans="1:6" ht="19.5" customHeight="1">
      <c r="A20" s="26"/>
      <c r="B20" s="27" t="s">
        <v>54</v>
      </c>
      <c r="C20" s="27"/>
      <c r="D20" s="46" t="s">
        <v>178</v>
      </c>
      <c r="E20" s="71">
        <f>E21</f>
        <v>257</v>
      </c>
      <c r="F20" s="71">
        <f>F21</f>
        <v>1650.31</v>
      </c>
    </row>
    <row r="21" spans="1:6" ht="94.5">
      <c r="A21" s="26"/>
      <c r="B21" s="27"/>
      <c r="C21" s="27" t="s">
        <v>55</v>
      </c>
      <c r="D21" s="46" t="s">
        <v>200</v>
      </c>
      <c r="E21" s="71">
        <v>257</v>
      </c>
      <c r="F21" s="71">
        <v>1650.31</v>
      </c>
    </row>
    <row r="22" spans="1:6" ht="31.5">
      <c r="A22" s="26" t="s">
        <v>56</v>
      </c>
      <c r="B22" s="27"/>
      <c r="C22" s="27"/>
      <c r="D22" s="46" t="s">
        <v>169</v>
      </c>
      <c r="E22" s="71">
        <f>E23</f>
        <v>195250</v>
      </c>
      <c r="F22" s="71">
        <f>F23</f>
        <v>238046.58</v>
      </c>
    </row>
    <row r="23" spans="1:6" ht="19.5" customHeight="1">
      <c r="A23" s="26"/>
      <c r="B23" s="27" t="s">
        <v>57</v>
      </c>
      <c r="C23" s="27"/>
      <c r="D23" s="46" t="s">
        <v>179</v>
      </c>
      <c r="E23" s="71">
        <f>E24+E25</f>
        <v>195250</v>
      </c>
      <c r="F23" s="71">
        <f>F24+F25</f>
        <v>238046.58</v>
      </c>
    </row>
    <row r="24" spans="1:6" ht="19.5" customHeight="1">
      <c r="A24" s="26"/>
      <c r="B24" s="27"/>
      <c r="C24" s="27" t="s">
        <v>58</v>
      </c>
      <c r="D24" s="46" t="s">
        <v>201</v>
      </c>
      <c r="E24" s="71">
        <v>195000</v>
      </c>
      <c r="F24" s="71">
        <v>236203.71</v>
      </c>
    </row>
    <row r="25" spans="1:6" ht="19.5" customHeight="1">
      <c r="A25" s="26"/>
      <c r="B25" s="27"/>
      <c r="C25" s="27" t="s">
        <v>59</v>
      </c>
      <c r="D25" s="46" t="s">
        <v>202</v>
      </c>
      <c r="E25" s="71">
        <v>250</v>
      </c>
      <c r="F25" s="71">
        <v>1842.87</v>
      </c>
    </row>
    <row r="26" spans="1:6" ht="19.5" customHeight="1">
      <c r="A26" s="26" t="s">
        <v>117</v>
      </c>
      <c r="B26" s="27"/>
      <c r="C26" s="27"/>
      <c r="D26" s="46" t="s">
        <v>222</v>
      </c>
      <c r="E26" s="71">
        <f>E27</f>
        <v>548440</v>
      </c>
      <c r="F26" s="71">
        <f>F27</f>
        <v>548440</v>
      </c>
    </row>
    <row r="27" spans="1:6" ht="19.5" customHeight="1">
      <c r="A27" s="26"/>
      <c r="B27" s="27" t="s">
        <v>119</v>
      </c>
      <c r="C27" s="27"/>
      <c r="D27" s="46" t="s">
        <v>233</v>
      </c>
      <c r="E27" s="71">
        <f>E28+E29</f>
        <v>548440</v>
      </c>
      <c r="F27" s="71">
        <f>F28+F29</f>
        <v>548440</v>
      </c>
    </row>
    <row r="28" spans="1:6" ht="63">
      <c r="A28" s="26"/>
      <c r="B28" s="27"/>
      <c r="C28" s="27" t="s">
        <v>295</v>
      </c>
      <c r="D28" s="46" t="s">
        <v>319</v>
      </c>
      <c r="E28" s="71">
        <v>442640</v>
      </c>
      <c r="F28" s="71">
        <v>442640</v>
      </c>
    </row>
    <row r="29" spans="1:6" ht="78.75">
      <c r="A29" s="26"/>
      <c r="B29" s="27"/>
      <c r="C29" s="27" t="s">
        <v>296</v>
      </c>
      <c r="D29" s="46" t="s">
        <v>320</v>
      </c>
      <c r="E29" s="71">
        <v>105800</v>
      </c>
      <c r="F29" s="71">
        <v>105800</v>
      </c>
    </row>
    <row r="30" spans="1:6" ht="19.5" customHeight="1">
      <c r="A30" s="26" t="s">
        <v>60</v>
      </c>
      <c r="B30" s="27"/>
      <c r="C30" s="27"/>
      <c r="D30" s="46" t="s">
        <v>170</v>
      </c>
      <c r="E30" s="71">
        <f>E31</f>
        <v>343037</v>
      </c>
      <c r="F30" s="71">
        <f>F31</f>
        <v>344793.89</v>
      </c>
    </row>
    <row r="31" spans="1:6" ht="19.5" customHeight="1">
      <c r="A31" s="26"/>
      <c r="B31" s="27" t="s">
        <v>61</v>
      </c>
      <c r="C31" s="27"/>
      <c r="D31" s="46" t="s">
        <v>180</v>
      </c>
      <c r="E31" s="71">
        <f>SUM(E32:E37)</f>
        <v>343037</v>
      </c>
      <c r="F31" s="71">
        <f>SUM(F32:F37)</f>
        <v>344793.89</v>
      </c>
    </row>
    <row r="32" spans="1:6" ht="94.5">
      <c r="A32" s="26"/>
      <c r="B32" s="27"/>
      <c r="C32" s="27" t="s">
        <v>55</v>
      </c>
      <c r="D32" s="46" t="s">
        <v>200</v>
      </c>
      <c r="E32" s="71">
        <v>71500</v>
      </c>
      <c r="F32" s="71">
        <v>71842.23</v>
      </c>
    </row>
    <row r="33" spans="1:6" ht="47.25">
      <c r="A33" s="26"/>
      <c r="B33" s="27"/>
      <c r="C33" s="27" t="s">
        <v>297</v>
      </c>
      <c r="D33" s="46" t="s">
        <v>321</v>
      </c>
      <c r="E33" s="71">
        <v>260000</v>
      </c>
      <c r="F33" s="71">
        <v>260000</v>
      </c>
    </row>
    <row r="34" spans="1:6" ht="19.5" customHeight="1">
      <c r="A34" s="26"/>
      <c r="B34" s="27"/>
      <c r="C34" s="27" t="s">
        <v>58</v>
      </c>
      <c r="D34" s="46" t="s">
        <v>201</v>
      </c>
      <c r="E34" s="71">
        <v>4500</v>
      </c>
      <c r="F34" s="71">
        <v>5661.82</v>
      </c>
    </row>
    <row r="35" spans="1:6" ht="19.5" customHeight="1">
      <c r="A35" s="26"/>
      <c r="B35" s="27"/>
      <c r="C35" s="27" t="s">
        <v>59</v>
      </c>
      <c r="D35" s="46" t="s">
        <v>202</v>
      </c>
      <c r="E35" s="71">
        <v>230</v>
      </c>
      <c r="F35" s="71">
        <v>482.84</v>
      </c>
    </row>
    <row r="36" spans="1:6" ht="31.5">
      <c r="A36" s="26"/>
      <c r="B36" s="27"/>
      <c r="C36" s="27" t="s">
        <v>298</v>
      </c>
      <c r="D36" s="46" t="s">
        <v>322</v>
      </c>
      <c r="E36" s="71">
        <v>6000</v>
      </c>
      <c r="F36" s="71">
        <v>6000</v>
      </c>
    </row>
    <row r="37" spans="1:6" ht="19.5" customHeight="1">
      <c r="A37" s="26"/>
      <c r="B37" s="27"/>
      <c r="C37" s="27" t="s">
        <v>293</v>
      </c>
      <c r="D37" s="46" t="s">
        <v>318</v>
      </c>
      <c r="E37" s="71">
        <v>807</v>
      </c>
      <c r="F37" s="71">
        <v>807</v>
      </c>
    </row>
    <row r="38" spans="1:6" ht="19.5" customHeight="1">
      <c r="A38" s="26" t="s">
        <v>62</v>
      </c>
      <c r="B38" s="27"/>
      <c r="C38" s="27"/>
      <c r="D38" s="46" t="s">
        <v>171</v>
      </c>
      <c r="E38" s="71">
        <f>E39+E42</f>
        <v>108470</v>
      </c>
      <c r="F38" s="71">
        <f>F39+F42</f>
        <v>110016.87</v>
      </c>
    </row>
    <row r="39" spans="1:6" ht="19.5" customHeight="1">
      <c r="A39" s="26"/>
      <c r="B39" s="27" t="s">
        <v>63</v>
      </c>
      <c r="C39" s="27"/>
      <c r="D39" s="46" t="s">
        <v>181</v>
      </c>
      <c r="E39" s="71">
        <f>E40+E41</f>
        <v>41350</v>
      </c>
      <c r="F39" s="71">
        <f>F40+F41</f>
        <v>41839.87</v>
      </c>
    </row>
    <row r="40" spans="1:6" ht="63">
      <c r="A40" s="26"/>
      <c r="B40" s="27"/>
      <c r="C40" s="27" t="s">
        <v>64</v>
      </c>
      <c r="D40" s="46" t="s">
        <v>203</v>
      </c>
      <c r="E40" s="71">
        <v>40800</v>
      </c>
      <c r="F40" s="71">
        <v>40800</v>
      </c>
    </row>
    <row r="41" spans="1:6" ht="63">
      <c r="A41" s="26"/>
      <c r="B41" s="27"/>
      <c r="C41" s="27" t="s">
        <v>65</v>
      </c>
      <c r="D41" s="46" t="s">
        <v>204</v>
      </c>
      <c r="E41" s="71">
        <v>550</v>
      </c>
      <c r="F41" s="71">
        <v>1039.87</v>
      </c>
    </row>
    <row r="42" spans="1:6" ht="15.75">
      <c r="A42" s="26"/>
      <c r="B42" s="27" t="s">
        <v>130</v>
      </c>
      <c r="C42" s="27"/>
      <c r="D42" s="46" t="s">
        <v>236</v>
      </c>
      <c r="E42" s="71">
        <f>SUM(E43:E47)</f>
        <v>67120</v>
      </c>
      <c r="F42" s="71">
        <f>SUM(F43:F47)</f>
        <v>68177</v>
      </c>
    </row>
    <row r="43" spans="1:6" ht="15.75">
      <c r="A43" s="26"/>
      <c r="B43" s="27"/>
      <c r="C43" s="27" t="s">
        <v>80</v>
      </c>
      <c r="D43" s="46" t="s">
        <v>220</v>
      </c>
      <c r="E43" s="71">
        <v>0</v>
      </c>
      <c r="F43" s="71">
        <v>0</v>
      </c>
    </row>
    <row r="44" spans="1:6" ht="15.75">
      <c r="A44" s="26"/>
      <c r="B44" s="27"/>
      <c r="C44" s="27" t="s">
        <v>58</v>
      </c>
      <c r="D44" s="46" t="s">
        <v>201</v>
      </c>
      <c r="E44" s="71">
        <v>1620</v>
      </c>
      <c r="F44" s="71">
        <v>2677</v>
      </c>
    </row>
    <row r="45" spans="1:6" ht="31.5">
      <c r="A45" s="26"/>
      <c r="B45" s="27"/>
      <c r="C45" s="27" t="s">
        <v>298</v>
      </c>
      <c r="D45" s="46" t="s">
        <v>322</v>
      </c>
      <c r="E45" s="71">
        <v>500</v>
      </c>
      <c r="F45" s="71">
        <v>500</v>
      </c>
    </row>
    <row r="46" spans="1:6" ht="15.75">
      <c r="A46" s="26"/>
      <c r="B46" s="27"/>
      <c r="C46" s="27" t="s">
        <v>293</v>
      </c>
      <c r="D46" s="46" t="s">
        <v>318</v>
      </c>
      <c r="E46" s="71">
        <v>0</v>
      </c>
      <c r="F46" s="71">
        <v>0</v>
      </c>
    </row>
    <row r="47" spans="1:6" ht="63">
      <c r="A47" s="26"/>
      <c r="B47" s="27"/>
      <c r="C47" s="27" t="s">
        <v>299</v>
      </c>
      <c r="D47" s="46" t="s">
        <v>323</v>
      </c>
      <c r="E47" s="71">
        <v>65000</v>
      </c>
      <c r="F47" s="71">
        <v>65000</v>
      </c>
    </row>
    <row r="48" spans="1:6" ht="47.25">
      <c r="A48" s="26" t="s">
        <v>66</v>
      </c>
      <c r="B48" s="27"/>
      <c r="C48" s="27"/>
      <c r="D48" s="46" t="s">
        <v>172</v>
      </c>
      <c r="E48" s="71">
        <f>E49+E51</f>
        <v>7198</v>
      </c>
      <c r="F48" s="71">
        <f>F49+F51</f>
        <v>7198</v>
      </c>
    </row>
    <row r="49" spans="1:6" ht="31.5">
      <c r="A49" s="26"/>
      <c r="B49" s="27" t="s">
        <v>67</v>
      </c>
      <c r="C49" s="27"/>
      <c r="D49" s="46" t="s">
        <v>182</v>
      </c>
      <c r="E49" s="71">
        <f>E50</f>
        <v>567</v>
      </c>
      <c r="F49" s="71">
        <f>F50</f>
        <v>567</v>
      </c>
    </row>
    <row r="50" spans="1:6" ht="63">
      <c r="A50" s="26"/>
      <c r="B50" s="27"/>
      <c r="C50" s="27" t="s">
        <v>64</v>
      </c>
      <c r="D50" s="46" t="s">
        <v>203</v>
      </c>
      <c r="E50" s="71">
        <v>567</v>
      </c>
      <c r="F50" s="71">
        <v>567</v>
      </c>
    </row>
    <row r="51" spans="1:6" ht="15.75">
      <c r="A51" s="26"/>
      <c r="B51" s="27" t="s">
        <v>300</v>
      </c>
      <c r="C51" s="27"/>
      <c r="D51" s="46" t="s">
        <v>324</v>
      </c>
      <c r="E51" s="71">
        <f>E52</f>
        <v>6631</v>
      </c>
      <c r="F51" s="71">
        <f>F52</f>
        <v>6631</v>
      </c>
    </row>
    <row r="52" spans="1:6" ht="63">
      <c r="A52" s="26"/>
      <c r="B52" s="27"/>
      <c r="C52" s="27" t="s">
        <v>64</v>
      </c>
      <c r="D52" s="46" t="s">
        <v>203</v>
      </c>
      <c r="E52" s="71">
        <v>6631</v>
      </c>
      <c r="F52" s="71">
        <v>6631</v>
      </c>
    </row>
    <row r="53" spans="1:6" ht="31.5">
      <c r="A53" s="26" t="s">
        <v>139</v>
      </c>
      <c r="B53" s="27"/>
      <c r="C53" s="27"/>
      <c r="D53" s="46" t="s">
        <v>224</v>
      </c>
      <c r="E53" s="71">
        <f>E54</f>
        <v>50000</v>
      </c>
      <c r="F53" s="71">
        <f>F54</f>
        <v>50000</v>
      </c>
    </row>
    <row r="54" spans="1:6" ht="15.75">
      <c r="A54" s="26"/>
      <c r="B54" s="27" t="s">
        <v>140</v>
      </c>
      <c r="C54" s="27"/>
      <c r="D54" s="46" t="s">
        <v>238</v>
      </c>
      <c r="E54" s="71">
        <f>E55+E56</f>
        <v>50000</v>
      </c>
      <c r="F54" s="71">
        <f>F55+F56</f>
        <v>50000</v>
      </c>
    </row>
    <row r="55" spans="1:6" ht="31.5">
      <c r="A55" s="26"/>
      <c r="B55" s="27"/>
      <c r="C55" s="27" t="s">
        <v>298</v>
      </c>
      <c r="D55" s="46" t="s">
        <v>322</v>
      </c>
      <c r="E55" s="71">
        <v>30000</v>
      </c>
      <c r="F55" s="71">
        <v>30000</v>
      </c>
    </row>
    <row r="56" spans="1:6" ht="47.25">
      <c r="A56" s="26"/>
      <c r="B56" s="27"/>
      <c r="C56" s="27" t="s">
        <v>301</v>
      </c>
      <c r="D56" s="46" t="s">
        <v>325</v>
      </c>
      <c r="E56" s="71">
        <v>20000</v>
      </c>
      <c r="F56" s="71">
        <v>20000</v>
      </c>
    </row>
    <row r="57" spans="1:6" ht="63">
      <c r="A57" s="26" t="s">
        <v>68</v>
      </c>
      <c r="B57" s="27"/>
      <c r="C57" s="27"/>
      <c r="D57" s="46" t="s">
        <v>173</v>
      </c>
      <c r="E57" s="71">
        <f>E58+E61+E69+E85+E80</f>
        <v>1498842</v>
      </c>
      <c r="F57" s="71">
        <f>F58+F61+F69+F85+F80</f>
        <v>1657545.0600000003</v>
      </c>
    </row>
    <row r="58" spans="1:6" ht="31.5">
      <c r="A58" s="26"/>
      <c r="B58" s="27" t="s">
        <v>69</v>
      </c>
      <c r="C58" s="27"/>
      <c r="D58" s="46" t="s">
        <v>183</v>
      </c>
      <c r="E58" s="71">
        <f>E59+E60</f>
        <v>2005</v>
      </c>
      <c r="F58" s="71">
        <f>F59+F60</f>
        <v>1841</v>
      </c>
    </row>
    <row r="59" spans="1:6" ht="47.25">
      <c r="A59" s="26"/>
      <c r="B59" s="27"/>
      <c r="C59" s="27" t="s">
        <v>71</v>
      </c>
      <c r="D59" s="46" t="s">
        <v>205</v>
      </c>
      <c r="E59" s="71">
        <v>2000</v>
      </c>
      <c r="F59" s="71">
        <v>1836</v>
      </c>
    </row>
    <row r="60" spans="1:6" ht="31.5">
      <c r="A60" s="26"/>
      <c r="B60" s="27"/>
      <c r="C60" s="27" t="s">
        <v>70</v>
      </c>
      <c r="D60" s="46" t="s">
        <v>211</v>
      </c>
      <c r="E60" s="71">
        <v>5</v>
      </c>
      <c r="F60" s="71">
        <v>5</v>
      </c>
    </row>
    <row r="61" spans="1:6" ht="78.75">
      <c r="A61" s="26"/>
      <c r="B61" s="27" t="s">
        <v>72</v>
      </c>
      <c r="C61" s="27"/>
      <c r="D61" s="46" t="s">
        <v>184</v>
      </c>
      <c r="E61" s="71">
        <f>SUM(E62:E68)</f>
        <v>215757</v>
      </c>
      <c r="F61" s="71">
        <f>SUM(F62:F68)</f>
        <v>217564.21</v>
      </c>
    </row>
    <row r="62" spans="1:6" ht="19.5" customHeight="1">
      <c r="A62" s="26"/>
      <c r="B62" s="27"/>
      <c r="C62" s="27" t="s">
        <v>73</v>
      </c>
      <c r="D62" s="46" t="s">
        <v>206</v>
      </c>
      <c r="E62" s="71">
        <v>174700</v>
      </c>
      <c r="F62" s="71">
        <v>176597.96</v>
      </c>
    </row>
    <row r="63" spans="1:6" ht="19.5" customHeight="1">
      <c r="A63" s="26"/>
      <c r="B63" s="27"/>
      <c r="C63" s="27" t="s">
        <v>74</v>
      </c>
      <c r="D63" s="46" t="s">
        <v>207</v>
      </c>
      <c r="E63" s="71">
        <v>500</v>
      </c>
      <c r="F63" s="71">
        <v>211.25</v>
      </c>
    </row>
    <row r="64" spans="1:6" ht="19.5" customHeight="1">
      <c r="A64" s="26"/>
      <c r="B64" s="27"/>
      <c r="C64" s="27" t="s">
        <v>75</v>
      </c>
      <c r="D64" s="46" t="s">
        <v>208</v>
      </c>
      <c r="E64" s="71">
        <v>16450</v>
      </c>
      <c r="F64" s="71">
        <v>16336</v>
      </c>
    </row>
    <row r="65" spans="1:6" ht="19.5" customHeight="1">
      <c r="A65" s="26"/>
      <c r="B65" s="27"/>
      <c r="C65" s="27" t="s">
        <v>76</v>
      </c>
      <c r="D65" s="46" t="s">
        <v>209</v>
      </c>
      <c r="E65" s="71">
        <v>22000</v>
      </c>
      <c r="F65" s="71">
        <v>23582</v>
      </c>
    </row>
    <row r="66" spans="1:6" ht="19.5" customHeight="1">
      <c r="A66" s="26"/>
      <c r="B66" s="27"/>
      <c r="C66" s="27" t="s">
        <v>77</v>
      </c>
      <c r="D66" s="46" t="s">
        <v>210</v>
      </c>
      <c r="E66" s="71">
        <v>1700</v>
      </c>
      <c r="F66" s="71">
        <v>430</v>
      </c>
    </row>
    <row r="67" spans="1:6" ht="19.5" customHeight="1">
      <c r="A67" s="26"/>
      <c r="B67" s="27"/>
      <c r="C67" s="27" t="s">
        <v>80</v>
      </c>
      <c r="D67" s="46" t="s">
        <v>220</v>
      </c>
      <c r="E67" s="71">
        <v>107</v>
      </c>
      <c r="F67" s="71">
        <v>107</v>
      </c>
    </row>
    <row r="68" spans="1:6" ht="31.5">
      <c r="A68" s="26"/>
      <c r="B68" s="27"/>
      <c r="C68" s="27" t="s">
        <v>70</v>
      </c>
      <c r="D68" s="46" t="s">
        <v>211</v>
      </c>
      <c r="E68" s="71">
        <v>300</v>
      </c>
      <c r="F68" s="71">
        <v>300</v>
      </c>
    </row>
    <row r="69" spans="1:6" ht="78.75">
      <c r="A69" s="26"/>
      <c r="B69" s="27" t="s">
        <v>78</v>
      </c>
      <c r="C69" s="27"/>
      <c r="D69" s="46" t="s">
        <v>185</v>
      </c>
      <c r="E69" s="71">
        <f>SUM(E70:E79)</f>
        <v>408687</v>
      </c>
      <c r="F69" s="71">
        <f>SUM(F70:F79)</f>
        <v>493411.85000000003</v>
      </c>
    </row>
    <row r="70" spans="1:6" ht="19.5" customHeight="1">
      <c r="A70" s="26"/>
      <c r="B70" s="27"/>
      <c r="C70" s="27" t="s">
        <v>73</v>
      </c>
      <c r="D70" s="46" t="s">
        <v>206</v>
      </c>
      <c r="E70" s="71">
        <v>249300</v>
      </c>
      <c r="F70" s="71">
        <v>263653.56</v>
      </c>
    </row>
    <row r="71" spans="1:6" ht="19.5" customHeight="1">
      <c r="A71" s="26"/>
      <c r="B71" s="27"/>
      <c r="C71" s="27" t="s">
        <v>74</v>
      </c>
      <c r="D71" s="46" t="s">
        <v>207</v>
      </c>
      <c r="E71" s="71">
        <v>21450</v>
      </c>
      <c r="F71" s="71">
        <v>22449.96</v>
      </c>
    </row>
    <row r="72" spans="1:6" ht="19.5" customHeight="1">
      <c r="A72" s="26"/>
      <c r="B72" s="27"/>
      <c r="C72" s="27" t="s">
        <v>75</v>
      </c>
      <c r="D72" s="46" t="s">
        <v>208</v>
      </c>
      <c r="E72" s="71">
        <v>38000</v>
      </c>
      <c r="F72" s="71">
        <v>36246.12</v>
      </c>
    </row>
    <row r="73" spans="1:6" ht="19.5" customHeight="1">
      <c r="A73" s="26"/>
      <c r="B73" s="27"/>
      <c r="C73" s="27" t="s">
        <v>76</v>
      </c>
      <c r="D73" s="46" t="s">
        <v>209</v>
      </c>
      <c r="E73" s="71">
        <v>67800</v>
      </c>
      <c r="F73" s="71">
        <v>116564.94</v>
      </c>
    </row>
    <row r="74" spans="1:6" ht="19.5" customHeight="1">
      <c r="A74" s="26"/>
      <c r="B74" s="27"/>
      <c r="C74" s="27" t="s">
        <v>79</v>
      </c>
      <c r="D74" s="46" t="s">
        <v>212</v>
      </c>
      <c r="E74" s="71">
        <v>3000</v>
      </c>
      <c r="F74" s="71">
        <v>3524</v>
      </c>
    </row>
    <row r="75" spans="1:6" ht="19.5" customHeight="1">
      <c r="A75" s="26"/>
      <c r="B75" s="27"/>
      <c r="C75" s="27" t="s">
        <v>302</v>
      </c>
      <c r="D75" s="46" t="s">
        <v>326</v>
      </c>
      <c r="E75" s="71">
        <v>364</v>
      </c>
      <c r="F75" s="71">
        <v>26</v>
      </c>
    </row>
    <row r="76" spans="1:6" ht="31.5">
      <c r="A76" s="26"/>
      <c r="B76" s="27"/>
      <c r="C76" s="27" t="s">
        <v>303</v>
      </c>
      <c r="D76" s="46" t="s">
        <v>327</v>
      </c>
      <c r="E76" s="71">
        <v>0</v>
      </c>
      <c r="F76" s="71">
        <v>0</v>
      </c>
    </row>
    <row r="77" spans="1:6" ht="19.5" customHeight="1">
      <c r="A77" s="26"/>
      <c r="B77" s="27"/>
      <c r="C77" s="27" t="s">
        <v>77</v>
      </c>
      <c r="D77" s="46" t="s">
        <v>210</v>
      </c>
      <c r="E77" s="71">
        <v>24860</v>
      </c>
      <c r="F77" s="71">
        <v>43007</v>
      </c>
    </row>
    <row r="78" spans="1:6" ht="19.5" customHeight="1">
      <c r="A78" s="26"/>
      <c r="B78" s="27"/>
      <c r="C78" s="27" t="s">
        <v>80</v>
      </c>
      <c r="D78" s="46" t="s">
        <v>220</v>
      </c>
      <c r="E78" s="71">
        <v>213</v>
      </c>
      <c r="F78" s="71">
        <v>212.5</v>
      </c>
    </row>
    <row r="79" spans="1:6" ht="31.5">
      <c r="A79" s="26"/>
      <c r="B79" s="27"/>
      <c r="C79" s="27" t="s">
        <v>70</v>
      </c>
      <c r="D79" s="46" t="s">
        <v>211</v>
      </c>
      <c r="E79" s="71">
        <v>3700</v>
      </c>
      <c r="F79" s="71">
        <v>7727.77</v>
      </c>
    </row>
    <row r="80" spans="1:6" ht="47.25">
      <c r="A80" s="26"/>
      <c r="B80" s="27" t="s">
        <v>81</v>
      </c>
      <c r="C80" s="27"/>
      <c r="D80" s="46" t="s">
        <v>186</v>
      </c>
      <c r="E80" s="71">
        <f>SUM(E81:E84)</f>
        <v>66580</v>
      </c>
      <c r="F80" s="71">
        <f>SUM(F81:F84)</f>
        <v>67367.59</v>
      </c>
    </row>
    <row r="81" spans="1:6" ht="19.5" customHeight="1">
      <c r="A81" s="26"/>
      <c r="B81" s="27"/>
      <c r="C81" s="27" t="s">
        <v>82</v>
      </c>
      <c r="D81" s="46" t="s">
        <v>213</v>
      </c>
      <c r="E81" s="71">
        <v>15000</v>
      </c>
      <c r="F81" s="71">
        <v>12948.85</v>
      </c>
    </row>
    <row r="82" spans="1:6" ht="31.5">
      <c r="A82" s="26"/>
      <c r="B82" s="27"/>
      <c r="C82" s="27" t="s">
        <v>83</v>
      </c>
      <c r="D82" s="46" t="s">
        <v>214</v>
      </c>
      <c r="E82" s="71">
        <v>45150</v>
      </c>
      <c r="F82" s="71">
        <v>48069.18</v>
      </c>
    </row>
    <row r="83" spans="1:6" ht="53.25" customHeight="1">
      <c r="A83" s="26"/>
      <c r="B83" s="27"/>
      <c r="C83" s="27" t="s">
        <v>84</v>
      </c>
      <c r="D83" s="46" t="s">
        <v>215</v>
      </c>
      <c r="E83" s="71">
        <v>4730</v>
      </c>
      <c r="F83" s="71">
        <v>4650</v>
      </c>
    </row>
    <row r="84" spans="1:6" ht="15.75">
      <c r="A84" s="26"/>
      <c r="B84" s="27"/>
      <c r="C84" s="27" t="s">
        <v>304</v>
      </c>
      <c r="D84" s="46" t="s">
        <v>328</v>
      </c>
      <c r="E84" s="71">
        <v>1700</v>
      </c>
      <c r="F84" s="71">
        <v>1699.56</v>
      </c>
    </row>
    <row r="85" spans="1:6" ht="31.5">
      <c r="A85" s="26"/>
      <c r="B85" s="27" t="s">
        <v>85</v>
      </c>
      <c r="C85" s="27"/>
      <c r="D85" s="46" t="s">
        <v>187</v>
      </c>
      <c r="E85" s="71">
        <f>SUM(E86:E87)</f>
        <v>805813</v>
      </c>
      <c r="F85" s="71">
        <f>SUM(F86:F87)</f>
        <v>877360.41</v>
      </c>
    </row>
    <row r="86" spans="1:6" ht="19.5" customHeight="1">
      <c r="A86" s="26"/>
      <c r="B86" s="27"/>
      <c r="C86" s="27" t="s">
        <v>86</v>
      </c>
      <c r="D86" s="46" t="s">
        <v>216</v>
      </c>
      <c r="E86" s="71">
        <v>792813</v>
      </c>
      <c r="F86" s="71">
        <v>857176</v>
      </c>
    </row>
    <row r="87" spans="1:6" ht="19.5" customHeight="1">
      <c r="A87" s="26"/>
      <c r="B87" s="27"/>
      <c r="C87" s="27" t="s">
        <v>87</v>
      </c>
      <c r="D87" s="46" t="s">
        <v>217</v>
      </c>
      <c r="E87" s="71">
        <v>13000</v>
      </c>
      <c r="F87" s="71">
        <v>20184.41</v>
      </c>
    </row>
    <row r="88" spans="1:6" ht="19.5" customHeight="1">
      <c r="A88" s="26" t="s">
        <v>88</v>
      </c>
      <c r="B88" s="27"/>
      <c r="C88" s="27"/>
      <c r="D88" s="46" t="s">
        <v>174</v>
      </c>
      <c r="E88" s="71">
        <f>E89+E91+E93</f>
        <v>3900356</v>
      </c>
      <c r="F88" s="71">
        <f>F89+F91+F93</f>
        <v>3923446.29</v>
      </c>
    </row>
    <row r="89" spans="1:6" ht="31.5">
      <c r="A89" s="26"/>
      <c r="B89" s="27" t="s">
        <v>89</v>
      </c>
      <c r="C89" s="27"/>
      <c r="D89" s="46" t="s">
        <v>188</v>
      </c>
      <c r="E89" s="71">
        <f>E90</f>
        <v>2476419</v>
      </c>
      <c r="F89" s="71">
        <f>F90</f>
        <v>2476419</v>
      </c>
    </row>
    <row r="90" spans="1:6" ht="19.5" customHeight="1">
      <c r="A90" s="26"/>
      <c r="B90" s="27"/>
      <c r="C90" s="27" t="s">
        <v>90</v>
      </c>
      <c r="D90" s="46" t="s">
        <v>218</v>
      </c>
      <c r="E90" s="71">
        <v>2476419</v>
      </c>
      <c r="F90" s="71">
        <v>2476419</v>
      </c>
    </row>
    <row r="91" spans="1:6" ht="31.5">
      <c r="A91" s="26"/>
      <c r="B91" s="27" t="s">
        <v>91</v>
      </c>
      <c r="C91" s="27"/>
      <c r="D91" s="46" t="s">
        <v>189</v>
      </c>
      <c r="E91" s="71">
        <f>E92</f>
        <v>1411937</v>
      </c>
      <c r="F91" s="71">
        <f>F92</f>
        <v>1411937</v>
      </c>
    </row>
    <row r="92" spans="1:6" ht="19.5" customHeight="1">
      <c r="A92" s="26"/>
      <c r="B92" s="27"/>
      <c r="C92" s="27" t="s">
        <v>90</v>
      </c>
      <c r="D92" s="46" t="s">
        <v>218</v>
      </c>
      <c r="E92" s="71">
        <v>1411937</v>
      </c>
      <c r="F92" s="71">
        <v>1411937</v>
      </c>
    </row>
    <row r="93" spans="1:6" ht="19.5" customHeight="1">
      <c r="A93" s="26"/>
      <c r="B93" s="27" t="s">
        <v>92</v>
      </c>
      <c r="C93" s="27"/>
      <c r="D93" s="46" t="s">
        <v>190</v>
      </c>
      <c r="E93" s="71">
        <f>E94</f>
        <v>12000</v>
      </c>
      <c r="F93" s="71">
        <f>F94</f>
        <v>35090.29</v>
      </c>
    </row>
    <row r="94" spans="1:6" ht="19.5" customHeight="1">
      <c r="A94" s="26"/>
      <c r="B94" s="27"/>
      <c r="C94" s="27" t="s">
        <v>59</v>
      </c>
      <c r="D94" s="46" t="s">
        <v>202</v>
      </c>
      <c r="E94" s="71">
        <v>12000</v>
      </c>
      <c r="F94" s="71">
        <v>35090.29</v>
      </c>
    </row>
    <row r="95" spans="1:6" ht="19.5" customHeight="1">
      <c r="A95" s="26" t="s">
        <v>93</v>
      </c>
      <c r="B95" s="27"/>
      <c r="C95" s="27"/>
      <c r="D95" s="46" t="s">
        <v>175</v>
      </c>
      <c r="E95" s="71">
        <f>E96+E100+E102+E104+E106</f>
        <v>200512</v>
      </c>
      <c r="F95" s="71">
        <f>F96+F100+F102+F104+F106</f>
        <v>190725.26</v>
      </c>
    </row>
    <row r="96" spans="1:6" ht="19.5" customHeight="1">
      <c r="A96" s="26"/>
      <c r="B96" s="27" t="s">
        <v>145</v>
      </c>
      <c r="C96" s="27"/>
      <c r="D96" s="46" t="s">
        <v>241</v>
      </c>
      <c r="E96" s="71">
        <f>SUM(E97:E99)</f>
        <v>84670</v>
      </c>
      <c r="F96" s="71">
        <f>SUM(F97:F99)</f>
        <v>84670</v>
      </c>
    </row>
    <row r="97" spans="1:6" ht="31.5">
      <c r="A97" s="26"/>
      <c r="B97" s="27"/>
      <c r="C97" s="27" t="s">
        <v>298</v>
      </c>
      <c r="D97" s="46" t="s">
        <v>322</v>
      </c>
      <c r="E97" s="71">
        <v>30000</v>
      </c>
      <c r="F97" s="71">
        <v>30000</v>
      </c>
    </row>
    <row r="98" spans="1:6" ht="19.5" customHeight="1">
      <c r="A98" s="26"/>
      <c r="B98" s="27"/>
      <c r="C98" s="27" t="s">
        <v>293</v>
      </c>
      <c r="D98" s="46" t="s">
        <v>318</v>
      </c>
      <c r="E98" s="71">
        <v>25000</v>
      </c>
      <c r="F98" s="71">
        <v>25000</v>
      </c>
    </row>
    <row r="99" spans="1:6" ht="32.25" customHeight="1">
      <c r="A99" s="26"/>
      <c r="B99" s="27"/>
      <c r="C99" s="27" t="s">
        <v>100</v>
      </c>
      <c r="D99" s="46" t="s">
        <v>219</v>
      </c>
      <c r="E99" s="71">
        <v>29670</v>
      </c>
      <c r="F99" s="71">
        <v>29670</v>
      </c>
    </row>
    <row r="100" spans="1:6" ht="19.5" customHeight="1">
      <c r="A100" s="26"/>
      <c r="B100" s="27" t="s">
        <v>94</v>
      </c>
      <c r="C100" s="27"/>
      <c r="D100" s="46" t="s">
        <v>191</v>
      </c>
      <c r="E100" s="71">
        <f>E101</f>
        <v>33000</v>
      </c>
      <c r="F100" s="71">
        <f>F101</f>
        <v>31827.9</v>
      </c>
    </row>
    <row r="101" spans="1:6" ht="19.5" customHeight="1">
      <c r="A101" s="26"/>
      <c r="B101" s="27"/>
      <c r="C101" s="27" t="s">
        <v>58</v>
      </c>
      <c r="D101" s="46" t="s">
        <v>201</v>
      </c>
      <c r="E101" s="71">
        <v>33000</v>
      </c>
      <c r="F101" s="71">
        <v>31827.9</v>
      </c>
    </row>
    <row r="102" spans="1:6" ht="19.5" customHeight="1">
      <c r="A102" s="26"/>
      <c r="B102" s="27" t="s">
        <v>150</v>
      </c>
      <c r="C102" s="27"/>
      <c r="D102" s="46" t="s">
        <v>243</v>
      </c>
      <c r="E102" s="71">
        <f>E103</f>
        <v>214</v>
      </c>
      <c r="F102" s="71">
        <f>F103</f>
        <v>214</v>
      </c>
    </row>
    <row r="103" spans="1:6" ht="19.5" customHeight="1">
      <c r="A103" s="26"/>
      <c r="B103" s="27"/>
      <c r="C103" s="27" t="s">
        <v>293</v>
      </c>
      <c r="D103" s="46" t="s">
        <v>318</v>
      </c>
      <c r="E103" s="71">
        <v>214</v>
      </c>
      <c r="F103" s="71">
        <v>214</v>
      </c>
    </row>
    <row r="104" spans="1:6" ht="19.5" customHeight="1">
      <c r="A104" s="26"/>
      <c r="B104" s="27" t="s">
        <v>95</v>
      </c>
      <c r="C104" s="27"/>
      <c r="D104" s="46" t="s">
        <v>192</v>
      </c>
      <c r="E104" s="71">
        <f>E105</f>
        <v>15000</v>
      </c>
      <c r="F104" s="71">
        <f>F105</f>
        <v>6768.02</v>
      </c>
    </row>
    <row r="105" spans="1:6" ht="19.5" customHeight="1">
      <c r="A105" s="26"/>
      <c r="B105" s="27"/>
      <c r="C105" s="27" t="s">
        <v>58</v>
      </c>
      <c r="D105" s="46" t="s">
        <v>201</v>
      </c>
      <c r="E105" s="71">
        <v>15000</v>
      </c>
      <c r="F105" s="71">
        <v>6768.02</v>
      </c>
    </row>
    <row r="106" spans="1:6" ht="19.5" customHeight="1">
      <c r="A106" s="26"/>
      <c r="B106" s="27" t="s">
        <v>152</v>
      </c>
      <c r="C106" s="27"/>
      <c r="D106" s="46" t="s">
        <v>237</v>
      </c>
      <c r="E106" s="71">
        <f>E107</f>
        <v>67628</v>
      </c>
      <c r="F106" s="71">
        <f>F107</f>
        <v>67245.34</v>
      </c>
    </row>
    <row r="107" spans="1:6" ht="30.75" customHeight="1">
      <c r="A107" s="26"/>
      <c r="B107" s="27"/>
      <c r="C107" s="27" t="s">
        <v>100</v>
      </c>
      <c r="D107" s="46" t="s">
        <v>219</v>
      </c>
      <c r="E107" s="71">
        <v>67628</v>
      </c>
      <c r="F107" s="71">
        <v>67245.34</v>
      </c>
    </row>
    <row r="108" spans="1:6" ht="19.5" customHeight="1">
      <c r="A108" s="26" t="s">
        <v>96</v>
      </c>
      <c r="B108" s="27"/>
      <c r="C108" s="27"/>
      <c r="D108" s="46" t="s">
        <v>176</v>
      </c>
      <c r="E108" s="71">
        <f>E109+E111+E114+E116+E119+E121+E123</f>
        <v>1388382</v>
      </c>
      <c r="F108" s="71">
        <f>F109+F111+F114+F116+F119+F121+F123</f>
        <v>1385460.24</v>
      </c>
    </row>
    <row r="109" spans="1:6" ht="19.5" customHeight="1">
      <c r="A109" s="26"/>
      <c r="B109" s="27" t="s">
        <v>155</v>
      </c>
      <c r="C109" s="27"/>
      <c r="D109" s="46" t="s">
        <v>248</v>
      </c>
      <c r="E109" s="71">
        <f>E110</f>
        <v>400</v>
      </c>
      <c r="F109" s="71">
        <f>F110</f>
        <v>400</v>
      </c>
    </row>
    <row r="110" spans="1:6" ht="31.5">
      <c r="A110" s="26"/>
      <c r="B110" s="27"/>
      <c r="C110" s="27" t="s">
        <v>298</v>
      </c>
      <c r="D110" s="46" t="s">
        <v>322</v>
      </c>
      <c r="E110" s="71">
        <v>400</v>
      </c>
      <c r="F110" s="71">
        <v>400</v>
      </c>
    </row>
    <row r="111" spans="1:6" ht="49.5" customHeight="1">
      <c r="A111" s="26"/>
      <c r="B111" s="27" t="s">
        <v>97</v>
      </c>
      <c r="C111" s="27"/>
      <c r="D111" s="46" t="s">
        <v>193</v>
      </c>
      <c r="E111" s="71">
        <f>E112+E113</f>
        <v>1214100</v>
      </c>
      <c r="F111" s="71">
        <f>F112+F113</f>
        <v>1211947.49</v>
      </c>
    </row>
    <row r="112" spans="1:6" ht="63">
      <c r="A112" s="26"/>
      <c r="B112" s="27"/>
      <c r="C112" s="27" t="s">
        <v>64</v>
      </c>
      <c r="D112" s="46" t="s">
        <v>203</v>
      </c>
      <c r="E112" s="71">
        <v>1214100</v>
      </c>
      <c r="F112" s="71">
        <v>1211691.74</v>
      </c>
    </row>
    <row r="113" spans="1:6" ht="63">
      <c r="A113" s="26"/>
      <c r="B113" s="27"/>
      <c r="C113" s="27" t="s">
        <v>65</v>
      </c>
      <c r="D113" s="46" t="s">
        <v>204</v>
      </c>
      <c r="E113" s="71">
        <v>0</v>
      </c>
      <c r="F113" s="71">
        <v>255.75</v>
      </c>
    </row>
    <row r="114" spans="1:6" ht="63">
      <c r="A114" s="26"/>
      <c r="B114" s="27" t="s">
        <v>98</v>
      </c>
      <c r="C114" s="27"/>
      <c r="D114" s="46" t="s">
        <v>194</v>
      </c>
      <c r="E114" s="71">
        <f>E115</f>
        <v>5000</v>
      </c>
      <c r="F114" s="71">
        <f>F115</f>
        <v>3835.02</v>
      </c>
    </row>
    <row r="115" spans="1:6" ht="63">
      <c r="A115" s="26"/>
      <c r="B115" s="27"/>
      <c r="C115" s="27" t="s">
        <v>64</v>
      </c>
      <c r="D115" s="46" t="s">
        <v>203</v>
      </c>
      <c r="E115" s="71">
        <v>5000</v>
      </c>
      <c r="F115" s="71">
        <v>3835.02</v>
      </c>
    </row>
    <row r="116" spans="1:6" ht="31.5">
      <c r="A116" s="26"/>
      <c r="B116" s="27" t="s">
        <v>99</v>
      </c>
      <c r="C116" s="27"/>
      <c r="D116" s="46" t="s">
        <v>195</v>
      </c>
      <c r="E116" s="71">
        <f>E117+E118</f>
        <v>70799</v>
      </c>
      <c r="F116" s="71">
        <f>F117+F118</f>
        <v>70777.43000000001</v>
      </c>
    </row>
    <row r="117" spans="1:6" ht="63">
      <c r="A117" s="26"/>
      <c r="B117" s="27"/>
      <c r="C117" s="27" t="s">
        <v>64</v>
      </c>
      <c r="D117" s="46" t="s">
        <v>203</v>
      </c>
      <c r="E117" s="71">
        <v>29099</v>
      </c>
      <c r="F117" s="71">
        <v>29098.56</v>
      </c>
    </row>
    <row r="118" spans="1:6" ht="47.25">
      <c r="A118" s="26"/>
      <c r="B118" s="27"/>
      <c r="C118" s="27" t="s">
        <v>100</v>
      </c>
      <c r="D118" s="46" t="s">
        <v>219</v>
      </c>
      <c r="E118" s="71">
        <v>41700</v>
      </c>
      <c r="F118" s="71">
        <v>41678.87</v>
      </c>
    </row>
    <row r="119" spans="1:6" ht="19.5" customHeight="1">
      <c r="A119" s="26"/>
      <c r="B119" s="27" t="s">
        <v>101</v>
      </c>
      <c r="C119" s="27"/>
      <c r="D119" s="46" t="s">
        <v>196</v>
      </c>
      <c r="E119" s="71">
        <f>E120</f>
        <v>43900</v>
      </c>
      <c r="F119" s="71">
        <f>F120</f>
        <v>43900</v>
      </c>
    </row>
    <row r="120" spans="1:6" ht="47.25">
      <c r="A120" s="26"/>
      <c r="B120" s="27"/>
      <c r="C120" s="27" t="s">
        <v>100</v>
      </c>
      <c r="D120" s="46" t="s">
        <v>219</v>
      </c>
      <c r="E120" s="71">
        <v>43900</v>
      </c>
      <c r="F120" s="71">
        <v>43900</v>
      </c>
    </row>
    <row r="121" spans="1:6" ht="31.5">
      <c r="A121" s="26"/>
      <c r="B121" s="27" t="s">
        <v>102</v>
      </c>
      <c r="C121" s="27"/>
      <c r="D121" s="46" t="s">
        <v>197</v>
      </c>
      <c r="E121" s="71">
        <f>E122</f>
        <v>4831</v>
      </c>
      <c r="F121" s="71">
        <f>F122</f>
        <v>5248.3</v>
      </c>
    </row>
    <row r="122" spans="1:6" ht="19.5" customHeight="1">
      <c r="A122" s="26"/>
      <c r="B122" s="27"/>
      <c r="C122" s="27" t="s">
        <v>58</v>
      </c>
      <c r="D122" s="46" t="s">
        <v>201</v>
      </c>
      <c r="E122" s="71">
        <v>4831</v>
      </c>
      <c r="F122" s="71">
        <v>5248.3</v>
      </c>
    </row>
    <row r="123" spans="1:6" ht="19.5" customHeight="1">
      <c r="A123" s="26"/>
      <c r="B123" s="27" t="s">
        <v>103</v>
      </c>
      <c r="C123" s="27"/>
      <c r="D123" s="46" t="s">
        <v>198</v>
      </c>
      <c r="E123" s="71">
        <f>E124</f>
        <v>49352</v>
      </c>
      <c r="F123" s="71">
        <f>F124</f>
        <v>49352</v>
      </c>
    </row>
    <row r="124" spans="1:6" ht="47.25">
      <c r="A124" s="26"/>
      <c r="B124" s="27"/>
      <c r="C124" s="27" t="s">
        <v>100</v>
      </c>
      <c r="D124" s="46" t="s">
        <v>219</v>
      </c>
      <c r="E124" s="71">
        <v>49352</v>
      </c>
      <c r="F124" s="71">
        <v>49352</v>
      </c>
    </row>
    <row r="125" spans="1:6" ht="15.75">
      <c r="A125" s="26" t="s">
        <v>305</v>
      </c>
      <c r="B125" s="27"/>
      <c r="C125" s="27"/>
      <c r="D125" s="46" t="s">
        <v>315</v>
      </c>
      <c r="E125" s="71">
        <f>E126</f>
        <v>83510</v>
      </c>
      <c r="F125" s="71">
        <f>F126</f>
        <v>83510</v>
      </c>
    </row>
    <row r="126" spans="1:6" ht="15.75">
      <c r="A126" s="26"/>
      <c r="B126" s="27" t="s">
        <v>306</v>
      </c>
      <c r="C126" s="27"/>
      <c r="D126" s="46" t="s">
        <v>316</v>
      </c>
      <c r="E126" s="71">
        <f>E127</f>
        <v>83510</v>
      </c>
      <c r="F126" s="71">
        <f>F127</f>
        <v>83510</v>
      </c>
    </row>
    <row r="127" spans="1:6" ht="47.25">
      <c r="A127" s="26"/>
      <c r="B127" s="27"/>
      <c r="C127" s="27" t="s">
        <v>100</v>
      </c>
      <c r="D127" s="46" t="s">
        <v>219</v>
      </c>
      <c r="E127" s="71">
        <v>83510</v>
      </c>
      <c r="F127" s="71">
        <v>83510</v>
      </c>
    </row>
    <row r="128" spans="1:6" ht="31.5">
      <c r="A128" s="26" t="s">
        <v>104</v>
      </c>
      <c r="B128" s="27"/>
      <c r="C128" s="27"/>
      <c r="D128" s="46" t="s">
        <v>177</v>
      </c>
      <c r="E128" s="71">
        <f>E129</f>
        <v>41000</v>
      </c>
      <c r="F128" s="71">
        <f>F129</f>
        <v>44033.64</v>
      </c>
    </row>
    <row r="129" spans="1:6" ht="19.5" customHeight="1">
      <c r="A129" s="26"/>
      <c r="B129" s="27" t="s">
        <v>105</v>
      </c>
      <c r="C129" s="27"/>
      <c r="D129" s="46" t="s">
        <v>199</v>
      </c>
      <c r="E129" s="71">
        <f>E130+E131</f>
        <v>41000</v>
      </c>
      <c r="F129" s="71">
        <f>F130+F131</f>
        <v>44033.64</v>
      </c>
    </row>
    <row r="130" spans="1:6" ht="19.5" customHeight="1">
      <c r="A130" s="26"/>
      <c r="B130" s="27"/>
      <c r="C130" s="27" t="s">
        <v>58</v>
      </c>
      <c r="D130" s="46" t="s">
        <v>201</v>
      </c>
      <c r="E130" s="71">
        <v>40000</v>
      </c>
      <c r="F130" s="71">
        <v>44033.64</v>
      </c>
    </row>
    <row r="131" spans="1:6" ht="19.5" customHeight="1">
      <c r="A131" s="26"/>
      <c r="B131" s="27"/>
      <c r="C131" s="27" t="s">
        <v>307</v>
      </c>
      <c r="D131" s="46" t="s">
        <v>329</v>
      </c>
      <c r="E131" s="71">
        <v>1000</v>
      </c>
      <c r="F131" s="71">
        <v>0</v>
      </c>
    </row>
    <row r="132" spans="1:6" ht="19.5" customHeight="1">
      <c r="A132" s="26" t="s">
        <v>162</v>
      </c>
      <c r="B132" s="27"/>
      <c r="C132" s="27"/>
      <c r="D132" s="46" t="s">
        <v>317</v>
      </c>
      <c r="E132" s="71">
        <f>E133+E135</f>
        <v>10352</v>
      </c>
      <c r="F132" s="71">
        <f>F133+F135</f>
        <v>10352</v>
      </c>
    </row>
    <row r="133" spans="1:6" ht="19.5" customHeight="1">
      <c r="A133" s="26"/>
      <c r="B133" s="27" t="s">
        <v>163</v>
      </c>
      <c r="C133" s="27"/>
      <c r="D133" s="46" t="s">
        <v>252</v>
      </c>
      <c r="E133" s="71">
        <f>E134</f>
        <v>2500</v>
      </c>
      <c r="F133" s="71">
        <f>F134</f>
        <v>2500</v>
      </c>
    </row>
    <row r="134" spans="1:6" ht="31.5">
      <c r="A134" s="26"/>
      <c r="B134" s="27"/>
      <c r="C134" s="27" t="s">
        <v>298</v>
      </c>
      <c r="D134" s="46" t="s">
        <v>322</v>
      </c>
      <c r="E134" s="71">
        <v>2500</v>
      </c>
      <c r="F134" s="71">
        <v>2500</v>
      </c>
    </row>
    <row r="135" spans="1:6" ht="19.5" customHeight="1">
      <c r="A135" s="26"/>
      <c r="B135" s="27" t="s">
        <v>164</v>
      </c>
      <c r="C135" s="27"/>
      <c r="D135" s="46" t="s">
        <v>228</v>
      </c>
      <c r="E135" s="71">
        <f>E136</f>
        <v>7852</v>
      </c>
      <c r="F135" s="71">
        <f>F136</f>
        <v>7852</v>
      </c>
    </row>
    <row r="136" spans="1:6" ht="63">
      <c r="A136" s="26"/>
      <c r="B136" s="27"/>
      <c r="C136" s="27" t="s">
        <v>308</v>
      </c>
      <c r="D136" s="46" t="s">
        <v>330</v>
      </c>
      <c r="E136" s="71">
        <v>7852</v>
      </c>
      <c r="F136" s="71">
        <v>7852</v>
      </c>
    </row>
    <row r="137" spans="1:6" s="60" customFormat="1" ht="19.5" customHeight="1">
      <c r="A137" s="57"/>
      <c r="B137" s="58"/>
      <c r="C137" s="58"/>
      <c r="D137" s="59" t="s">
        <v>106</v>
      </c>
      <c r="E137" s="73">
        <f>E132+E128+E125+E108+E88+E57+E53+E48+E38+E26+E30+E22+E19+E11+E95</f>
        <v>8462836</v>
      </c>
      <c r="F137" s="73">
        <f>F132+F128+F125+F108+F88+F57+F53+F48+F38+F26+F30+F22+F19+F11+F95</f>
        <v>8681385.55</v>
      </c>
    </row>
    <row r="138" spans="1:6" ht="19.5" customHeight="1">
      <c r="A138" s="8"/>
      <c r="B138" s="8"/>
      <c r="C138" s="8"/>
      <c r="D138" s="8"/>
      <c r="E138" s="8"/>
      <c r="F138" s="8"/>
    </row>
    <row r="139" spans="1:4" ht="19.5" customHeight="1">
      <c r="A139" s="8"/>
      <c r="B139" s="8"/>
      <c r="C139" s="8"/>
      <c r="D139" s="8"/>
    </row>
    <row r="140" spans="1:4" ht="19.5" customHeight="1">
      <c r="A140" s="8"/>
      <c r="B140" s="8"/>
      <c r="C140" s="8"/>
      <c r="D140" s="8"/>
    </row>
    <row r="141" spans="1:4" ht="19.5" customHeight="1">
      <c r="A141" s="8"/>
      <c r="B141" s="8"/>
      <c r="C141" s="8"/>
      <c r="D141" s="8"/>
    </row>
    <row r="142" spans="1:4" ht="19.5" customHeight="1">
      <c r="A142" s="8"/>
      <c r="B142" s="8"/>
      <c r="C142" s="8"/>
      <c r="D142" s="8"/>
    </row>
    <row r="143" spans="1:4" ht="19.5" customHeight="1">
      <c r="A143" s="8"/>
      <c r="B143" s="8"/>
      <c r="C143" s="8"/>
      <c r="D143" s="8"/>
    </row>
    <row r="144" spans="1:4" ht="19.5" customHeight="1">
      <c r="A144" s="8"/>
      <c r="B144" s="8"/>
      <c r="C144" s="8"/>
      <c r="D144" s="8"/>
    </row>
    <row r="145" spans="1:4" ht="19.5" customHeight="1">
      <c r="A145" s="8"/>
      <c r="B145" s="8"/>
      <c r="C145" s="8"/>
      <c r="D145" s="8"/>
    </row>
    <row r="146" spans="1:4" ht="19.5" customHeight="1">
      <c r="A146" s="8"/>
      <c r="B146" s="8"/>
      <c r="C146" s="8"/>
      <c r="D146" s="8"/>
    </row>
    <row r="147" spans="1:4" ht="19.5" customHeight="1">
      <c r="A147" s="8"/>
      <c r="B147" s="8"/>
      <c r="C147" s="8"/>
      <c r="D147" s="8"/>
    </row>
    <row r="148" spans="1:4" ht="19.5" customHeight="1">
      <c r="A148" s="8"/>
      <c r="B148" s="8"/>
      <c r="C148" s="8"/>
      <c r="D148" s="8"/>
    </row>
    <row r="149" spans="1:4" ht="19.5" customHeight="1">
      <c r="A149" s="8"/>
      <c r="B149" s="8"/>
      <c r="C149" s="8"/>
      <c r="D149" s="8"/>
    </row>
    <row r="150" spans="1:4" ht="19.5" customHeight="1">
      <c r="A150" s="8"/>
      <c r="B150" s="8"/>
      <c r="C150" s="8"/>
      <c r="D150" s="8"/>
    </row>
    <row r="151" spans="1:4" ht="19.5" customHeight="1">
      <c r="A151" s="8"/>
      <c r="B151" s="8"/>
      <c r="C151" s="8"/>
      <c r="D151" s="8"/>
    </row>
    <row r="152" spans="1:4" ht="19.5" customHeight="1">
      <c r="A152" s="8"/>
      <c r="B152" s="8"/>
      <c r="C152" s="8"/>
      <c r="D152" s="8"/>
    </row>
    <row r="153" spans="1:4" ht="19.5" customHeight="1">
      <c r="A153" s="8"/>
      <c r="B153" s="8"/>
      <c r="C153" s="8"/>
      <c r="D153" s="8"/>
    </row>
    <row r="154" spans="1:4" ht="19.5" customHeight="1">
      <c r="A154" s="8"/>
      <c r="B154" s="8"/>
      <c r="C154" s="8"/>
      <c r="D154" s="8"/>
    </row>
    <row r="155" spans="2:5" ht="18.75">
      <c r="B155" s="83"/>
      <c r="C155" s="83"/>
      <c r="D155" s="83"/>
      <c r="E155" s="64"/>
    </row>
    <row r="156" spans="2:5" ht="15.75">
      <c r="B156" s="28"/>
      <c r="C156" s="28"/>
      <c r="D156" s="47"/>
      <c r="E156" s="64"/>
    </row>
    <row r="157" spans="2:5" ht="15.75">
      <c r="B157" s="28"/>
      <c r="C157" s="28"/>
      <c r="D157" s="47"/>
      <c r="E157" s="64"/>
    </row>
    <row r="158" spans="2:5" ht="15.75">
      <c r="B158" s="28"/>
      <c r="C158" s="28"/>
      <c r="D158" s="47"/>
      <c r="E158" s="64"/>
    </row>
    <row r="159" spans="2:5" ht="15.75">
      <c r="B159" s="28"/>
      <c r="C159" s="28"/>
      <c r="D159" s="47"/>
      <c r="E159" s="64"/>
    </row>
    <row r="160" spans="2:5" ht="15.75">
      <c r="B160" s="28"/>
      <c r="C160" s="28"/>
      <c r="D160" s="47"/>
      <c r="E160" s="64"/>
    </row>
    <row r="161" spans="2:5" ht="15.75">
      <c r="B161" s="28"/>
      <c r="C161" s="28"/>
      <c r="D161" s="47"/>
      <c r="E161" s="64"/>
    </row>
    <row r="162" spans="2:5" ht="15.75">
      <c r="B162" s="28"/>
      <c r="C162" s="28"/>
      <c r="D162" s="47"/>
      <c r="E162" s="64"/>
    </row>
    <row r="163" spans="2:5" ht="15.75">
      <c r="B163" s="28"/>
      <c r="C163" s="28"/>
      <c r="D163" s="47"/>
      <c r="E163" s="64"/>
    </row>
    <row r="164" spans="2:5" ht="15.75">
      <c r="B164" s="28"/>
      <c r="C164" s="28"/>
      <c r="D164" s="47"/>
      <c r="E164" s="64"/>
    </row>
    <row r="165" spans="2:5" ht="15.75">
      <c r="B165" s="28"/>
      <c r="C165" s="28"/>
      <c r="D165" s="47"/>
      <c r="E165" s="64"/>
    </row>
    <row r="166" spans="2:5" ht="15.75">
      <c r="B166" s="28"/>
      <c r="C166" s="28"/>
      <c r="D166" s="47"/>
      <c r="E166" s="64"/>
    </row>
    <row r="167" spans="2:5" ht="15.75">
      <c r="B167" s="28"/>
      <c r="C167" s="28"/>
      <c r="D167" s="47"/>
      <c r="E167" s="64"/>
    </row>
    <row r="168" spans="2:5" ht="15.75">
      <c r="B168" s="28"/>
      <c r="C168" s="28"/>
      <c r="D168" s="47"/>
      <c r="E168" s="64"/>
    </row>
    <row r="169" spans="2:5" ht="15.75">
      <c r="B169" s="28"/>
      <c r="C169" s="28"/>
      <c r="D169" s="47"/>
      <c r="E169" s="64"/>
    </row>
    <row r="170" spans="2:5" ht="15.75">
      <c r="B170" s="28"/>
      <c r="C170" s="28"/>
      <c r="D170" s="47"/>
      <c r="E170" s="64"/>
    </row>
    <row r="171" spans="2:5" ht="15.75">
      <c r="B171" s="28"/>
      <c r="C171" s="28"/>
      <c r="D171" s="47"/>
      <c r="E171" s="64"/>
    </row>
    <row r="172" spans="2:5" ht="15.75">
      <c r="B172" s="28"/>
      <c r="C172" s="28"/>
      <c r="D172" s="47"/>
      <c r="E172" s="64"/>
    </row>
    <row r="173" spans="2:5" ht="15.75">
      <c r="B173" s="28"/>
      <c r="C173" s="28"/>
      <c r="D173" s="47"/>
      <c r="E173" s="64"/>
    </row>
    <row r="174" spans="2:5" ht="15.75">
      <c r="B174" s="28"/>
      <c r="C174" s="28"/>
      <c r="D174" s="47"/>
      <c r="E174" s="64"/>
    </row>
    <row r="175" spans="2:5" ht="15.75">
      <c r="B175" s="28"/>
      <c r="C175" s="28"/>
      <c r="D175" s="47"/>
      <c r="E175" s="64"/>
    </row>
    <row r="176" spans="2:5" ht="15.75">
      <c r="B176" s="28"/>
      <c r="C176" s="28"/>
      <c r="D176" s="47"/>
      <c r="E176" s="64"/>
    </row>
    <row r="177" spans="2:5" ht="15.75">
      <c r="B177" s="28"/>
      <c r="C177" s="28"/>
      <c r="D177" s="47"/>
      <c r="E177" s="64"/>
    </row>
    <row r="178" spans="2:5" ht="15.75">
      <c r="B178" s="28"/>
      <c r="C178" s="28"/>
      <c r="D178" s="47"/>
      <c r="E178" s="64"/>
    </row>
    <row r="179" spans="2:5" ht="15.75">
      <c r="B179" s="28"/>
      <c r="C179" s="28"/>
      <c r="D179" s="47"/>
      <c r="E179" s="64"/>
    </row>
    <row r="180" spans="2:5" ht="15.75">
      <c r="B180" s="28"/>
      <c r="C180" s="28"/>
      <c r="D180" s="47"/>
      <c r="E180" s="64"/>
    </row>
    <row r="181" spans="2:5" ht="15.75">
      <c r="B181" s="28"/>
      <c r="C181" s="28"/>
      <c r="D181" s="47"/>
      <c r="E181" s="64"/>
    </row>
    <row r="182" spans="2:5" ht="15.75">
      <c r="B182" s="28"/>
      <c r="C182" s="28"/>
      <c r="D182" s="47"/>
      <c r="E182" s="64"/>
    </row>
    <row r="183" spans="2:5" ht="15.75">
      <c r="B183" s="28"/>
      <c r="C183" s="28"/>
      <c r="D183" s="47"/>
      <c r="E183" s="64"/>
    </row>
    <row r="184" spans="2:5" ht="15.75">
      <c r="B184" s="28"/>
      <c r="C184" s="28"/>
      <c r="D184" s="47"/>
      <c r="E184" s="64"/>
    </row>
    <row r="185" spans="2:5" ht="15.75">
      <c r="B185" s="28"/>
      <c r="C185" s="28"/>
      <c r="D185" s="47"/>
      <c r="E185" s="64"/>
    </row>
    <row r="186" spans="2:5" ht="15.75">
      <c r="B186" s="28"/>
      <c r="C186" s="28"/>
      <c r="D186" s="47"/>
      <c r="E186" s="64"/>
    </row>
    <row r="187" spans="2:5" ht="15.75">
      <c r="B187" s="28"/>
      <c r="C187" s="28"/>
      <c r="D187" s="47"/>
      <c r="E187" s="64"/>
    </row>
    <row r="188" spans="2:5" ht="15.75">
      <c r="B188" s="28"/>
      <c r="C188" s="28"/>
      <c r="D188" s="47"/>
      <c r="E188" s="64"/>
    </row>
    <row r="189" spans="2:5" ht="15.75">
      <c r="B189" s="28"/>
      <c r="C189" s="28"/>
      <c r="D189" s="47"/>
      <c r="E189" s="64"/>
    </row>
    <row r="190" spans="2:5" ht="15.75">
      <c r="B190" s="28"/>
      <c r="C190" s="28"/>
      <c r="D190" s="47"/>
      <c r="E190" s="64"/>
    </row>
  </sheetData>
  <autoFilter ref="A10:F137"/>
  <mergeCells count="2">
    <mergeCell ref="B155:D155"/>
    <mergeCell ref="A4:E4"/>
  </mergeCells>
  <printOptions horizontalCentered="1"/>
  <pageMargins left="0.15748031496062992" right="0.2362204724409449" top="0.3937007874015748" bottom="0.5905511811023623" header="0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1"/>
  <sheetViews>
    <sheetView showGridLines="0" workbookViewId="0" topLeftCell="A1">
      <selection activeCell="K8" sqref="K8"/>
    </sheetView>
  </sheetViews>
  <sheetFormatPr defaultColWidth="9.00390625" defaultRowHeight="12.75"/>
  <cols>
    <col min="1" max="1" width="5.75390625" style="29" customWidth="1"/>
    <col min="2" max="2" width="8.75390625" style="29" customWidth="1"/>
    <col min="3" max="3" width="7.75390625" style="29" customWidth="1"/>
    <col min="4" max="4" width="49.125" style="77" customWidth="1"/>
    <col min="5" max="5" width="18.75390625" style="39" customWidth="1"/>
    <col min="6" max="6" width="18.75390625" style="1" customWidth="1"/>
    <col min="7" max="16384" width="9.125" style="1" customWidth="1"/>
  </cols>
  <sheetData>
    <row r="1" ht="15.75">
      <c r="F1" s="34"/>
    </row>
    <row r="2" spans="1:5" ht="15.75">
      <c r="A2" s="85"/>
      <c r="B2" s="85"/>
      <c r="C2" s="85"/>
      <c r="D2" s="85"/>
      <c r="E2" s="85"/>
    </row>
    <row r="3" spans="1:5" ht="15.75">
      <c r="A3" s="30"/>
      <c r="B3" s="30"/>
      <c r="C3" s="30"/>
      <c r="D3" s="78" t="s">
        <v>292</v>
      </c>
      <c r="E3" s="35"/>
    </row>
    <row r="4" ht="15.75">
      <c r="F4" s="36" t="s">
        <v>29</v>
      </c>
    </row>
    <row r="5" spans="1:6" s="9" customFormat="1" ht="45" customHeight="1">
      <c r="A5" s="31" t="s">
        <v>2</v>
      </c>
      <c r="B5" s="31" t="s">
        <v>3</v>
      </c>
      <c r="C5" s="31" t="s">
        <v>4</v>
      </c>
      <c r="D5" s="79" t="s">
        <v>10</v>
      </c>
      <c r="E5" s="37" t="s">
        <v>47</v>
      </c>
      <c r="F5" s="37" t="s">
        <v>291</v>
      </c>
    </row>
    <row r="6" spans="1:6" s="15" customFormat="1" ht="11.25">
      <c r="A6" s="32">
        <v>1</v>
      </c>
      <c r="B6" s="32">
        <v>2</v>
      </c>
      <c r="C6" s="32">
        <v>3</v>
      </c>
      <c r="D6" s="80">
        <v>4</v>
      </c>
      <c r="E6" s="38">
        <v>5</v>
      </c>
      <c r="F6" s="38">
        <v>6</v>
      </c>
    </row>
    <row r="7" spans="1:6" ht="15.75">
      <c r="A7" s="33" t="s">
        <v>50</v>
      </c>
      <c r="B7" s="33"/>
      <c r="C7" s="33"/>
      <c r="D7" s="48" t="s">
        <v>221</v>
      </c>
      <c r="E7" s="74">
        <f>E8+E10+E13+E15</f>
        <v>80275</v>
      </c>
      <c r="F7" s="74">
        <f>F8+F10+F13+F15</f>
        <v>65679.66</v>
      </c>
    </row>
    <row r="8" spans="1:6" ht="15.75">
      <c r="A8" s="33"/>
      <c r="B8" s="33" t="s">
        <v>51</v>
      </c>
      <c r="C8" s="33"/>
      <c r="D8" s="48" t="s">
        <v>229</v>
      </c>
      <c r="E8" s="74">
        <f>E9</f>
        <v>2000</v>
      </c>
      <c r="F8" s="74">
        <f>F9</f>
        <v>600</v>
      </c>
    </row>
    <row r="9" spans="1:6" ht="15.75">
      <c r="A9" s="33"/>
      <c r="B9" s="33"/>
      <c r="C9" s="33" t="s">
        <v>107</v>
      </c>
      <c r="D9" s="48" t="s">
        <v>167</v>
      </c>
      <c r="E9" s="74">
        <v>2000</v>
      </c>
      <c r="F9" s="74">
        <v>600</v>
      </c>
    </row>
    <row r="10" spans="1:6" ht="15.75">
      <c r="A10" s="33"/>
      <c r="B10" s="33" t="s">
        <v>52</v>
      </c>
      <c r="C10" s="33"/>
      <c r="D10" s="81" t="s">
        <v>230</v>
      </c>
      <c r="E10" s="74">
        <f>E11+E12</f>
        <v>14988</v>
      </c>
      <c r="F10" s="74">
        <f>F11+F12</f>
        <v>3008.8</v>
      </c>
    </row>
    <row r="11" spans="1:6" ht="15.75">
      <c r="A11" s="33"/>
      <c r="B11" s="33"/>
      <c r="C11" s="33" t="s">
        <v>110</v>
      </c>
      <c r="D11" s="48" t="s">
        <v>255</v>
      </c>
      <c r="E11" s="74">
        <v>8000</v>
      </c>
      <c r="F11" s="74">
        <v>3008.8</v>
      </c>
    </row>
    <row r="12" spans="1:6" ht="15.75">
      <c r="A12" s="33"/>
      <c r="B12" s="33"/>
      <c r="C12" s="33" t="s">
        <v>285</v>
      </c>
      <c r="D12" s="48" t="s">
        <v>286</v>
      </c>
      <c r="E12" s="74">
        <v>6988</v>
      </c>
      <c r="F12" s="74">
        <v>0</v>
      </c>
    </row>
    <row r="13" spans="1:6" ht="15.75">
      <c r="A13" s="33"/>
      <c r="B13" s="33" t="s">
        <v>108</v>
      </c>
      <c r="C13" s="33"/>
      <c r="D13" s="48" t="s">
        <v>231</v>
      </c>
      <c r="E13" s="74">
        <f>E14</f>
        <v>515</v>
      </c>
      <c r="F13" s="74">
        <f>F14</f>
        <v>362.68</v>
      </c>
    </row>
    <row r="14" spans="1:6" ht="31.5">
      <c r="A14" s="33"/>
      <c r="B14" s="33"/>
      <c r="C14" s="33" t="s">
        <v>109</v>
      </c>
      <c r="D14" s="48" t="s">
        <v>256</v>
      </c>
      <c r="E14" s="74">
        <v>515</v>
      </c>
      <c r="F14" s="74">
        <v>362.68</v>
      </c>
    </row>
    <row r="15" spans="1:6" ht="15.75">
      <c r="A15" s="33"/>
      <c r="B15" s="33" t="s">
        <v>294</v>
      </c>
      <c r="C15" s="33"/>
      <c r="D15" s="48" t="s">
        <v>237</v>
      </c>
      <c r="E15" s="74">
        <f>E16+E17+E18</f>
        <v>62772</v>
      </c>
      <c r="F15" s="74">
        <f>F16+F17+F18</f>
        <v>61708.18</v>
      </c>
    </row>
    <row r="16" spans="1:6" ht="15.75">
      <c r="A16" s="33"/>
      <c r="B16" s="33"/>
      <c r="C16" s="33" t="s">
        <v>112</v>
      </c>
      <c r="D16" s="48" t="s">
        <v>258</v>
      </c>
      <c r="E16" s="75">
        <v>696</v>
      </c>
      <c r="F16" s="75">
        <v>686.03</v>
      </c>
    </row>
    <row r="17" spans="1:6" ht="15.75">
      <c r="A17" s="33"/>
      <c r="B17" s="33"/>
      <c r="C17" s="33" t="s">
        <v>107</v>
      </c>
      <c r="D17" s="48" t="s">
        <v>167</v>
      </c>
      <c r="E17" s="75">
        <v>545</v>
      </c>
      <c r="F17" s="75">
        <v>523.93</v>
      </c>
    </row>
    <row r="18" spans="1:6" ht="15.75">
      <c r="A18" s="33"/>
      <c r="B18" s="33"/>
      <c r="C18" s="33" t="s">
        <v>116</v>
      </c>
      <c r="D18" s="48" t="s">
        <v>262</v>
      </c>
      <c r="E18" s="74">
        <v>61531</v>
      </c>
      <c r="F18" s="74">
        <v>60498.22</v>
      </c>
    </row>
    <row r="19" spans="1:6" ht="31.5">
      <c r="A19" s="33" t="s">
        <v>56</v>
      </c>
      <c r="B19" s="33"/>
      <c r="C19" s="33"/>
      <c r="D19" s="46" t="s">
        <v>169</v>
      </c>
      <c r="E19" s="74">
        <f>E20</f>
        <v>169950</v>
      </c>
      <c r="F19" s="74">
        <f>F20</f>
        <v>167594.95999999996</v>
      </c>
    </row>
    <row r="20" spans="1:6" ht="15.75">
      <c r="A20" s="33"/>
      <c r="B20" s="33" t="s">
        <v>57</v>
      </c>
      <c r="C20" s="33"/>
      <c r="D20" s="48" t="s">
        <v>179</v>
      </c>
      <c r="E20" s="74">
        <f>SUM(E21:E28)</f>
        <v>169950</v>
      </c>
      <c r="F20" s="74">
        <f>SUM(F21:F28)</f>
        <v>167594.95999999996</v>
      </c>
    </row>
    <row r="21" spans="1:6" ht="15.75">
      <c r="A21" s="33"/>
      <c r="B21" s="33"/>
      <c r="C21" s="33" t="s">
        <v>111</v>
      </c>
      <c r="D21" s="48" t="s">
        <v>257</v>
      </c>
      <c r="E21" s="74">
        <v>260</v>
      </c>
      <c r="F21" s="74">
        <v>117</v>
      </c>
    </row>
    <row r="22" spans="1:6" ht="15.75">
      <c r="A22" s="33"/>
      <c r="B22" s="33"/>
      <c r="C22" s="33" t="s">
        <v>112</v>
      </c>
      <c r="D22" s="48" t="s">
        <v>258</v>
      </c>
      <c r="E22" s="74">
        <v>6690</v>
      </c>
      <c r="F22" s="74">
        <v>6687.33</v>
      </c>
    </row>
    <row r="23" spans="1:6" ht="15.75">
      <c r="A23" s="33"/>
      <c r="B23" s="33"/>
      <c r="C23" s="33" t="s">
        <v>113</v>
      </c>
      <c r="D23" s="48" t="s">
        <v>259</v>
      </c>
      <c r="E23" s="74">
        <v>140440</v>
      </c>
      <c r="F23" s="74">
        <v>139081.99</v>
      </c>
    </row>
    <row r="24" spans="1:6" ht="15.75">
      <c r="A24" s="33"/>
      <c r="B24" s="33"/>
      <c r="C24" s="33" t="s">
        <v>114</v>
      </c>
      <c r="D24" s="48" t="s">
        <v>260</v>
      </c>
      <c r="E24" s="74">
        <v>6370</v>
      </c>
      <c r="F24" s="74">
        <v>6368</v>
      </c>
    </row>
    <row r="25" spans="1:6" ht="15.75">
      <c r="A25" s="33"/>
      <c r="B25" s="33"/>
      <c r="C25" s="33" t="s">
        <v>107</v>
      </c>
      <c r="D25" s="49" t="s">
        <v>167</v>
      </c>
      <c r="E25" s="74">
        <v>6400</v>
      </c>
      <c r="F25" s="74">
        <v>6371.59</v>
      </c>
    </row>
    <row r="26" spans="1:6" ht="31.5">
      <c r="A26" s="33"/>
      <c r="B26" s="33"/>
      <c r="C26" s="33" t="s">
        <v>115</v>
      </c>
      <c r="D26" s="49" t="s">
        <v>261</v>
      </c>
      <c r="E26" s="74">
        <v>1220</v>
      </c>
      <c r="F26" s="74">
        <v>1184.55</v>
      </c>
    </row>
    <row r="27" spans="1:6" ht="15.75">
      <c r="A27" s="33"/>
      <c r="B27" s="33"/>
      <c r="C27" s="33" t="s">
        <v>116</v>
      </c>
      <c r="D27" s="49" t="s">
        <v>262</v>
      </c>
      <c r="E27" s="74">
        <v>1570</v>
      </c>
      <c r="F27" s="74">
        <v>1564.5</v>
      </c>
    </row>
    <row r="28" spans="1:6" ht="15.75">
      <c r="A28" s="33"/>
      <c r="B28" s="33"/>
      <c r="C28" s="33" t="s">
        <v>285</v>
      </c>
      <c r="D28" s="49" t="s">
        <v>286</v>
      </c>
      <c r="E28" s="74">
        <v>7000</v>
      </c>
      <c r="F28" s="74">
        <v>6220</v>
      </c>
    </row>
    <row r="29" spans="1:6" ht="15.75">
      <c r="A29" s="33" t="s">
        <v>117</v>
      </c>
      <c r="B29" s="33"/>
      <c r="C29" s="33"/>
      <c r="D29" s="49" t="s">
        <v>222</v>
      </c>
      <c r="E29" s="74">
        <f>E30+E32</f>
        <v>668395</v>
      </c>
      <c r="F29" s="74">
        <f>F30+F32</f>
        <v>446722.75</v>
      </c>
    </row>
    <row r="30" spans="1:6" ht="15.75">
      <c r="A30" s="33"/>
      <c r="B30" s="33" t="s">
        <v>118</v>
      </c>
      <c r="C30" s="33"/>
      <c r="D30" s="48" t="s">
        <v>232</v>
      </c>
      <c r="E30" s="74">
        <f>E31</f>
        <v>15150</v>
      </c>
      <c r="F30" s="74">
        <f>F31</f>
        <v>15102.62</v>
      </c>
    </row>
    <row r="31" spans="1:6" ht="15.75">
      <c r="A31" s="33"/>
      <c r="B31" s="33"/>
      <c r="C31" s="33" t="s">
        <v>112</v>
      </c>
      <c r="D31" s="48" t="s">
        <v>258</v>
      </c>
      <c r="E31" s="74">
        <v>15150</v>
      </c>
      <c r="F31" s="74">
        <v>15102.62</v>
      </c>
    </row>
    <row r="32" spans="1:6" ht="15.75">
      <c r="A32" s="33"/>
      <c r="B32" s="33" t="s">
        <v>119</v>
      </c>
      <c r="C32" s="33"/>
      <c r="D32" s="48" t="s">
        <v>233</v>
      </c>
      <c r="E32" s="74">
        <f>SUM(E33:E41)</f>
        <v>653245</v>
      </c>
      <c r="F32" s="74">
        <f>SUM(F33:F41)</f>
        <v>431620.13</v>
      </c>
    </row>
    <row r="33" spans="1:6" ht="15.75">
      <c r="A33" s="33"/>
      <c r="B33" s="33"/>
      <c r="C33" s="33" t="s">
        <v>111</v>
      </c>
      <c r="D33" s="48" t="s">
        <v>257</v>
      </c>
      <c r="E33" s="74">
        <v>22145</v>
      </c>
      <c r="F33" s="74">
        <v>20511</v>
      </c>
    </row>
    <row r="34" spans="1:6" ht="15.75">
      <c r="A34" s="33"/>
      <c r="B34" s="33"/>
      <c r="C34" s="33" t="s">
        <v>112</v>
      </c>
      <c r="D34" s="48" t="s">
        <v>258</v>
      </c>
      <c r="E34" s="74">
        <v>101450</v>
      </c>
      <c r="F34" s="74">
        <v>39124.8</v>
      </c>
    </row>
    <row r="35" spans="1:6" ht="15.75">
      <c r="A35" s="33"/>
      <c r="B35" s="33"/>
      <c r="C35" s="33" t="s">
        <v>114</v>
      </c>
      <c r="D35" s="48" t="s">
        <v>260</v>
      </c>
      <c r="E35" s="74">
        <v>92500</v>
      </c>
      <c r="F35" s="74">
        <v>78209.32</v>
      </c>
    </row>
    <row r="36" spans="1:6" ht="15.75">
      <c r="A36" s="33"/>
      <c r="B36" s="33"/>
      <c r="C36" s="33" t="s">
        <v>107</v>
      </c>
      <c r="D36" s="48" t="s">
        <v>167</v>
      </c>
      <c r="E36" s="74">
        <v>11400</v>
      </c>
      <c r="F36" s="74">
        <v>5726.7</v>
      </c>
    </row>
    <row r="37" spans="1:6" ht="15.75">
      <c r="A37" s="33"/>
      <c r="B37" s="33"/>
      <c r="C37" s="33" t="s">
        <v>116</v>
      </c>
      <c r="D37" s="48" t="s">
        <v>262</v>
      </c>
      <c r="E37" s="74">
        <v>1860</v>
      </c>
      <c r="F37" s="74">
        <v>1786.5</v>
      </c>
    </row>
    <row r="38" spans="1:6" ht="31.5">
      <c r="A38" s="33"/>
      <c r="B38" s="33"/>
      <c r="C38" s="33" t="s">
        <v>135</v>
      </c>
      <c r="D38" s="48" t="s">
        <v>274</v>
      </c>
      <c r="E38" s="74">
        <v>500</v>
      </c>
      <c r="F38" s="74">
        <v>500</v>
      </c>
    </row>
    <row r="39" spans="1:6" ht="31.5">
      <c r="A39" s="33"/>
      <c r="B39" s="33"/>
      <c r="C39" s="33" t="s">
        <v>137</v>
      </c>
      <c r="D39" s="48" t="s">
        <v>275</v>
      </c>
      <c r="E39" s="74">
        <v>4250</v>
      </c>
      <c r="F39" s="74">
        <v>4250</v>
      </c>
    </row>
    <row r="40" spans="1:6" ht="15.75">
      <c r="A40" s="33"/>
      <c r="B40" s="33"/>
      <c r="C40" s="33" t="s">
        <v>110</v>
      </c>
      <c r="D40" s="48" t="s">
        <v>255</v>
      </c>
      <c r="E40" s="74">
        <v>411140</v>
      </c>
      <c r="F40" s="74">
        <v>275439.73</v>
      </c>
    </row>
    <row r="41" spans="1:6" ht="15.75">
      <c r="A41" s="33"/>
      <c r="B41" s="33"/>
      <c r="C41" s="33" t="s">
        <v>285</v>
      </c>
      <c r="D41" s="48" t="s">
        <v>286</v>
      </c>
      <c r="E41" s="74">
        <v>8000</v>
      </c>
      <c r="F41" s="74">
        <v>6072.08</v>
      </c>
    </row>
    <row r="42" spans="1:6" ht="15.75">
      <c r="A42" s="33" t="s">
        <v>60</v>
      </c>
      <c r="B42" s="33"/>
      <c r="C42" s="33"/>
      <c r="D42" s="46" t="s">
        <v>170</v>
      </c>
      <c r="E42" s="74">
        <f>E43</f>
        <v>38207</v>
      </c>
      <c r="F42" s="74">
        <f>F43</f>
        <v>26975.32</v>
      </c>
    </row>
    <row r="43" spans="1:6" ht="15.75">
      <c r="A43" s="33"/>
      <c r="B43" s="33" t="s">
        <v>61</v>
      </c>
      <c r="C43" s="33"/>
      <c r="D43" s="48" t="s">
        <v>180</v>
      </c>
      <c r="E43" s="74">
        <f>SUM(E44:E50)</f>
        <v>38207</v>
      </c>
      <c r="F43" s="74">
        <f>SUM(F44:F50)</f>
        <v>26975.32</v>
      </c>
    </row>
    <row r="44" spans="1:6" ht="15.75">
      <c r="A44" s="33"/>
      <c r="B44" s="33"/>
      <c r="C44" s="33" t="s">
        <v>112</v>
      </c>
      <c r="D44" s="48" t="s">
        <v>258</v>
      </c>
      <c r="E44" s="74">
        <v>25007</v>
      </c>
      <c r="F44" s="74">
        <v>18978.75</v>
      </c>
    </row>
    <row r="45" spans="1:6" ht="15.75">
      <c r="A45" s="33"/>
      <c r="B45" s="33"/>
      <c r="C45" s="33" t="s">
        <v>113</v>
      </c>
      <c r="D45" s="48" t="s">
        <v>259</v>
      </c>
      <c r="E45" s="74">
        <v>3980</v>
      </c>
      <c r="F45" s="74">
        <v>4023.9</v>
      </c>
    </row>
    <row r="46" spans="1:6" ht="15.75">
      <c r="A46" s="33"/>
      <c r="B46" s="33"/>
      <c r="C46" s="33" t="s">
        <v>114</v>
      </c>
      <c r="D46" s="48" t="s">
        <v>260</v>
      </c>
      <c r="E46" s="74">
        <v>620</v>
      </c>
      <c r="F46" s="74">
        <v>620</v>
      </c>
    </row>
    <row r="47" spans="1:6" ht="15.75">
      <c r="A47" s="33"/>
      <c r="B47" s="33"/>
      <c r="C47" s="33" t="s">
        <v>107</v>
      </c>
      <c r="D47" s="48" t="s">
        <v>167</v>
      </c>
      <c r="E47" s="74">
        <v>1400</v>
      </c>
      <c r="F47" s="74">
        <v>1330.37</v>
      </c>
    </row>
    <row r="48" spans="1:6" ht="31.5">
      <c r="A48" s="33"/>
      <c r="B48" s="33"/>
      <c r="C48" s="33" t="s">
        <v>120</v>
      </c>
      <c r="D48" s="48" t="s">
        <v>263</v>
      </c>
      <c r="E48" s="74">
        <v>1300</v>
      </c>
      <c r="F48" s="74">
        <v>1223.3</v>
      </c>
    </row>
    <row r="49" spans="1:6" ht="15.75">
      <c r="A49" s="33"/>
      <c r="B49" s="33"/>
      <c r="C49" s="33" t="s">
        <v>116</v>
      </c>
      <c r="D49" s="48" t="s">
        <v>262</v>
      </c>
      <c r="E49" s="74">
        <v>900</v>
      </c>
      <c r="F49" s="74">
        <v>799</v>
      </c>
    </row>
    <row r="50" spans="1:6" ht="15.75">
      <c r="A50" s="33"/>
      <c r="B50" s="33"/>
      <c r="C50" s="33" t="s">
        <v>110</v>
      </c>
      <c r="D50" s="48" t="s">
        <v>255</v>
      </c>
      <c r="E50" s="74">
        <v>5000</v>
      </c>
      <c r="F50" s="74">
        <v>0</v>
      </c>
    </row>
    <row r="51" spans="1:6" ht="15.75">
      <c r="A51" s="33" t="s">
        <v>121</v>
      </c>
      <c r="B51" s="33"/>
      <c r="C51" s="33"/>
      <c r="D51" s="48" t="s">
        <v>223</v>
      </c>
      <c r="E51" s="74">
        <f>E52</f>
        <v>99000</v>
      </c>
      <c r="F51" s="74">
        <f>F52</f>
        <v>42407.49</v>
      </c>
    </row>
    <row r="52" spans="1:6" ht="15.75">
      <c r="A52" s="33"/>
      <c r="B52" s="33" t="s">
        <v>122</v>
      </c>
      <c r="C52" s="33"/>
      <c r="D52" s="48" t="s">
        <v>234</v>
      </c>
      <c r="E52" s="74">
        <f>SUM(E53:E56)</f>
        <v>99000</v>
      </c>
      <c r="F52" s="74">
        <f>SUM(F53:F56)</f>
        <v>42407.49</v>
      </c>
    </row>
    <row r="53" spans="1:6" ht="15.75">
      <c r="A53" s="33"/>
      <c r="B53" s="33"/>
      <c r="C53" s="33" t="s">
        <v>125</v>
      </c>
      <c r="D53" s="48" t="s">
        <v>266</v>
      </c>
      <c r="E53" s="74">
        <v>100</v>
      </c>
      <c r="F53" s="74">
        <v>85.5</v>
      </c>
    </row>
    <row r="54" spans="1:6" ht="15.75">
      <c r="A54" s="33"/>
      <c r="B54" s="33"/>
      <c r="C54" s="33" t="s">
        <v>111</v>
      </c>
      <c r="D54" s="48" t="s">
        <v>257</v>
      </c>
      <c r="E54" s="74">
        <v>500</v>
      </c>
      <c r="F54" s="74">
        <v>500</v>
      </c>
    </row>
    <row r="55" spans="1:6" ht="15.75">
      <c r="A55" s="33"/>
      <c r="B55" s="33"/>
      <c r="C55" s="33" t="s">
        <v>112</v>
      </c>
      <c r="D55" s="48" t="s">
        <v>258</v>
      </c>
      <c r="E55" s="74">
        <v>1100</v>
      </c>
      <c r="F55" s="74">
        <v>1100</v>
      </c>
    </row>
    <row r="56" spans="1:6" ht="15.75">
      <c r="A56" s="33"/>
      <c r="B56" s="33"/>
      <c r="C56" s="33" t="s">
        <v>107</v>
      </c>
      <c r="D56" s="48" t="s">
        <v>167</v>
      </c>
      <c r="E56" s="74">
        <v>97300</v>
      </c>
      <c r="F56" s="74">
        <v>40721.99</v>
      </c>
    </row>
    <row r="57" spans="1:6" ht="15.75">
      <c r="A57" s="33" t="s">
        <v>62</v>
      </c>
      <c r="B57" s="33"/>
      <c r="C57" s="33"/>
      <c r="D57" s="48" t="s">
        <v>171</v>
      </c>
      <c r="E57" s="74">
        <f>E58+E65+E71+E93</f>
        <v>1021608</v>
      </c>
      <c r="F57" s="74">
        <f>F58+F65+F71+F93</f>
        <v>993369.2799999999</v>
      </c>
    </row>
    <row r="58" spans="1:6" ht="15.75">
      <c r="A58" s="33"/>
      <c r="B58" s="33" t="s">
        <v>63</v>
      </c>
      <c r="C58" s="33"/>
      <c r="D58" s="48" t="s">
        <v>181</v>
      </c>
      <c r="E58" s="74">
        <f>SUM(E59:E64)</f>
        <v>62560</v>
      </c>
      <c r="F58" s="74">
        <f>SUM(F59:F64)</f>
        <v>61152.6</v>
      </c>
    </row>
    <row r="59" spans="1:6" ht="15.75">
      <c r="A59" s="33"/>
      <c r="B59" s="33"/>
      <c r="C59" s="33" t="s">
        <v>123</v>
      </c>
      <c r="D59" s="48" t="s">
        <v>264</v>
      </c>
      <c r="E59" s="74">
        <v>46500</v>
      </c>
      <c r="F59" s="74">
        <v>45958.9</v>
      </c>
    </row>
    <row r="60" spans="1:6" ht="15.75">
      <c r="A60" s="33"/>
      <c r="B60" s="33"/>
      <c r="C60" s="33" t="s">
        <v>124</v>
      </c>
      <c r="D60" s="48" t="s">
        <v>265</v>
      </c>
      <c r="E60" s="74">
        <v>3360</v>
      </c>
      <c r="F60" s="74">
        <v>3358.61</v>
      </c>
    </row>
    <row r="61" spans="1:6" ht="15.75">
      <c r="A61" s="33"/>
      <c r="B61" s="33"/>
      <c r="C61" s="33" t="s">
        <v>125</v>
      </c>
      <c r="D61" s="48" t="s">
        <v>266</v>
      </c>
      <c r="E61" s="74">
        <v>8000</v>
      </c>
      <c r="F61" s="74">
        <v>7855.88</v>
      </c>
    </row>
    <row r="62" spans="1:6" ht="15.75">
      <c r="A62" s="33"/>
      <c r="B62" s="33"/>
      <c r="C62" s="33" t="s">
        <v>126</v>
      </c>
      <c r="D62" s="48" t="s">
        <v>267</v>
      </c>
      <c r="E62" s="74">
        <v>1300</v>
      </c>
      <c r="F62" s="74">
        <v>1125.61</v>
      </c>
    </row>
    <row r="63" spans="1:6" ht="15.75">
      <c r="A63" s="33"/>
      <c r="B63" s="33"/>
      <c r="C63" s="33" t="s">
        <v>112</v>
      </c>
      <c r="D63" s="48" t="s">
        <v>258</v>
      </c>
      <c r="E63" s="74">
        <v>2900</v>
      </c>
      <c r="F63" s="74">
        <v>2843.84</v>
      </c>
    </row>
    <row r="64" spans="1:6" ht="15.75">
      <c r="A64" s="33"/>
      <c r="B64" s="33"/>
      <c r="C64" s="33" t="s">
        <v>107</v>
      </c>
      <c r="D64" s="48" t="s">
        <v>167</v>
      </c>
      <c r="E64" s="74">
        <v>500</v>
      </c>
      <c r="F64" s="74">
        <v>9.76</v>
      </c>
    </row>
    <row r="65" spans="1:6" ht="15.75">
      <c r="A65" s="33"/>
      <c r="B65" s="33" t="s">
        <v>127</v>
      </c>
      <c r="C65" s="33"/>
      <c r="D65" s="48" t="s">
        <v>235</v>
      </c>
      <c r="E65" s="74">
        <f>SUM(E66:E70)</f>
        <v>56000</v>
      </c>
      <c r="F65" s="74">
        <f>SUM(F66:F70)</f>
        <v>53726.48</v>
      </c>
    </row>
    <row r="66" spans="1:6" ht="15.75">
      <c r="A66" s="33"/>
      <c r="B66" s="33"/>
      <c r="C66" s="33" t="s">
        <v>128</v>
      </c>
      <c r="D66" s="48" t="s">
        <v>268</v>
      </c>
      <c r="E66" s="74">
        <v>46000</v>
      </c>
      <c r="F66" s="74">
        <v>45630</v>
      </c>
    </row>
    <row r="67" spans="1:6" ht="15.75">
      <c r="A67" s="33"/>
      <c r="B67" s="33"/>
      <c r="C67" s="33" t="s">
        <v>112</v>
      </c>
      <c r="D67" s="48" t="s">
        <v>258</v>
      </c>
      <c r="E67" s="74">
        <v>4500</v>
      </c>
      <c r="F67" s="74">
        <v>4010.71</v>
      </c>
    </row>
    <row r="68" spans="1:6" ht="15.75">
      <c r="A68" s="33"/>
      <c r="B68" s="33"/>
      <c r="C68" s="33" t="s">
        <v>107</v>
      </c>
      <c r="D68" s="48" t="s">
        <v>167</v>
      </c>
      <c r="E68" s="74">
        <v>4000</v>
      </c>
      <c r="F68" s="74">
        <v>3154.37</v>
      </c>
    </row>
    <row r="69" spans="1:6" ht="15.75">
      <c r="A69" s="33"/>
      <c r="B69" s="33"/>
      <c r="C69" s="33" t="s">
        <v>129</v>
      </c>
      <c r="D69" s="48" t="s">
        <v>269</v>
      </c>
      <c r="E69" s="74">
        <v>500</v>
      </c>
      <c r="F69" s="74">
        <v>311.4</v>
      </c>
    </row>
    <row r="70" spans="1:6" ht="31.5">
      <c r="A70" s="33"/>
      <c r="B70" s="33"/>
      <c r="C70" s="33" t="s">
        <v>137</v>
      </c>
      <c r="D70" s="48" t="s">
        <v>275</v>
      </c>
      <c r="E70" s="74">
        <v>1000</v>
      </c>
      <c r="F70" s="74">
        <v>620</v>
      </c>
    </row>
    <row r="71" spans="1:6" ht="15.75">
      <c r="A71" s="33"/>
      <c r="B71" s="33" t="s">
        <v>130</v>
      </c>
      <c r="C71" s="33"/>
      <c r="D71" s="48" t="s">
        <v>236</v>
      </c>
      <c r="E71" s="74">
        <f>SUM(E72:E92)</f>
        <v>879048</v>
      </c>
      <c r="F71" s="74">
        <f>SUM(F72:F92)</f>
        <v>854736.69</v>
      </c>
    </row>
    <row r="72" spans="1:6" ht="15.75">
      <c r="A72" s="33"/>
      <c r="B72" s="33"/>
      <c r="C72" s="33" t="s">
        <v>131</v>
      </c>
      <c r="D72" s="48" t="s">
        <v>270</v>
      </c>
      <c r="E72" s="74">
        <v>3280</v>
      </c>
      <c r="F72" s="74">
        <v>3270.06</v>
      </c>
    </row>
    <row r="73" spans="1:6" ht="15.75">
      <c r="A73" s="33"/>
      <c r="B73" s="33"/>
      <c r="C73" s="33" t="s">
        <v>123</v>
      </c>
      <c r="D73" s="48" t="s">
        <v>264</v>
      </c>
      <c r="E73" s="74">
        <v>489000</v>
      </c>
      <c r="F73" s="74">
        <v>475562.37</v>
      </c>
    </row>
    <row r="74" spans="1:6" ht="15.75">
      <c r="A74" s="33"/>
      <c r="B74" s="33"/>
      <c r="C74" s="33" t="s">
        <v>124</v>
      </c>
      <c r="D74" s="48" t="s">
        <v>265</v>
      </c>
      <c r="E74" s="74">
        <v>35705</v>
      </c>
      <c r="F74" s="74">
        <v>35695.46</v>
      </c>
    </row>
    <row r="75" spans="1:6" ht="15.75">
      <c r="A75" s="33"/>
      <c r="B75" s="33"/>
      <c r="C75" s="33" t="s">
        <v>125</v>
      </c>
      <c r="D75" s="48" t="s">
        <v>266</v>
      </c>
      <c r="E75" s="74">
        <v>100000</v>
      </c>
      <c r="F75" s="74">
        <v>92735.76</v>
      </c>
    </row>
    <row r="76" spans="1:6" ht="15.75">
      <c r="A76" s="33"/>
      <c r="B76" s="33"/>
      <c r="C76" s="33" t="s">
        <v>126</v>
      </c>
      <c r="D76" s="48" t="s">
        <v>267</v>
      </c>
      <c r="E76" s="74">
        <v>14700</v>
      </c>
      <c r="F76" s="74">
        <v>13592.36</v>
      </c>
    </row>
    <row r="77" spans="1:6" ht="15.75">
      <c r="A77" s="33"/>
      <c r="B77" s="33"/>
      <c r="C77" s="33" t="s">
        <v>111</v>
      </c>
      <c r="D77" s="48" t="s">
        <v>257</v>
      </c>
      <c r="E77" s="74">
        <v>41510</v>
      </c>
      <c r="F77" s="74">
        <v>40071.62</v>
      </c>
    </row>
    <row r="78" spans="1:6" ht="15.75">
      <c r="A78" s="33"/>
      <c r="B78" s="33"/>
      <c r="C78" s="33" t="s">
        <v>112</v>
      </c>
      <c r="D78" s="48" t="s">
        <v>258</v>
      </c>
      <c r="E78" s="74">
        <v>67720</v>
      </c>
      <c r="F78" s="74">
        <v>67237.86</v>
      </c>
    </row>
    <row r="79" spans="1:6" ht="15.75">
      <c r="A79" s="33"/>
      <c r="B79" s="33"/>
      <c r="C79" s="33" t="s">
        <v>132</v>
      </c>
      <c r="D79" s="48" t="s">
        <v>271</v>
      </c>
      <c r="E79" s="74">
        <v>100</v>
      </c>
      <c r="F79" s="74">
        <v>55.08</v>
      </c>
    </row>
    <row r="80" spans="1:6" ht="15.75">
      <c r="A80" s="33"/>
      <c r="B80" s="33"/>
      <c r="C80" s="33" t="s">
        <v>113</v>
      </c>
      <c r="D80" s="48" t="s">
        <v>259</v>
      </c>
      <c r="E80" s="74">
        <v>6000</v>
      </c>
      <c r="F80" s="74">
        <v>5968.43</v>
      </c>
    </row>
    <row r="81" spans="1:6" ht="15.75">
      <c r="A81" s="33"/>
      <c r="B81" s="33"/>
      <c r="C81" s="33" t="s">
        <v>114</v>
      </c>
      <c r="D81" s="48" t="s">
        <v>260</v>
      </c>
      <c r="E81" s="74">
        <v>1900</v>
      </c>
      <c r="F81" s="74">
        <v>1810.38</v>
      </c>
    </row>
    <row r="82" spans="1:6" ht="15.75">
      <c r="A82" s="33"/>
      <c r="B82" s="33"/>
      <c r="C82" s="33" t="s">
        <v>107</v>
      </c>
      <c r="D82" s="48" t="s">
        <v>167</v>
      </c>
      <c r="E82" s="74">
        <v>52900</v>
      </c>
      <c r="F82" s="74">
        <v>52876.36</v>
      </c>
    </row>
    <row r="83" spans="1:6" ht="15.75">
      <c r="A83" s="33"/>
      <c r="B83" s="33"/>
      <c r="C83" s="33" t="s">
        <v>133</v>
      </c>
      <c r="D83" s="48" t="s">
        <v>272</v>
      </c>
      <c r="E83" s="74">
        <v>2100</v>
      </c>
      <c r="F83" s="74">
        <v>2034.96</v>
      </c>
    </row>
    <row r="84" spans="1:6" ht="31.5">
      <c r="A84" s="33"/>
      <c r="B84" s="33"/>
      <c r="C84" s="33" t="s">
        <v>115</v>
      </c>
      <c r="D84" s="48" t="s">
        <v>261</v>
      </c>
      <c r="E84" s="74">
        <v>900</v>
      </c>
      <c r="F84" s="74">
        <v>862.47</v>
      </c>
    </row>
    <row r="85" spans="1:6" ht="31.5">
      <c r="A85" s="33"/>
      <c r="B85" s="33"/>
      <c r="C85" s="33" t="s">
        <v>120</v>
      </c>
      <c r="D85" s="48" t="s">
        <v>263</v>
      </c>
      <c r="E85" s="74">
        <v>10150</v>
      </c>
      <c r="F85" s="74">
        <v>10116.08</v>
      </c>
    </row>
    <row r="86" spans="1:6" ht="15.75">
      <c r="A86" s="33"/>
      <c r="B86" s="33"/>
      <c r="C86" s="33" t="s">
        <v>129</v>
      </c>
      <c r="D86" s="48" t="s">
        <v>269</v>
      </c>
      <c r="E86" s="74">
        <v>15450</v>
      </c>
      <c r="F86" s="74">
        <v>15430.85</v>
      </c>
    </row>
    <row r="87" spans="1:6" ht="15.75">
      <c r="A87" s="33"/>
      <c r="B87" s="33"/>
      <c r="C87" s="33" t="s">
        <v>288</v>
      </c>
      <c r="D87" s="48" t="s">
        <v>289</v>
      </c>
      <c r="E87" s="74">
        <v>1650</v>
      </c>
      <c r="F87" s="74">
        <v>1633.93</v>
      </c>
    </row>
    <row r="88" spans="1:6" ht="15.75">
      <c r="A88" s="33"/>
      <c r="B88" s="33"/>
      <c r="C88" s="33" t="s">
        <v>116</v>
      </c>
      <c r="D88" s="48" t="s">
        <v>262</v>
      </c>
      <c r="E88" s="74">
        <v>8650</v>
      </c>
      <c r="F88" s="74">
        <v>8613.12</v>
      </c>
    </row>
    <row r="89" spans="1:6" ht="15.75">
      <c r="A89" s="33"/>
      <c r="B89" s="33"/>
      <c r="C89" s="33" t="s">
        <v>134</v>
      </c>
      <c r="D89" s="48" t="s">
        <v>273</v>
      </c>
      <c r="E89" s="74">
        <v>13500</v>
      </c>
      <c r="F89" s="74">
        <v>13460.96</v>
      </c>
    </row>
    <row r="90" spans="1:6" ht="31.5">
      <c r="A90" s="33"/>
      <c r="B90" s="33"/>
      <c r="C90" s="33" t="s">
        <v>135</v>
      </c>
      <c r="D90" s="48" t="s">
        <v>274</v>
      </c>
      <c r="E90" s="74">
        <v>3100</v>
      </c>
      <c r="F90" s="74">
        <v>3010</v>
      </c>
    </row>
    <row r="91" spans="1:6" ht="31.5">
      <c r="A91" s="33"/>
      <c r="B91" s="33"/>
      <c r="C91" s="33" t="s">
        <v>136</v>
      </c>
      <c r="D91" s="48" t="s">
        <v>284</v>
      </c>
      <c r="E91" s="74">
        <v>3825</v>
      </c>
      <c r="F91" s="74">
        <v>3798.41</v>
      </c>
    </row>
    <row r="92" spans="1:6" ht="31.5">
      <c r="A92" s="33"/>
      <c r="B92" s="33"/>
      <c r="C92" s="33" t="s">
        <v>137</v>
      </c>
      <c r="D92" s="48" t="s">
        <v>275</v>
      </c>
      <c r="E92" s="74">
        <v>6908</v>
      </c>
      <c r="F92" s="74">
        <v>6900.17</v>
      </c>
    </row>
    <row r="93" spans="1:6" ht="15.75">
      <c r="A93" s="33"/>
      <c r="B93" s="33" t="s">
        <v>138</v>
      </c>
      <c r="C93" s="33"/>
      <c r="D93" s="48" t="s">
        <v>237</v>
      </c>
      <c r="E93" s="74">
        <f>E94+E95</f>
        <v>24000</v>
      </c>
      <c r="F93" s="74">
        <f>F94+F95</f>
        <v>23753.51</v>
      </c>
    </row>
    <row r="94" spans="1:6" ht="15.75">
      <c r="A94" s="33"/>
      <c r="B94" s="33"/>
      <c r="C94" s="33" t="s">
        <v>128</v>
      </c>
      <c r="D94" s="48" t="s">
        <v>268</v>
      </c>
      <c r="E94" s="74">
        <v>23000</v>
      </c>
      <c r="F94" s="74">
        <v>22920</v>
      </c>
    </row>
    <row r="95" spans="1:6" ht="15.75">
      <c r="A95" s="33"/>
      <c r="B95" s="33"/>
      <c r="C95" s="33" t="s">
        <v>112</v>
      </c>
      <c r="D95" s="48" t="s">
        <v>258</v>
      </c>
      <c r="E95" s="74">
        <v>1000</v>
      </c>
      <c r="F95" s="74">
        <v>833.51</v>
      </c>
    </row>
    <row r="96" spans="1:6" ht="31.5">
      <c r="A96" s="33" t="s">
        <v>66</v>
      </c>
      <c r="B96" s="33"/>
      <c r="C96" s="33"/>
      <c r="D96" s="46" t="s">
        <v>172</v>
      </c>
      <c r="E96" s="74">
        <f>E97+E102+E109</f>
        <v>7873</v>
      </c>
      <c r="F96" s="74">
        <f>F97+F102+F109</f>
        <v>7873</v>
      </c>
    </row>
    <row r="97" spans="1:6" ht="31.5">
      <c r="A97" s="33"/>
      <c r="B97" s="33" t="s">
        <v>67</v>
      </c>
      <c r="C97" s="33"/>
      <c r="D97" s="46" t="s">
        <v>182</v>
      </c>
      <c r="E97" s="74">
        <f>SUM(E98:E101)</f>
        <v>567</v>
      </c>
      <c r="F97" s="74">
        <f>SUM(F98:F101)</f>
        <v>567</v>
      </c>
    </row>
    <row r="98" spans="1:6" ht="15.75">
      <c r="A98" s="33"/>
      <c r="B98" s="33"/>
      <c r="C98" s="33" t="s">
        <v>125</v>
      </c>
      <c r="D98" s="48" t="s">
        <v>266</v>
      </c>
      <c r="E98" s="74">
        <v>52</v>
      </c>
      <c r="F98" s="74">
        <v>51.3</v>
      </c>
    </row>
    <row r="99" spans="1:6" ht="15.75">
      <c r="A99" s="33"/>
      <c r="B99" s="33"/>
      <c r="C99" s="33" t="s">
        <v>126</v>
      </c>
      <c r="D99" s="48" t="s">
        <v>267</v>
      </c>
      <c r="E99" s="74">
        <v>8</v>
      </c>
      <c r="F99" s="74">
        <v>7.35</v>
      </c>
    </row>
    <row r="100" spans="1:6" ht="15.75">
      <c r="A100" s="33"/>
      <c r="B100" s="33"/>
      <c r="C100" s="33" t="s">
        <v>111</v>
      </c>
      <c r="D100" s="48" t="s">
        <v>257</v>
      </c>
      <c r="E100" s="74">
        <v>300</v>
      </c>
      <c r="F100" s="74">
        <v>300</v>
      </c>
    </row>
    <row r="101" spans="1:6" ht="15.75">
      <c r="A101" s="33"/>
      <c r="B101" s="33"/>
      <c r="C101" s="33" t="s">
        <v>112</v>
      </c>
      <c r="D101" s="48" t="s">
        <v>258</v>
      </c>
      <c r="E101" s="74">
        <v>207</v>
      </c>
      <c r="F101" s="74">
        <v>208.35</v>
      </c>
    </row>
    <row r="102" spans="1:6" ht="15.75">
      <c r="A102" s="33"/>
      <c r="B102" s="33" t="s">
        <v>300</v>
      </c>
      <c r="C102" s="33"/>
      <c r="D102" s="48" t="s">
        <v>324</v>
      </c>
      <c r="E102" s="74">
        <f>SUM(E103:E108)</f>
        <v>6631</v>
      </c>
      <c r="F102" s="74">
        <f>SUM(F103:F108)</f>
        <v>6631</v>
      </c>
    </row>
    <row r="103" spans="1:6" ht="15.75">
      <c r="A103" s="33"/>
      <c r="B103" s="33"/>
      <c r="C103" s="33" t="s">
        <v>128</v>
      </c>
      <c r="D103" s="48" t="s">
        <v>268</v>
      </c>
      <c r="E103" s="74">
        <v>2970</v>
      </c>
      <c r="F103" s="74">
        <v>2970</v>
      </c>
    </row>
    <row r="104" spans="1:6" ht="15.75">
      <c r="A104" s="33"/>
      <c r="B104" s="33"/>
      <c r="C104" s="33" t="s">
        <v>125</v>
      </c>
      <c r="D104" s="48" t="s">
        <v>266</v>
      </c>
      <c r="E104" s="74">
        <v>195</v>
      </c>
      <c r="F104" s="74">
        <v>194.52</v>
      </c>
    </row>
    <row r="105" spans="1:6" ht="15.75">
      <c r="A105" s="33"/>
      <c r="B105" s="33"/>
      <c r="C105" s="33" t="s">
        <v>126</v>
      </c>
      <c r="D105" s="48" t="s">
        <v>267</v>
      </c>
      <c r="E105" s="74">
        <v>28</v>
      </c>
      <c r="F105" s="74">
        <v>27.88</v>
      </c>
    </row>
    <row r="106" spans="1:6" ht="15.75">
      <c r="A106" s="33"/>
      <c r="B106" s="33"/>
      <c r="C106" s="33" t="s">
        <v>111</v>
      </c>
      <c r="D106" s="48" t="s">
        <v>257</v>
      </c>
      <c r="E106" s="74">
        <v>1637</v>
      </c>
      <c r="F106" s="74">
        <v>1637.53</v>
      </c>
    </row>
    <row r="107" spans="1:6" ht="15.75">
      <c r="A107" s="33"/>
      <c r="B107" s="33"/>
      <c r="C107" s="33" t="s">
        <v>112</v>
      </c>
      <c r="D107" s="48" t="s">
        <v>258</v>
      </c>
      <c r="E107" s="74">
        <v>1422</v>
      </c>
      <c r="F107" s="74">
        <v>1422.88</v>
      </c>
    </row>
    <row r="108" spans="1:6" ht="15.75">
      <c r="A108" s="33"/>
      <c r="B108" s="33"/>
      <c r="C108" s="33" t="s">
        <v>129</v>
      </c>
      <c r="D108" s="48" t="s">
        <v>269</v>
      </c>
      <c r="E108" s="74">
        <v>379</v>
      </c>
      <c r="F108" s="74">
        <v>378.19</v>
      </c>
    </row>
    <row r="109" spans="1:6" ht="63">
      <c r="A109" s="33"/>
      <c r="B109" s="33" t="s">
        <v>309</v>
      </c>
      <c r="C109" s="33"/>
      <c r="D109" s="48" t="s">
        <v>331</v>
      </c>
      <c r="E109" s="74">
        <f>E110</f>
        <v>675</v>
      </c>
      <c r="F109" s="74">
        <f>F110</f>
        <v>675</v>
      </c>
    </row>
    <row r="110" spans="1:6" ht="33" customHeight="1">
      <c r="A110" s="33"/>
      <c r="B110" s="33"/>
      <c r="C110" s="33" t="s">
        <v>301</v>
      </c>
      <c r="D110" s="48" t="s">
        <v>332</v>
      </c>
      <c r="E110" s="74">
        <v>675</v>
      </c>
      <c r="F110" s="74">
        <v>675</v>
      </c>
    </row>
    <row r="111" spans="1:6" ht="15.75">
      <c r="A111" s="33" t="s">
        <v>310</v>
      </c>
      <c r="B111" s="33"/>
      <c r="C111" s="33"/>
      <c r="D111" s="48" t="s">
        <v>333</v>
      </c>
      <c r="E111" s="74">
        <f>E112</f>
        <v>500</v>
      </c>
      <c r="F111" s="74">
        <f>F112</f>
        <v>0</v>
      </c>
    </row>
    <row r="112" spans="1:6" ht="15.75">
      <c r="A112" s="33"/>
      <c r="B112" s="33" t="s">
        <v>311</v>
      </c>
      <c r="C112" s="33"/>
      <c r="D112" s="48" t="s">
        <v>334</v>
      </c>
      <c r="E112" s="74">
        <f>E113</f>
        <v>500</v>
      </c>
      <c r="F112" s="74">
        <f>F113</f>
        <v>0</v>
      </c>
    </row>
    <row r="113" spans="1:6" ht="15.75">
      <c r="A113" s="33"/>
      <c r="B113" s="33"/>
      <c r="C113" s="33" t="s">
        <v>107</v>
      </c>
      <c r="D113" s="48" t="s">
        <v>167</v>
      </c>
      <c r="E113" s="74">
        <v>500</v>
      </c>
      <c r="F113" s="74">
        <v>0</v>
      </c>
    </row>
    <row r="114" spans="1:6" ht="15.75">
      <c r="A114" s="33" t="s">
        <v>139</v>
      </c>
      <c r="B114" s="33"/>
      <c r="C114" s="33"/>
      <c r="D114" s="48" t="s">
        <v>224</v>
      </c>
      <c r="E114" s="74">
        <f>E115+E117</f>
        <v>149900</v>
      </c>
      <c r="F114" s="74">
        <f>F115+F117</f>
        <v>134278.09000000003</v>
      </c>
    </row>
    <row r="115" spans="1:6" ht="15.75">
      <c r="A115" s="33"/>
      <c r="B115" s="33" t="s">
        <v>312</v>
      </c>
      <c r="C115" s="33"/>
      <c r="D115" s="48" t="s">
        <v>335</v>
      </c>
      <c r="E115" s="74">
        <f>E116</f>
        <v>7000</v>
      </c>
      <c r="F115" s="74">
        <f>F116</f>
        <v>7000</v>
      </c>
    </row>
    <row r="116" spans="1:6" ht="63">
      <c r="A116" s="33"/>
      <c r="B116" s="33"/>
      <c r="C116" s="33" t="s">
        <v>296</v>
      </c>
      <c r="D116" s="48" t="s">
        <v>336</v>
      </c>
      <c r="E116" s="74">
        <v>7000</v>
      </c>
      <c r="F116" s="74">
        <v>7000</v>
      </c>
    </row>
    <row r="117" spans="1:6" ht="15.75">
      <c r="A117" s="33"/>
      <c r="B117" s="33" t="s">
        <v>140</v>
      </c>
      <c r="C117" s="33"/>
      <c r="D117" s="48" t="s">
        <v>238</v>
      </c>
      <c r="E117" s="74">
        <f>SUM(E118:E128)</f>
        <v>142900</v>
      </c>
      <c r="F117" s="74">
        <f>SUM(F118:F128)</f>
        <v>127278.09000000003</v>
      </c>
    </row>
    <row r="118" spans="1:6" ht="15.75">
      <c r="A118" s="33"/>
      <c r="B118" s="33"/>
      <c r="C118" s="33" t="s">
        <v>131</v>
      </c>
      <c r="D118" s="48" t="s">
        <v>270</v>
      </c>
      <c r="E118" s="74">
        <v>4000</v>
      </c>
      <c r="F118" s="74">
        <v>3981.8</v>
      </c>
    </row>
    <row r="119" spans="1:6" ht="15.75">
      <c r="A119" s="33"/>
      <c r="B119" s="33"/>
      <c r="C119" s="33" t="s">
        <v>125</v>
      </c>
      <c r="D119" s="48" t="s">
        <v>266</v>
      </c>
      <c r="E119" s="74">
        <v>1500</v>
      </c>
      <c r="F119" s="74">
        <v>1347.48</v>
      </c>
    </row>
    <row r="120" spans="1:6" ht="15.75">
      <c r="A120" s="33"/>
      <c r="B120" s="33"/>
      <c r="C120" s="33" t="s">
        <v>111</v>
      </c>
      <c r="D120" s="48" t="s">
        <v>257</v>
      </c>
      <c r="E120" s="74">
        <v>14700</v>
      </c>
      <c r="F120" s="74">
        <v>14448.34</v>
      </c>
    </row>
    <row r="121" spans="1:6" ht="15.75">
      <c r="A121" s="33"/>
      <c r="B121" s="33"/>
      <c r="C121" s="33" t="s">
        <v>112</v>
      </c>
      <c r="D121" s="48" t="s">
        <v>258</v>
      </c>
      <c r="E121" s="74">
        <v>58950</v>
      </c>
      <c r="F121" s="74">
        <v>58915.62</v>
      </c>
    </row>
    <row r="122" spans="1:6" ht="15.75">
      <c r="A122" s="33"/>
      <c r="B122" s="33"/>
      <c r="C122" s="33" t="s">
        <v>113</v>
      </c>
      <c r="D122" s="48" t="s">
        <v>259</v>
      </c>
      <c r="E122" s="74">
        <v>2100</v>
      </c>
      <c r="F122" s="74">
        <v>2069.8</v>
      </c>
    </row>
    <row r="123" spans="1:6" ht="15.75">
      <c r="A123" s="33"/>
      <c r="B123" s="33"/>
      <c r="C123" s="33" t="s">
        <v>114</v>
      </c>
      <c r="D123" s="48" t="s">
        <v>287</v>
      </c>
      <c r="E123" s="74">
        <v>35600</v>
      </c>
      <c r="F123" s="74">
        <v>35581.98</v>
      </c>
    </row>
    <row r="124" spans="1:6" ht="15.75">
      <c r="A124" s="33"/>
      <c r="B124" s="33"/>
      <c r="C124" s="33" t="s">
        <v>107</v>
      </c>
      <c r="D124" s="48" t="s">
        <v>167</v>
      </c>
      <c r="E124" s="74">
        <v>6000</v>
      </c>
      <c r="F124" s="74">
        <v>5957.96</v>
      </c>
    </row>
    <row r="125" spans="1:6" ht="31.5">
      <c r="A125" s="33"/>
      <c r="B125" s="33"/>
      <c r="C125" s="33" t="s">
        <v>115</v>
      </c>
      <c r="D125" s="48" t="s">
        <v>261</v>
      </c>
      <c r="E125" s="74">
        <v>400</v>
      </c>
      <c r="F125" s="74">
        <v>358.85</v>
      </c>
    </row>
    <row r="126" spans="1:6" ht="15.75">
      <c r="A126" s="33"/>
      <c r="B126" s="33"/>
      <c r="C126" s="33" t="s">
        <v>129</v>
      </c>
      <c r="D126" s="48" t="s">
        <v>269</v>
      </c>
      <c r="E126" s="74">
        <v>100</v>
      </c>
      <c r="F126" s="74">
        <v>68.26</v>
      </c>
    </row>
    <row r="127" spans="1:6" ht="15.75">
      <c r="A127" s="33"/>
      <c r="B127" s="33"/>
      <c r="C127" s="33" t="s">
        <v>116</v>
      </c>
      <c r="D127" s="48" t="s">
        <v>262</v>
      </c>
      <c r="E127" s="74">
        <v>4550</v>
      </c>
      <c r="F127" s="74">
        <v>4548</v>
      </c>
    </row>
    <row r="128" spans="1:6" ht="15.75">
      <c r="A128" s="33"/>
      <c r="B128" s="33"/>
      <c r="C128" s="33" t="s">
        <v>285</v>
      </c>
      <c r="D128" s="48" t="s">
        <v>286</v>
      </c>
      <c r="E128" s="74">
        <v>15000</v>
      </c>
      <c r="F128" s="74">
        <v>0</v>
      </c>
    </row>
    <row r="129" spans="1:6" ht="47.25">
      <c r="A129" s="33" t="s">
        <v>68</v>
      </c>
      <c r="B129" s="33"/>
      <c r="C129" s="33"/>
      <c r="D129" s="46" t="s">
        <v>173</v>
      </c>
      <c r="E129" s="74">
        <f>E130</f>
        <v>6000</v>
      </c>
      <c r="F129" s="74">
        <f>F130</f>
        <v>5917.77</v>
      </c>
    </row>
    <row r="130" spans="1:6" ht="31.5">
      <c r="A130" s="33"/>
      <c r="B130" s="33" t="s">
        <v>141</v>
      </c>
      <c r="C130" s="33"/>
      <c r="D130" s="48" t="s">
        <v>239</v>
      </c>
      <c r="E130" s="74">
        <f>E131</f>
        <v>6000</v>
      </c>
      <c r="F130" s="74">
        <f>F131</f>
        <v>5917.77</v>
      </c>
    </row>
    <row r="131" spans="1:6" ht="15.75">
      <c r="A131" s="33"/>
      <c r="B131" s="33"/>
      <c r="C131" s="33" t="s">
        <v>111</v>
      </c>
      <c r="D131" s="48" t="s">
        <v>257</v>
      </c>
      <c r="E131" s="74">
        <v>6000</v>
      </c>
      <c r="F131" s="74">
        <v>5917.77</v>
      </c>
    </row>
    <row r="132" spans="1:6" ht="15.75">
      <c r="A132" s="33" t="s">
        <v>142</v>
      </c>
      <c r="B132" s="33"/>
      <c r="C132" s="33"/>
      <c r="D132" s="48" t="s">
        <v>225</v>
      </c>
      <c r="E132" s="74">
        <f>E133</f>
        <v>54000</v>
      </c>
      <c r="F132" s="74">
        <f>F133</f>
        <v>49638.39</v>
      </c>
    </row>
    <row r="133" spans="1:6" ht="31.5">
      <c r="A133" s="33"/>
      <c r="B133" s="33" t="s">
        <v>143</v>
      </c>
      <c r="C133" s="33"/>
      <c r="D133" s="48" t="s">
        <v>240</v>
      </c>
      <c r="E133" s="74">
        <f>E134</f>
        <v>54000</v>
      </c>
      <c r="F133" s="74">
        <f>F134</f>
        <v>49638.39</v>
      </c>
    </row>
    <row r="134" spans="1:6" ht="47.25">
      <c r="A134" s="33"/>
      <c r="B134" s="33"/>
      <c r="C134" s="33" t="s">
        <v>144</v>
      </c>
      <c r="D134" s="48" t="s">
        <v>276</v>
      </c>
      <c r="E134" s="74">
        <v>54000</v>
      </c>
      <c r="F134" s="74">
        <v>49638.39</v>
      </c>
    </row>
    <row r="135" spans="1:6" ht="15.75">
      <c r="A135" s="33" t="s">
        <v>93</v>
      </c>
      <c r="B135" s="33"/>
      <c r="C135" s="33"/>
      <c r="D135" s="48" t="s">
        <v>175</v>
      </c>
      <c r="E135" s="74">
        <f>E136+E159+E169+E185+E204+E218+E221</f>
        <v>3404527</v>
      </c>
      <c r="F135" s="74">
        <f>F136+F159+F169+F185+F204+F218+F221</f>
        <v>3273169.409999999</v>
      </c>
    </row>
    <row r="136" spans="1:6" ht="15.75">
      <c r="A136" s="33"/>
      <c r="B136" s="33" t="s">
        <v>145</v>
      </c>
      <c r="C136" s="33"/>
      <c r="D136" s="48" t="s">
        <v>241</v>
      </c>
      <c r="E136" s="74">
        <f>SUM(E137:E158)</f>
        <v>1871796</v>
      </c>
      <c r="F136" s="74">
        <f>SUM(F137:F158)</f>
        <v>1763068.16</v>
      </c>
    </row>
    <row r="137" spans="1:6" ht="15.75">
      <c r="A137" s="33"/>
      <c r="B137" s="33"/>
      <c r="C137" s="33" t="s">
        <v>131</v>
      </c>
      <c r="D137" s="48" t="s">
        <v>270</v>
      </c>
      <c r="E137" s="74">
        <v>88669</v>
      </c>
      <c r="F137" s="74">
        <v>88601.67</v>
      </c>
    </row>
    <row r="138" spans="1:6" ht="15.75">
      <c r="A138" s="33"/>
      <c r="B138" s="33"/>
      <c r="C138" s="33" t="s">
        <v>146</v>
      </c>
      <c r="D138" s="48" t="s">
        <v>277</v>
      </c>
      <c r="E138" s="74">
        <v>400</v>
      </c>
      <c r="F138" s="74">
        <v>400</v>
      </c>
    </row>
    <row r="139" spans="1:6" ht="15.75">
      <c r="A139" s="33"/>
      <c r="B139" s="33"/>
      <c r="C139" s="33" t="s">
        <v>123</v>
      </c>
      <c r="D139" s="48" t="s">
        <v>264</v>
      </c>
      <c r="E139" s="74">
        <v>1139614</v>
      </c>
      <c r="F139" s="74">
        <v>1117500.61</v>
      </c>
    </row>
    <row r="140" spans="1:6" ht="15.75">
      <c r="A140" s="33"/>
      <c r="B140" s="33"/>
      <c r="C140" s="33" t="s">
        <v>124</v>
      </c>
      <c r="D140" s="48" t="s">
        <v>265</v>
      </c>
      <c r="E140" s="74">
        <v>82647</v>
      </c>
      <c r="F140" s="74">
        <v>82644.71</v>
      </c>
    </row>
    <row r="141" spans="1:6" ht="15.75">
      <c r="A141" s="33"/>
      <c r="B141" s="33"/>
      <c r="C141" s="33" t="s">
        <v>125</v>
      </c>
      <c r="D141" s="48" t="s">
        <v>266</v>
      </c>
      <c r="E141" s="74">
        <v>217237</v>
      </c>
      <c r="F141" s="74">
        <v>213598.99</v>
      </c>
    </row>
    <row r="142" spans="1:6" ht="15.75">
      <c r="A142" s="33"/>
      <c r="B142" s="33"/>
      <c r="C142" s="33" t="s">
        <v>126</v>
      </c>
      <c r="D142" s="48" t="s">
        <v>267</v>
      </c>
      <c r="E142" s="74">
        <v>30636</v>
      </c>
      <c r="F142" s="74">
        <v>29797.97</v>
      </c>
    </row>
    <row r="143" spans="1:6" ht="15.75">
      <c r="A143" s="33"/>
      <c r="B143" s="33"/>
      <c r="C143" s="33" t="s">
        <v>111</v>
      </c>
      <c r="D143" s="48" t="s">
        <v>257</v>
      </c>
      <c r="E143" s="74">
        <v>3524</v>
      </c>
      <c r="F143" s="74">
        <v>2186.06</v>
      </c>
    </row>
    <row r="144" spans="1:6" ht="15.75">
      <c r="A144" s="33"/>
      <c r="B144" s="33"/>
      <c r="C144" s="33" t="s">
        <v>112</v>
      </c>
      <c r="D144" s="48" t="s">
        <v>258</v>
      </c>
      <c r="E144" s="74">
        <v>77253</v>
      </c>
      <c r="F144" s="74">
        <v>73379.92</v>
      </c>
    </row>
    <row r="145" spans="1:6" ht="15.75">
      <c r="A145" s="33"/>
      <c r="B145" s="33"/>
      <c r="C145" s="33" t="s">
        <v>147</v>
      </c>
      <c r="D145" s="48" t="s">
        <v>278</v>
      </c>
      <c r="E145" s="74">
        <v>3253</v>
      </c>
      <c r="F145" s="74">
        <v>2790.03</v>
      </c>
    </row>
    <row r="146" spans="1:6" ht="15.75">
      <c r="A146" s="33"/>
      <c r="B146" s="33"/>
      <c r="C146" s="33" t="s">
        <v>113</v>
      </c>
      <c r="D146" s="48" t="s">
        <v>259</v>
      </c>
      <c r="E146" s="74">
        <v>20599</v>
      </c>
      <c r="F146" s="74">
        <v>20243.76</v>
      </c>
    </row>
    <row r="147" spans="1:6" ht="15.75">
      <c r="A147" s="33"/>
      <c r="B147" s="33"/>
      <c r="C147" s="33" t="s">
        <v>114</v>
      </c>
      <c r="D147" s="48" t="s">
        <v>260</v>
      </c>
      <c r="E147" s="74">
        <v>70500</v>
      </c>
      <c r="F147" s="74">
        <v>3425.57</v>
      </c>
    </row>
    <row r="148" spans="1:6" ht="15.75">
      <c r="A148" s="33"/>
      <c r="B148" s="33"/>
      <c r="C148" s="33" t="s">
        <v>148</v>
      </c>
      <c r="D148" s="48" t="s">
        <v>283</v>
      </c>
      <c r="E148" s="74">
        <v>1604</v>
      </c>
      <c r="F148" s="74">
        <v>1455.5</v>
      </c>
    </row>
    <row r="149" spans="1:6" ht="15.75">
      <c r="A149" s="33"/>
      <c r="B149" s="33"/>
      <c r="C149" s="33" t="s">
        <v>107</v>
      </c>
      <c r="D149" s="48" t="s">
        <v>167</v>
      </c>
      <c r="E149" s="74">
        <v>9159</v>
      </c>
      <c r="F149" s="74">
        <v>6436.29</v>
      </c>
    </row>
    <row r="150" spans="1:6" ht="15.75">
      <c r="A150" s="33"/>
      <c r="B150" s="33"/>
      <c r="C150" s="33" t="s">
        <v>133</v>
      </c>
      <c r="D150" s="48" t="s">
        <v>272</v>
      </c>
      <c r="E150" s="74">
        <v>2570</v>
      </c>
      <c r="F150" s="74">
        <v>2425.42</v>
      </c>
    </row>
    <row r="151" spans="1:6" ht="31.5">
      <c r="A151" s="33"/>
      <c r="B151" s="33"/>
      <c r="C151" s="33" t="s">
        <v>120</v>
      </c>
      <c r="D151" s="48" t="s">
        <v>263</v>
      </c>
      <c r="E151" s="74">
        <v>6200</v>
      </c>
      <c r="F151" s="74">
        <v>5278.4</v>
      </c>
    </row>
    <row r="152" spans="1:6" ht="15.75">
      <c r="A152" s="33"/>
      <c r="B152" s="33"/>
      <c r="C152" s="33" t="s">
        <v>129</v>
      </c>
      <c r="D152" s="48" t="s">
        <v>269</v>
      </c>
      <c r="E152" s="74">
        <v>3150</v>
      </c>
      <c r="F152" s="74">
        <v>1513.63</v>
      </c>
    </row>
    <row r="153" spans="1:6" ht="15.75">
      <c r="A153" s="33"/>
      <c r="B153" s="33"/>
      <c r="C153" s="33" t="s">
        <v>116</v>
      </c>
      <c r="D153" s="48" t="s">
        <v>262</v>
      </c>
      <c r="E153" s="74">
        <v>2444</v>
      </c>
      <c r="F153" s="74">
        <v>1927</v>
      </c>
    </row>
    <row r="154" spans="1:6" ht="15.75">
      <c r="A154" s="33"/>
      <c r="B154" s="33"/>
      <c r="C154" s="33" t="s">
        <v>134</v>
      </c>
      <c r="D154" s="48" t="s">
        <v>273</v>
      </c>
      <c r="E154" s="74">
        <v>67037</v>
      </c>
      <c r="F154" s="74">
        <v>67037</v>
      </c>
    </row>
    <row r="155" spans="1:6" ht="31.5">
      <c r="A155" s="33"/>
      <c r="B155" s="33"/>
      <c r="C155" s="33" t="s">
        <v>136</v>
      </c>
      <c r="D155" s="48" t="s">
        <v>284</v>
      </c>
      <c r="E155" s="74">
        <v>1590</v>
      </c>
      <c r="F155" s="74">
        <v>240.84</v>
      </c>
    </row>
    <row r="156" spans="1:6" ht="31.5">
      <c r="A156" s="33"/>
      <c r="B156" s="33"/>
      <c r="C156" s="33" t="s">
        <v>137</v>
      </c>
      <c r="D156" s="48" t="s">
        <v>275</v>
      </c>
      <c r="E156" s="74">
        <v>1710</v>
      </c>
      <c r="F156" s="74">
        <v>1691.5</v>
      </c>
    </row>
    <row r="157" spans="1:6" ht="15.75">
      <c r="A157" s="33"/>
      <c r="B157" s="33"/>
      <c r="C157" s="33" t="s">
        <v>110</v>
      </c>
      <c r="D157" s="48" t="s">
        <v>255</v>
      </c>
      <c r="E157" s="74">
        <v>30000</v>
      </c>
      <c r="F157" s="74">
        <v>29890</v>
      </c>
    </row>
    <row r="158" spans="1:6" ht="15.75">
      <c r="A158" s="33"/>
      <c r="B158" s="33"/>
      <c r="C158" s="33" t="s">
        <v>285</v>
      </c>
      <c r="D158" s="48" t="s">
        <v>286</v>
      </c>
      <c r="E158" s="74">
        <v>12000</v>
      </c>
      <c r="F158" s="74">
        <v>10603.29</v>
      </c>
    </row>
    <row r="159" spans="1:6" ht="15.75">
      <c r="A159" s="33"/>
      <c r="B159" s="33" t="s">
        <v>149</v>
      </c>
      <c r="C159" s="33"/>
      <c r="D159" s="48" t="s">
        <v>242</v>
      </c>
      <c r="E159" s="74">
        <f>SUM(E160:E168)</f>
        <v>82079</v>
      </c>
      <c r="F159" s="74">
        <f>SUM(F160:F168)</f>
        <v>81281.89</v>
      </c>
    </row>
    <row r="160" spans="1:6" ht="15.75">
      <c r="A160" s="33"/>
      <c r="B160" s="33"/>
      <c r="C160" s="33" t="s">
        <v>131</v>
      </c>
      <c r="D160" s="48" t="s">
        <v>270</v>
      </c>
      <c r="E160" s="74">
        <v>6669</v>
      </c>
      <c r="F160" s="74">
        <v>6613.55</v>
      </c>
    </row>
    <row r="161" spans="1:6" ht="15.75">
      <c r="A161" s="33"/>
      <c r="B161" s="33"/>
      <c r="C161" s="33" t="s">
        <v>123</v>
      </c>
      <c r="D161" s="48" t="s">
        <v>264</v>
      </c>
      <c r="E161" s="74">
        <v>55760</v>
      </c>
      <c r="F161" s="74">
        <v>55721.66</v>
      </c>
    </row>
    <row r="162" spans="1:6" ht="15.75">
      <c r="A162" s="33"/>
      <c r="B162" s="33"/>
      <c r="C162" s="33" t="s">
        <v>124</v>
      </c>
      <c r="D162" s="48" t="s">
        <v>265</v>
      </c>
      <c r="E162" s="74">
        <v>2284</v>
      </c>
      <c r="F162" s="74">
        <v>2283.83</v>
      </c>
    </row>
    <row r="163" spans="1:6" ht="15.75">
      <c r="A163" s="33"/>
      <c r="B163" s="33"/>
      <c r="C163" s="33" t="s">
        <v>125</v>
      </c>
      <c r="D163" s="48" t="s">
        <v>266</v>
      </c>
      <c r="E163" s="74">
        <v>10985</v>
      </c>
      <c r="F163" s="74">
        <v>10885.45</v>
      </c>
    </row>
    <row r="164" spans="1:6" ht="15.75">
      <c r="A164" s="33"/>
      <c r="B164" s="33"/>
      <c r="C164" s="33" t="s">
        <v>126</v>
      </c>
      <c r="D164" s="48" t="s">
        <v>267</v>
      </c>
      <c r="E164" s="74">
        <v>1560</v>
      </c>
      <c r="F164" s="74">
        <v>1556.4</v>
      </c>
    </row>
    <row r="165" spans="1:6" ht="15.75">
      <c r="A165" s="33"/>
      <c r="B165" s="33"/>
      <c r="C165" s="33" t="s">
        <v>112</v>
      </c>
      <c r="D165" s="48" t="s">
        <v>258</v>
      </c>
      <c r="E165" s="74">
        <v>500</v>
      </c>
      <c r="F165" s="74">
        <v>0</v>
      </c>
    </row>
    <row r="166" spans="1:6" ht="15.75">
      <c r="A166" s="33"/>
      <c r="B166" s="33"/>
      <c r="C166" s="33" t="s">
        <v>147</v>
      </c>
      <c r="D166" s="48" t="s">
        <v>278</v>
      </c>
      <c r="E166" s="74">
        <v>300</v>
      </c>
      <c r="F166" s="74">
        <v>300</v>
      </c>
    </row>
    <row r="167" spans="1:6" ht="15.75">
      <c r="A167" s="33"/>
      <c r="B167" s="33"/>
      <c r="C167" s="33" t="s">
        <v>129</v>
      </c>
      <c r="D167" s="48" t="s">
        <v>269</v>
      </c>
      <c r="E167" s="74">
        <v>100</v>
      </c>
      <c r="F167" s="74">
        <v>0</v>
      </c>
    </row>
    <row r="168" spans="1:6" ht="15.75">
      <c r="A168" s="33"/>
      <c r="B168" s="33"/>
      <c r="C168" s="33" t="s">
        <v>134</v>
      </c>
      <c r="D168" s="48" t="s">
        <v>273</v>
      </c>
      <c r="E168" s="74">
        <v>3921</v>
      </c>
      <c r="F168" s="74">
        <v>3921</v>
      </c>
    </row>
    <row r="169" spans="1:6" ht="15.75">
      <c r="A169" s="33"/>
      <c r="B169" s="33" t="s">
        <v>94</v>
      </c>
      <c r="C169" s="33"/>
      <c r="D169" s="48" t="s">
        <v>191</v>
      </c>
      <c r="E169" s="74">
        <f>SUM(E170:E184)</f>
        <v>272146</v>
      </c>
      <c r="F169" s="74">
        <f>SUM(F170:F184)</f>
        <v>268294.86000000004</v>
      </c>
    </row>
    <row r="170" spans="1:6" ht="15.75">
      <c r="A170" s="33"/>
      <c r="B170" s="33"/>
      <c r="C170" s="33" t="s">
        <v>131</v>
      </c>
      <c r="D170" s="48" t="s">
        <v>270</v>
      </c>
      <c r="E170" s="74">
        <v>15990</v>
      </c>
      <c r="F170" s="74">
        <v>15892.57</v>
      </c>
    </row>
    <row r="171" spans="1:6" ht="15.75">
      <c r="A171" s="33"/>
      <c r="B171" s="33"/>
      <c r="C171" s="33" t="s">
        <v>123</v>
      </c>
      <c r="D171" s="48" t="s">
        <v>264</v>
      </c>
      <c r="E171" s="74">
        <v>170220</v>
      </c>
      <c r="F171" s="74">
        <v>168293.33</v>
      </c>
    </row>
    <row r="172" spans="1:6" ht="15.75">
      <c r="A172" s="33"/>
      <c r="B172" s="33"/>
      <c r="C172" s="33" t="s">
        <v>124</v>
      </c>
      <c r="D172" s="48" t="s">
        <v>265</v>
      </c>
      <c r="E172" s="74">
        <v>13018</v>
      </c>
      <c r="F172" s="74">
        <v>13017.41</v>
      </c>
    </row>
    <row r="173" spans="1:6" ht="15.75">
      <c r="A173" s="33"/>
      <c r="B173" s="33"/>
      <c r="C173" s="33" t="s">
        <v>125</v>
      </c>
      <c r="D173" s="48" t="s">
        <v>266</v>
      </c>
      <c r="E173" s="74">
        <v>32086</v>
      </c>
      <c r="F173" s="74">
        <v>31159.07</v>
      </c>
    </row>
    <row r="174" spans="1:6" ht="15.75">
      <c r="A174" s="33"/>
      <c r="B174" s="33"/>
      <c r="C174" s="33" t="s">
        <v>126</v>
      </c>
      <c r="D174" s="48" t="s">
        <v>267</v>
      </c>
      <c r="E174" s="74">
        <v>4887</v>
      </c>
      <c r="F174" s="74">
        <v>4214.81</v>
      </c>
    </row>
    <row r="175" spans="1:6" ht="15.75">
      <c r="A175" s="33"/>
      <c r="B175" s="33"/>
      <c r="C175" s="33" t="s">
        <v>111</v>
      </c>
      <c r="D175" s="48" t="s">
        <v>257</v>
      </c>
      <c r="E175" s="74">
        <v>1747</v>
      </c>
      <c r="F175" s="74">
        <v>1740.4</v>
      </c>
    </row>
    <row r="176" spans="1:6" ht="15.75">
      <c r="A176" s="33"/>
      <c r="B176" s="33"/>
      <c r="C176" s="33" t="s">
        <v>112</v>
      </c>
      <c r="D176" s="48" t="s">
        <v>258</v>
      </c>
      <c r="E176" s="74">
        <v>15250</v>
      </c>
      <c r="F176" s="74">
        <v>15155.35</v>
      </c>
    </row>
    <row r="177" spans="1:6" ht="15.75">
      <c r="A177" s="33"/>
      <c r="B177" s="33"/>
      <c r="C177" s="33" t="s">
        <v>147</v>
      </c>
      <c r="D177" s="48" t="s">
        <v>278</v>
      </c>
      <c r="E177" s="74">
        <v>500</v>
      </c>
      <c r="F177" s="74">
        <v>465.83</v>
      </c>
    </row>
    <row r="178" spans="1:6" ht="15.75">
      <c r="A178" s="33"/>
      <c r="B178" s="33"/>
      <c r="C178" s="33" t="s">
        <v>113</v>
      </c>
      <c r="D178" s="48" t="s">
        <v>259</v>
      </c>
      <c r="E178" s="74">
        <v>3150</v>
      </c>
      <c r="F178" s="74">
        <v>3147.26</v>
      </c>
    </row>
    <row r="179" spans="1:6" ht="15.75">
      <c r="A179" s="33"/>
      <c r="B179" s="33"/>
      <c r="C179" s="33" t="s">
        <v>107</v>
      </c>
      <c r="D179" s="48" t="s">
        <v>167</v>
      </c>
      <c r="E179" s="74">
        <v>2400</v>
      </c>
      <c r="F179" s="74">
        <v>2356.19</v>
      </c>
    </row>
    <row r="180" spans="1:6" ht="31.5">
      <c r="A180" s="33"/>
      <c r="B180" s="33"/>
      <c r="C180" s="33" t="s">
        <v>120</v>
      </c>
      <c r="D180" s="48" t="s">
        <v>263</v>
      </c>
      <c r="E180" s="74">
        <v>1154</v>
      </c>
      <c r="F180" s="74">
        <v>1146.64</v>
      </c>
    </row>
    <row r="181" spans="1:6" ht="15.75">
      <c r="A181" s="33"/>
      <c r="B181" s="33"/>
      <c r="C181" s="33" t="s">
        <v>129</v>
      </c>
      <c r="D181" s="48" t="s">
        <v>269</v>
      </c>
      <c r="E181" s="74">
        <v>306</v>
      </c>
      <c r="F181" s="74">
        <v>305.2</v>
      </c>
    </row>
    <row r="182" spans="1:6" ht="15.75">
      <c r="A182" s="33"/>
      <c r="B182" s="33"/>
      <c r="C182" s="33" t="s">
        <v>116</v>
      </c>
      <c r="D182" s="48" t="s">
        <v>262</v>
      </c>
      <c r="E182" s="74">
        <v>87</v>
      </c>
      <c r="F182" s="74">
        <v>87</v>
      </c>
    </row>
    <row r="183" spans="1:6" ht="15.75">
      <c r="A183" s="33"/>
      <c r="B183" s="33"/>
      <c r="C183" s="33" t="s">
        <v>134</v>
      </c>
      <c r="D183" s="48" t="s">
        <v>273</v>
      </c>
      <c r="E183" s="74">
        <v>11251</v>
      </c>
      <c r="F183" s="74">
        <v>11251</v>
      </c>
    </row>
    <row r="184" spans="1:6" ht="31.5">
      <c r="A184" s="33"/>
      <c r="B184" s="33"/>
      <c r="C184" s="33" t="s">
        <v>136</v>
      </c>
      <c r="D184" s="48" t="s">
        <v>284</v>
      </c>
      <c r="E184" s="74">
        <v>100</v>
      </c>
      <c r="F184" s="74">
        <v>62.8</v>
      </c>
    </row>
    <row r="185" spans="1:6" ht="15.75">
      <c r="A185" s="33"/>
      <c r="B185" s="33" t="s">
        <v>150</v>
      </c>
      <c r="C185" s="33"/>
      <c r="D185" s="48" t="s">
        <v>243</v>
      </c>
      <c r="E185" s="74">
        <f>SUM(E186:E203)</f>
        <v>909768</v>
      </c>
      <c r="F185" s="74">
        <f>SUM(F186:F203)</f>
        <v>900196.19</v>
      </c>
    </row>
    <row r="186" spans="1:6" ht="15.75">
      <c r="A186" s="33"/>
      <c r="B186" s="33"/>
      <c r="C186" s="33" t="s">
        <v>131</v>
      </c>
      <c r="D186" s="48" t="s">
        <v>270</v>
      </c>
      <c r="E186" s="74">
        <v>47100</v>
      </c>
      <c r="F186" s="74">
        <v>47096.21</v>
      </c>
    </row>
    <row r="187" spans="1:6" ht="15.75">
      <c r="A187" s="33"/>
      <c r="B187" s="33"/>
      <c r="C187" s="33" t="s">
        <v>123</v>
      </c>
      <c r="D187" s="48" t="s">
        <v>264</v>
      </c>
      <c r="E187" s="74">
        <v>561287</v>
      </c>
      <c r="F187" s="74">
        <v>561275.68</v>
      </c>
    </row>
    <row r="188" spans="1:6" ht="15.75">
      <c r="A188" s="33"/>
      <c r="B188" s="33"/>
      <c r="C188" s="33" t="s">
        <v>124</v>
      </c>
      <c r="D188" s="48" t="s">
        <v>265</v>
      </c>
      <c r="E188" s="74">
        <v>44698</v>
      </c>
      <c r="F188" s="74">
        <v>44693.46</v>
      </c>
    </row>
    <row r="189" spans="1:6" ht="15.75">
      <c r="A189" s="33"/>
      <c r="B189" s="33"/>
      <c r="C189" s="33" t="s">
        <v>125</v>
      </c>
      <c r="D189" s="48" t="s">
        <v>266</v>
      </c>
      <c r="E189" s="74">
        <v>111185</v>
      </c>
      <c r="F189" s="74">
        <v>111154.05</v>
      </c>
    </row>
    <row r="190" spans="1:6" ht="15.75">
      <c r="A190" s="33"/>
      <c r="B190" s="33"/>
      <c r="C190" s="33" t="s">
        <v>126</v>
      </c>
      <c r="D190" s="48" t="s">
        <v>267</v>
      </c>
      <c r="E190" s="74">
        <v>15636</v>
      </c>
      <c r="F190" s="74">
        <v>15635.85</v>
      </c>
    </row>
    <row r="191" spans="1:6" ht="15.75">
      <c r="A191" s="33"/>
      <c r="B191" s="33"/>
      <c r="C191" s="33" t="s">
        <v>111</v>
      </c>
      <c r="D191" s="48" t="s">
        <v>257</v>
      </c>
      <c r="E191" s="74">
        <v>3995</v>
      </c>
      <c r="F191" s="74">
        <v>3992</v>
      </c>
    </row>
    <row r="192" spans="1:6" ht="15.75">
      <c r="A192" s="33"/>
      <c r="B192" s="33"/>
      <c r="C192" s="33" t="s">
        <v>112</v>
      </c>
      <c r="D192" s="48" t="s">
        <v>258</v>
      </c>
      <c r="E192" s="74">
        <v>40764</v>
      </c>
      <c r="F192" s="74">
        <v>40522.1</v>
      </c>
    </row>
    <row r="193" spans="1:6" ht="15.75">
      <c r="A193" s="33"/>
      <c r="B193" s="33"/>
      <c r="C193" s="33" t="s">
        <v>147</v>
      </c>
      <c r="D193" s="48" t="s">
        <v>278</v>
      </c>
      <c r="E193" s="74">
        <v>1280</v>
      </c>
      <c r="F193" s="74">
        <v>1272</v>
      </c>
    </row>
    <row r="194" spans="1:6" ht="15.75">
      <c r="A194" s="33"/>
      <c r="B194" s="33"/>
      <c r="C194" s="33" t="s">
        <v>113</v>
      </c>
      <c r="D194" s="48" t="s">
        <v>259</v>
      </c>
      <c r="E194" s="74">
        <v>11000</v>
      </c>
      <c r="F194" s="74">
        <v>10782.13</v>
      </c>
    </row>
    <row r="195" spans="1:6" ht="15.75">
      <c r="A195" s="33"/>
      <c r="B195" s="33"/>
      <c r="C195" s="33" t="s">
        <v>114</v>
      </c>
      <c r="D195" s="48" t="s">
        <v>260</v>
      </c>
      <c r="E195" s="74">
        <v>21968</v>
      </c>
      <c r="F195" s="74">
        <v>13464.69</v>
      </c>
    </row>
    <row r="196" spans="1:6" ht="15.75">
      <c r="A196" s="33"/>
      <c r="B196" s="33"/>
      <c r="C196" s="33" t="s">
        <v>107</v>
      </c>
      <c r="D196" s="48" t="s">
        <v>167</v>
      </c>
      <c r="E196" s="74">
        <v>4760</v>
      </c>
      <c r="F196" s="74">
        <v>4490.28</v>
      </c>
    </row>
    <row r="197" spans="1:6" ht="15.75">
      <c r="A197" s="33"/>
      <c r="B197" s="33"/>
      <c r="C197" s="33" t="s">
        <v>133</v>
      </c>
      <c r="D197" s="48" t="s">
        <v>272</v>
      </c>
      <c r="E197" s="74">
        <v>1214</v>
      </c>
      <c r="F197" s="74">
        <v>1175.74</v>
      </c>
    </row>
    <row r="198" spans="1:6" ht="31.5">
      <c r="A198" s="33"/>
      <c r="B198" s="33"/>
      <c r="C198" s="33" t="s">
        <v>120</v>
      </c>
      <c r="D198" s="48" t="s">
        <v>263</v>
      </c>
      <c r="E198" s="74">
        <v>2500</v>
      </c>
      <c r="F198" s="74">
        <v>2464.93</v>
      </c>
    </row>
    <row r="199" spans="1:6" ht="15.75">
      <c r="A199" s="33"/>
      <c r="B199" s="33"/>
      <c r="C199" s="33" t="s">
        <v>129</v>
      </c>
      <c r="D199" s="48" t="s">
        <v>269</v>
      </c>
      <c r="E199" s="74">
        <v>1500</v>
      </c>
      <c r="F199" s="74">
        <v>1307.6</v>
      </c>
    </row>
    <row r="200" spans="1:6" ht="15.75">
      <c r="A200" s="33"/>
      <c r="B200" s="33"/>
      <c r="C200" s="33" t="s">
        <v>116</v>
      </c>
      <c r="D200" s="48" t="s">
        <v>262</v>
      </c>
      <c r="E200" s="74">
        <v>4096</v>
      </c>
      <c r="F200" s="74">
        <v>4091</v>
      </c>
    </row>
    <row r="201" spans="1:6" ht="15.75">
      <c r="A201" s="33"/>
      <c r="B201" s="33"/>
      <c r="C201" s="33" t="s">
        <v>134</v>
      </c>
      <c r="D201" s="48" t="s">
        <v>273</v>
      </c>
      <c r="E201" s="74">
        <v>35835</v>
      </c>
      <c r="F201" s="74">
        <v>35835</v>
      </c>
    </row>
    <row r="202" spans="1:6" ht="31.5">
      <c r="A202" s="33"/>
      <c r="B202" s="33"/>
      <c r="C202" s="33" t="s">
        <v>136</v>
      </c>
      <c r="D202" s="48" t="s">
        <v>284</v>
      </c>
      <c r="E202" s="74">
        <v>300</v>
      </c>
      <c r="F202" s="74">
        <v>293.47</v>
      </c>
    </row>
    <row r="203" spans="1:6" ht="31.5">
      <c r="A203" s="33"/>
      <c r="B203" s="33"/>
      <c r="C203" s="33" t="s">
        <v>137</v>
      </c>
      <c r="D203" s="48" t="s">
        <v>275</v>
      </c>
      <c r="E203" s="74">
        <v>650</v>
      </c>
      <c r="F203" s="74">
        <v>650</v>
      </c>
    </row>
    <row r="204" spans="1:6" ht="15.75">
      <c r="A204" s="33"/>
      <c r="B204" s="33" t="s">
        <v>95</v>
      </c>
      <c r="C204" s="33"/>
      <c r="D204" s="48" t="s">
        <v>244</v>
      </c>
      <c r="E204" s="74">
        <f>SUM(E205:E217)</f>
        <v>184315</v>
      </c>
      <c r="F204" s="74">
        <f>SUM(F205:F217)</f>
        <v>182189.19</v>
      </c>
    </row>
    <row r="205" spans="1:6" ht="15.75">
      <c r="A205" s="33"/>
      <c r="B205" s="33"/>
      <c r="C205" s="33" t="s">
        <v>131</v>
      </c>
      <c r="D205" s="48" t="s">
        <v>270</v>
      </c>
      <c r="E205" s="74">
        <v>100</v>
      </c>
      <c r="F205" s="74">
        <v>75.99</v>
      </c>
    </row>
    <row r="206" spans="1:6" ht="15.75">
      <c r="A206" s="33"/>
      <c r="B206" s="33"/>
      <c r="C206" s="33" t="s">
        <v>123</v>
      </c>
      <c r="D206" s="48" t="s">
        <v>264</v>
      </c>
      <c r="E206" s="74">
        <v>44800</v>
      </c>
      <c r="F206" s="74">
        <v>43103.93</v>
      </c>
    </row>
    <row r="207" spans="1:6" ht="15.75">
      <c r="A207" s="33"/>
      <c r="B207" s="33"/>
      <c r="C207" s="33" t="s">
        <v>124</v>
      </c>
      <c r="D207" s="48" t="s">
        <v>265</v>
      </c>
      <c r="E207" s="74">
        <v>2895</v>
      </c>
      <c r="F207" s="74">
        <v>2894.7</v>
      </c>
    </row>
    <row r="208" spans="1:6" ht="15.75">
      <c r="A208" s="33"/>
      <c r="B208" s="33"/>
      <c r="C208" s="33" t="s">
        <v>125</v>
      </c>
      <c r="D208" s="48" t="s">
        <v>266</v>
      </c>
      <c r="E208" s="74">
        <v>8000</v>
      </c>
      <c r="F208" s="74">
        <v>8039.11</v>
      </c>
    </row>
    <row r="209" spans="1:6" ht="15.75">
      <c r="A209" s="33"/>
      <c r="B209" s="33"/>
      <c r="C209" s="33" t="s">
        <v>126</v>
      </c>
      <c r="D209" s="48" t="s">
        <v>267</v>
      </c>
      <c r="E209" s="74">
        <v>1250</v>
      </c>
      <c r="F209" s="74">
        <v>1137.78</v>
      </c>
    </row>
    <row r="210" spans="1:6" ht="15.75">
      <c r="A210" s="33"/>
      <c r="B210" s="33"/>
      <c r="C210" s="33" t="s">
        <v>111</v>
      </c>
      <c r="D210" s="48" t="s">
        <v>257</v>
      </c>
      <c r="E210" s="74">
        <v>3500</v>
      </c>
      <c r="F210" s="74">
        <v>3254.92</v>
      </c>
    </row>
    <row r="211" spans="1:6" ht="15.75">
      <c r="A211" s="33"/>
      <c r="B211" s="33"/>
      <c r="C211" s="33" t="s">
        <v>112</v>
      </c>
      <c r="D211" s="48" t="s">
        <v>258</v>
      </c>
      <c r="E211" s="74">
        <v>63450</v>
      </c>
      <c r="F211" s="74">
        <v>63433.21</v>
      </c>
    </row>
    <row r="212" spans="1:6" ht="15.75">
      <c r="A212" s="33"/>
      <c r="B212" s="33"/>
      <c r="C212" s="33" t="s">
        <v>114</v>
      </c>
      <c r="D212" s="48" t="s">
        <v>260</v>
      </c>
      <c r="E212" s="74">
        <v>3990</v>
      </c>
      <c r="F212" s="74">
        <v>3976.81</v>
      </c>
    </row>
    <row r="213" spans="1:6" ht="15.75">
      <c r="A213" s="33"/>
      <c r="B213" s="33"/>
      <c r="C213" s="33" t="s">
        <v>107</v>
      </c>
      <c r="D213" s="48" t="s">
        <v>167</v>
      </c>
      <c r="E213" s="74">
        <v>50310</v>
      </c>
      <c r="F213" s="74">
        <v>50301.67</v>
      </c>
    </row>
    <row r="214" spans="1:6" ht="31.5">
      <c r="A214" s="33"/>
      <c r="B214" s="33"/>
      <c r="C214" s="33" t="s">
        <v>115</v>
      </c>
      <c r="D214" s="48" t="s">
        <v>261</v>
      </c>
      <c r="E214" s="74">
        <v>1450</v>
      </c>
      <c r="F214" s="74">
        <v>1448.53</v>
      </c>
    </row>
    <row r="215" spans="1:6" ht="15.75">
      <c r="A215" s="33"/>
      <c r="B215" s="33"/>
      <c r="C215" s="33" t="s">
        <v>129</v>
      </c>
      <c r="D215" s="48" t="s">
        <v>269</v>
      </c>
      <c r="E215" s="74">
        <v>300</v>
      </c>
      <c r="F215" s="74">
        <v>293.64</v>
      </c>
    </row>
    <row r="216" spans="1:6" ht="15.75">
      <c r="A216" s="33"/>
      <c r="B216" s="33"/>
      <c r="C216" s="33" t="s">
        <v>116</v>
      </c>
      <c r="D216" s="48" t="s">
        <v>262</v>
      </c>
      <c r="E216" s="74">
        <v>3050</v>
      </c>
      <c r="F216" s="74">
        <v>3022</v>
      </c>
    </row>
    <row r="217" spans="1:6" ht="15.75">
      <c r="A217" s="33"/>
      <c r="B217" s="33"/>
      <c r="C217" s="33" t="s">
        <v>134</v>
      </c>
      <c r="D217" s="48" t="s">
        <v>273</v>
      </c>
      <c r="E217" s="74">
        <v>1220</v>
      </c>
      <c r="F217" s="74">
        <v>1206.9</v>
      </c>
    </row>
    <row r="218" spans="1:6" ht="15.75">
      <c r="A218" s="33"/>
      <c r="B218" s="33" t="s">
        <v>151</v>
      </c>
      <c r="C218" s="33"/>
      <c r="D218" s="48" t="s">
        <v>245</v>
      </c>
      <c r="E218" s="74">
        <f>E219+E220</f>
        <v>11485</v>
      </c>
      <c r="F218" s="74">
        <f>F219+F220</f>
        <v>5583.78</v>
      </c>
    </row>
    <row r="219" spans="1:6" ht="15.75">
      <c r="A219" s="33"/>
      <c r="B219" s="33"/>
      <c r="C219" s="33" t="s">
        <v>107</v>
      </c>
      <c r="D219" s="48" t="s">
        <v>167</v>
      </c>
      <c r="E219" s="74">
        <v>7635</v>
      </c>
      <c r="F219" s="74">
        <v>4170</v>
      </c>
    </row>
    <row r="220" spans="1:6" ht="15.75">
      <c r="A220" s="33"/>
      <c r="B220" s="33"/>
      <c r="C220" s="33" t="s">
        <v>129</v>
      </c>
      <c r="D220" s="48" t="s">
        <v>269</v>
      </c>
      <c r="E220" s="74">
        <v>3850</v>
      </c>
      <c r="F220" s="74">
        <v>1413.78</v>
      </c>
    </row>
    <row r="221" spans="1:6" ht="15.75">
      <c r="A221" s="33"/>
      <c r="B221" s="33" t="s">
        <v>152</v>
      </c>
      <c r="C221" s="33"/>
      <c r="D221" s="48" t="s">
        <v>246</v>
      </c>
      <c r="E221" s="74">
        <f>E222+E223</f>
        <v>72938</v>
      </c>
      <c r="F221" s="74">
        <f>F222+F223</f>
        <v>72555.34</v>
      </c>
    </row>
    <row r="222" spans="1:6" ht="15.75">
      <c r="A222" s="33"/>
      <c r="B222" s="33"/>
      <c r="C222" s="33" t="s">
        <v>107</v>
      </c>
      <c r="D222" s="48" t="s">
        <v>167</v>
      </c>
      <c r="E222" s="74">
        <v>59798</v>
      </c>
      <c r="F222" s="74">
        <v>59415.34</v>
      </c>
    </row>
    <row r="223" spans="1:6" ht="15.75">
      <c r="A223" s="33"/>
      <c r="B223" s="33"/>
      <c r="C223" s="33" t="s">
        <v>134</v>
      </c>
      <c r="D223" s="48" t="s">
        <v>273</v>
      </c>
      <c r="E223" s="74">
        <v>13140</v>
      </c>
      <c r="F223" s="74">
        <v>13140</v>
      </c>
    </row>
    <row r="224" spans="1:6" ht="15.75">
      <c r="A224" s="33" t="s">
        <v>153</v>
      </c>
      <c r="B224" s="33"/>
      <c r="C224" s="33"/>
      <c r="D224" s="48" t="s">
        <v>226</v>
      </c>
      <c r="E224" s="74">
        <f>E225</f>
        <v>45150</v>
      </c>
      <c r="F224" s="74">
        <f>F225</f>
        <v>43761.83</v>
      </c>
    </row>
    <row r="225" spans="1:6" ht="15.75">
      <c r="A225" s="33"/>
      <c r="B225" s="33" t="s">
        <v>154</v>
      </c>
      <c r="C225" s="33"/>
      <c r="D225" s="48" t="s">
        <v>247</v>
      </c>
      <c r="E225" s="74">
        <f>SUM(E226:E234)</f>
        <v>45150</v>
      </c>
      <c r="F225" s="74">
        <f>SUM(F226:F234)</f>
        <v>43761.83</v>
      </c>
    </row>
    <row r="226" spans="1:6" ht="15.75">
      <c r="A226" s="33"/>
      <c r="B226" s="33"/>
      <c r="C226" s="33" t="s">
        <v>125</v>
      </c>
      <c r="D226" s="48" t="s">
        <v>266</v>
      </c>
      <c r="E226" s="74">
        <v>1150</v>
      </c>
      <c r="F226" s="74">
        <v>1041.73</v>
      </c>
    </row>
    <row r="227" spans="1:6" ht="15.75">
      <c r="A227" s="33"/>
      <c r="B227" s="33"/>
      <c r="C227" s="33" t="s">
        <v>126</v>
      </c>
      <c r="D227" s="48" t="s">
        <v>267</v>
      </c>
      <c r="E227" s="74">
        <v>150</v>
      </c>
      <c r="F227" s="74">
        <v>136.27</v>
      </c>
    </row>
    <row r="228" spans="1:6" ht="15.75">
      <c r="A228" s="33"/>
      <c r="B228" s="33"/>
      <c r="C228" s="33" t="s">
        <v>111</v>
      </c>
      <c r="D228" s="48" t="s">
        <v>257</v>
      </c>
      <c r="E228" s="74">
        <v>15400</v>
      </c>
      <c r="F228" s="74">
        <v>14889.39</v>
      </c>
    </row>
    <row r="229" spans="1:6" ht="15.75">
      <c r="A229" s="33"/>
      <c r="B229" s="33"/>
      <c r="C229" s="33" t="s">
        <v>112</v>
      </c>
      <c r="D229" s="48" t="s">
        <v>258</v>
      </c>
      <c r="E229" s="74">
        <v>21650</v>
      </c>
      <c r="F229" s="74">
        <v>21257.18</v>
      </c>
    </row>
    <row r="230" spans="1:6" ht="15.75">
      <c r="A230" s="33"/>
      <c r="B230" s="33"/>
      <c r="C230" s="33" t="s">
        <v>107</v>
      </c>
      <c r="D230" s="48" t="s">
        <v>167</v>
      </c>
      <c r="E230" s="74">
        <v>6200</v>
      </c>
      <c r="F230" s="74">
        <v>6101.86</v>
      </c>
    </row>
    <row r="231" spans="1:6" ht="15.75">
      <c r="A231" s="33"/>
      <c r="B231" s="33"/>
      <c r="C231" s="33" t="s">
        <v>129</v>
      </c>
      <c r="D231" s="48" t="s">
        <v>269</v>
      </c>
      <c r="E231" s="74">
        <v>250</v>
      </c>
      <c r="F231" s="74">
        <v>156.9</v>
      </c>
    </row>
    <row r="232" spans="1:6" ht="15.75">
      <c r="A232" s="33"/>
      <c r="B232" s="33"/>
      <c r="C232" s="33" t="s">
        <v>116</v>
      </c>
      <c r="D232" s="48" t="s">
        <v>262</v>
      </c>
      <c r="E232" s="74">
        <v>100</v>
      </c>
      <c r="F232" s="74">
        <v>40</v>
      </c>
    </row>
    <row r="233" spans="1:6" ht="31.5">
      <c r="A233" s="33"/>
      <c r="B233" s="33"/>
      <c r="C233" s="33" t="s">
        <v>136</v>
      </c>
      <c r="D233" s="48" t="s">
        <v>284</v>
      </c>
      <c r="E233" s="74">
        <v>50</v>
      </c>
      <c r="F233" s="74">
        <v>13.5</v>
      </c>
    </row>
    <row r="234" spans="1:6" ht="31.5">
      <c r="A234" s="33"/>
      <c r="B234" s="33"/>
      <c r="C234" s="33" t="s">
        <v>137</v>
      </c>
      <c r="D234" s="48" t="s">
        <v>275</v>
      </c>
      <c r="E234" s="74">
        <v>200</v>
      </c>
      <c r="F234" s="74">
        <v>125</v>
      </c>
    </row>
    <row r="235" spans="1:6" ht="15.75">
      <c r="A235" s="33" t="s">
        <v>96</v>
      </c>
      <c r="B235" s="33"/>
      <c r="C235" s="33"/>
      <c r="D235" s="48" t="s">
        <v>176</v>
      </c>
      <c r="E235" s="74">
        <f>E236+E238+E254+E256+E258+E260+E273+E276</f>
        <v>1529071</v>
      </c>
      <c r="F235" s="74">
        <f>F236+F238+F254+F256+F258+F260+F273+F276</f>
        <v>1525796.71</v>
      </c>
    </row>
    <row r="236" spans="1:6" ht="15.75">
      <c r="A236" s="33"/>
      <c r="B236" s="33" t="s">
        <v>155</v>
      </c>
      <c r="C236" s="33"/>
      <c r="D236" s="48" t="s">
        <v>248</v>
      </c>
      <c r="E236" s="74">
        <f>E237</f>
        <v>26100</v>
      </c>
      <c r="F236" s="74">
        <f>F237</f>
        <v>26026.26</v>
      </c>
    </row>
    <row r="237" spans="1:6" ht="47.25">
      <c r="A237" s="33"/>
      <c r="B237" s="33"/>
      <c r="C237" s="33" t="s">
        <v>279</v>
      </c>
      <c r="D237" s="48" t="s">
        <v>280</v>
      </c>
      <c r="E237" s="74">
        <v>26100</v>
      </c>
      <c r="F237" s="74">
        <v>26026.26</v>
      </c>
    </row>
    <row r="238" spans="1:6" ht="47.25">
      <c r="A238" s="33"/>
      <c r="B238" s="33" t="s">
        <v>97</v>
      </c>
      <c r="C238" s="33"/>
      <c r="D238" s="46" t="s">
        <v>193</v>
      </c>
      <c r="E238" s="74">
        <f>SUM(E239:E253)</f>
        <v>1214100</v>
      </c>
      <c r="F238" s="74">
        <f>SUM(F239:F253)</f>
        <v>1211961.74</v>
      </c>
    </row>
    <row r="239" spans="1:6" ht="15.75">
      <c r="A239" s="33"/>
      <c r="B239" s="33"/>
      <c r="C239" s="33" t="s">
        <v>131</v>
      </c>
      <c r="D239" s="48" t="s">
        <v>270</v>
      </c>
      <c r="E239" s="74">
        <v>200</v>
      </c>
      <c r="F239" s="74">
        <v>140</v>
      </c>
    </row>
    <row r="240" spans="1:6" ht="15.75">
      <c r="A240" s="33"/>
      <c r="B240" s="33"/>
      <c r="C240" s="33" t="s">
        <v>156</v>
      </c>
      <c r="D240" s="48" t="s">
        <v>282</v>
      </c>
      <c r="E240" s="74">
        <v>1171380</v>
      </c>
      <c r="F240" s="74">
        <v>1171162.33</v>
      </c>
    </row>
    <row r="241" spans="1:6" ht="15.75">
      <c r="A241" s="33"/>
      <c r="B241" s="33"/>
      <c r="C241" s="33" t="s">
        <v>123</v>
      </c>
      <c r="D241" s="48" t="s">
        <v>264</v>
      </c>
      <c r="E241" s="74">
        <v>18700</v>
      </c>
      <c r="F241" s="74">
        <v>18198.4</v>
      </c>
    </row>
    <row r="242" spans="1:6" ht="15.75">
      <c r="A242" s="33"/>
      <c r="B242" s="33"/>
      <c r="C242" s="33" t="s">
        <v>124</v>
      </c>
      <c r="D242" s="48" t="s">
        <v>265</v>
      </c>
      <c r="E242" s="74">
        <v>1146</v>
      </c>
      <c r="F242" s="74">
        <v>1145.33</v>
      </c>
    </row>
    <row r="243" spans="1:6" ht="15.75">
      <c r="A243" s="33"/>
      <c r="B243" s="33"/>
      <c r="C243" s="33" t="s">
        <v>125</v>
      </c>
      <c r="D243" s="48" t="s">
        <v>266</v>
      </c>
      <c r="E243" s="74">
        <v>9500</v>
      </c>
      <c r="F243" s="74">
        <v>8931.45</v>
      </c>
    </row>
    <row r="244" spans="1:6" ht="15.75">
      <c r="A244" s="33"/>
      <c r="B244" s="33"/>
      <c r="C244" s="33" t="s">
        <v>126</v>
      </c>
      <c r="D244" s="48" t="s">
        <v>267</v>
      </c>
      <c r="E244" s="74">
        <v>550</v>
      </c>
      <c r="F244" s="74">
        <v>462.51</v>
      </c>
    </row>
    <row r="245" spans="1:6" ht="15.75">
      <c r="A245" s="33"/>
      <c r="B245" s="33"/>
      <c r="C245" s="33" t="s">
        <v>112</v>
      </c>
      <c r="D245" s="48" t="s">
        <v>258</v>
      </c>
      <c r="E245" s="74">
        <v>4970</v>
      </c>
      <c r="F245" s="74">
        <v>4824.13</v>
      </c>
    </row>
    <row r="246" spans="1:6" ht="15.75">
      <c r="A246" s="33"/>
      <c r="B246" s="33"/>
      <c r="C246" s="33" t="s">
        <v>114</v>
      </c>
      <c r="D246" s="48" t="s">
        <v>260</v>
      </c>
      <c r="E246" s="74">
        <v>100</v>
      </c>
      <c r="F246" s="74">
        <v>48.8</v>
      </c>
    </row>
    <row r="247" spans="1:6" ht="15.75">
      <c r="A247" s="33"/>
      <c r="B247" s="33"/>
      <c r="C247" s="33" t="s">
        <v>148</v>
      </c>
      <c r="D247" s="48" t="s">
        <v>283</v>
      </c>
      <c r="E247" s="74">
        <v>84</v>
      </c>
      <c r="F247" s="74">
        <v>74.5</v>
      </c>
    </row>
    <row r="248" spans="1:6" ht="15.75">
      <c r="A248" s="33"/>
      <c r="B248" s="33"/>
      <c r="C248" s="33" t="s">
        <v>107</v>
      </c>
      <c r="D248" s="48" t="s">
        <v>167</v>
      </c>
      <c r="E248" s="74">
        <v>1150</v>
      </c>
      <c r="F248" s="74">
        <v>955.47</v>
      </c>
    </row>
    <row r="249" spans="1:6" ht="15.75">
      <c r="A249" s="33"/>
      <c r="B249" s="33"/>
      <c r="C249" s="33" t="s">
        <v>129</v>
      </c>
      <c r="D249" s="48" t="s">
        <v>269</v>
      </c>
      <c r="E249" s="74">
        <v>700</v>
      </c>
      <c r="F249" s="74">
        <v>616.81</v>
      </c>
    </row>
    <row r="250" spans="1:6" ht="15.75">
      <c r="A250" s="33"/>
      <c r="B250" s="33"/>
      <c r="C250" s="33" t="s">
        <v>134</v>
      </c>
      <c r="D250" s="48" t="s">
        <v>273</v>
      </c>
      <c r="E250" s="74">
        <v>820</v>
      </c>
      <c r="F250" s="74">
        <v>804.6</v>
      </c>
    </row>
    <row r="251" spans="1:6" ht="31.5">
      <c r="A251" s="33"/>
      <c r="B251" s="33"/>
      <c r="C251" s="33" t="s">
        <v>135</v>
      </c>
      <c r="D251" s="48" t="s">
        <v>274</v>
      </c>
      <c r="E251" s="74">
        <v>500</v>
      </c>
      <c r="F251" s="74">
        <v>380</v>
      </c>
    </row>
    <row r="252" spans="1:6" ht="31.5">
      <c r="A252" s="33"/>
      <c r="B252" s="33"/>
      <c r="C252" s="33" t="s">
        <v>136</v>
      </c>
      <c r="D252" s="48" t="s">
        <v>284</v>
      </c>
      <c r="E252" s="74">
        <v>1300</v>
      </c>
      <c r="F252" s="74">
        <v>1255.68</v>
      </c>
    </row>
    <row r="253" spans="1:6" ht="31.5">
      <c r="A253" s="33"/>
      <c r="B253" s="33"/>
      <c r="C253" s="33" t="s">
        <v>137</v>
      </c>
      <c r="D253" s="48" t="s">
        <v>275</v>
      </c>
      <c r="E253" s="74">
        <v>3000</v>
      </c>
      <c r="F253" s="74">
        <v>2961.73</v>
      </c>
    </row>
    <row r="254" spans="1:6" ht="47.25">
      <c r="A254" s="33"/>
      <c r="B254" s="33" t="s">
        <v>98</v>
      </c>
      <c r="C254" s="33"/>
      <c r="D254" s="46" t="s">
        <v>194</v>
      </c>
      <c r="E254" s="74">
        <f>E255</f>
        <v>500</v>
      </c>
      <c r="F254" s="74">
        <f>F255</f>
        <v>3835.02</v>
      </c>
    </row>
    <row r="255" spans="1:6" ht="15.75">
      <c r="A255" s="33"/>
      <c r="B255" s="33"/>
      <c r="C255" s="33" t="s">
        <v>157</v>
      </c>
      <c r="D255" s="48" t="s">
        <v>281</v>
      </c>
      <c r="E255" s="74">
        <v>500</v>
      </c>
      <c r="F255" s="74">
        <v>3835.02</v>
      </c>
    </row>
    <row r="256" spans="1:6" ht="31.5">
      <c r="A256" s="33"/>
      <c r="B256" s="33" t="s">
        <v>99</v>
      </c>
      <c r="C256" s="33"/>
      <c r="D256" s="46" t="s">
        <v>195</v>
      </c>
      <c r="E256" s="74">
        <f>E257</f>
        <v>107799</v>
      </c>
      <c r="F256" s="74">
        <f>F257</f>
        <v>107777.43</v>
      </c>
    </row>
    <row r="257" spans="1:6" ht="15.75">
      <c r="A257" s="33"/>
      <c r="B257" s="33"/>
      <c r="C257" s="33" t="s">
        <v>156</v>
      </c>
      <c r="D257" s="48" t="s">
        <v>282</v>
      </c>
      <c r="E257" s="74">
        <v>107799</v>
      </c>
      <c r="F257" s="74">
        <v>107777.43</v>
      </c>
    </row>
    <row r="258" spans="1:6" ht="15.75">
      <c r="A258" s="33"/>
      <c r="B258" s="33" t="s">
        <v>158</v>
      </c>
      <c r="C258" s="33"/>
      <c r="D258" s="48" t="s">
        <v>249</v>
      </c>
      <c r="E258" s="74">
        <f>E259</f>
        <v>1000</v>
      </c>
      <c r="F258" s="74">
        <f>F259</f>
        <v>868.62</v>
      </c>
    </row>
    <row r="259" spans="1:6" ht="15.75">
      <c r="A259" s="33"/>
      <c r="B259" s="33"/>
      <c r="C259" s="33" t="s">
        <v>156</v>
      </c>
      <c r="D259" s="48" t="s">
        <v>282</v>
      </c>
      <c r="E259" s="74">
        <v>1000</v>
      </c>
      <c r="F259" s="74">
        <v>868.62</v>
      </c>
    </row>
    <row r="260" spans="1:6" ht="15.75">
      <c r="A260" s="33"/>
      <c r="B260" s="33" t="s">
        <v>101</v>
      </c>
      <c r="C260" s="33"/>
      <c r="D260" s="48" t="s">
        <v>196</v>
      </c>
      <c r="E260" s="74">
        <f>SUM(E261:E272)</f>
        <v>91020</v>
      </c>
      <c r="F260" s="74">
        <f>SUM(F261:F272)</f>
        <v>88084.05999999998</v>
      </c>
    </row>
    <row r="261" spans="1:6" ht="15.75">
      <c r="A261" s="33"/>
      <c r="B261" s="33"/>
      <c r="C261" s="33" t="s">
        <v>131</v>
      </c>
      <c r="D261" s="48" t="s">
        <v>270</v>
      </c>
      <c r="E261" s="74">
        <v>400</v>
      </c>
      <c r="F261" s="74">
        <v>367.98</v>
      </c>
    </row>
    <row r="262" spans="1:6" ht="15.75">
      <c r="A262" s="33"/>
      <c r="B262" s="33"/>
      <c r="C262" s="33" t="s">
        <v>123</v>
      </c>
      <c r="D262" s="48" t="s">
        <v>264</v>
      </c>
      <c r="E262" s="74">
        <v>62600</v>
      </c>
      <c r="F262" s="74">
        <v>61179.36</v>
      </c>
    </row>
    <row r="263" spans="1:6" ht="15.75">
      <c r="A263" s="33"/>
      <c r="B263" s="33"/>
      <c r="C263" s="33" t="s">
        <v>124</v>
      </c>
      <c r="D263" s="48" t="s">
        <v>265</v>
      </c>
      <c r="E263" s="74">
        <v>3750</v>
      </c>
      <c r="F263" s="74">
        <v>3749.79</v>
      </c>
    </row>
    <row r="264" spans="1:6" ht="15.75">
      <c r="A264" s="33"/>
      <c r="B264" s="33"/>
      <c r="C264" s="33" t="s">
        <v>125</v>
      </c>
      <c r="D264" s="48" t="s">
        <v>266</v>
      </c>
      <c r="E264" s="74">
        <v>11900</v>
      </c>
      <c r="F264" s="74">
        <v>10662.58</v>
      </c>
    </row>
    <row r="265" spans="1:6" ht="15.75">
      <c r="A265" s="33"/>
      <c r="B265" s="33"/>
      <c r="C265" s="33" t="s">
        <v>126</v>
      </c>
      <c r="D265" s="48" t="s">
        <v>267</v>
      </c>
      <c r="E265" s="74">
        <v>1570</v>
      </c>
      <c r="F265" s="74">
        <v>1446.51</v>
      </c>
    </row>
    <row r="266" spans="1:6" ht="15.75">
      <c r="A266" s="33"/>
      <c r="B266" s="33"/>
      <c r="C266" s="33" t="s">
        <v>112</v>
      </c>
      <c r="D266" s="48" t="s">
        <v>258</v>
      </c>
      <c r="E266" s="74">
        <v>900</v>
      </c>
      <c r="F266" s="74">
        <v>879.31</v>
      </c>
    </row>
    <row r="267" spans="1:6" ht="15.75">
      <c r="A267" s="33"/>
      <c r="B267" s="33"/>
      <c r="C267" s="33" t="s">
        <v>113</v>
      </c>
      <c r="D267" s="48" t="s">
        <v>259</v>
      </c>
      <c r="E267" s="74">
        <v>1520</v>
      </c>
      <c r="F267" s="74">
        <v>1518.54</v>
      </c>
    </row>
    <row r="268" spans="1:6" ht="15.75">
      <c r="A268" s="33"/>
      <c r="B268" s="33"/>
      <c r="C268" s="33" t="s">
        <v>107</v>
      </c>
      <c r="D268" s="48" t="s">
        <v>167</v>
      </c>
      <c r="E268" s="74">
        <v>1350</v>
      </c>
      <c r="F268" s="74">
        <v>1325.05</v>
      </c>
    </row>
    <row r="269" spans="1:6" ht="31.5">
      <c r="A269" s="33"/>
      <c r="B269" s="33"/>
      <c r="C269" s="33" t="s">
        <v>120</v>
      </c>
      <c r="D269" s="48" t="s">
        <v>263</v>
      </c>
      <c r="E269" s="74">
        <v>2010</v>
      </c>
      <c r="F269" s="74">
        <v>1987.65</v>
      </c>
    </row>
    <row r="270" spans="1:6" ht="15.75">
      <c r="A270" s="33"/>
      <c r="B270" s="33"/>
      <c r="C270" s="33" t="s">
        <v>129</v>
      </c>
      <c r="D270" s="48" t="s">
        <v>269</v>
      </c>
      <c r="E270" s="74">
        <v>2800</v>
      </c>
      <c r="F270" s="74">
        <v>2780.59</v>
      </c>
    </row>
    <row r="271" spans="1:6" ht="15.75">
      <c r="A271" s="33"/>
      <c r="B271" s="33"/>
      <c r="C271" s="33" t="s">
        <v>134</v>
      </c>
      <c r="D271" s="48" t="s">
        <v>273</v>
      </c>
      <c r="E271" s="74">
        <v>1640</v>
      </c>
      <c r="F271" s="74">
        <v>1609.2</v>
      </c>
    </row>
    <row r="272" spans="1:6" ht="31.5">
      <c r="A272" s="33"/>
      <c r="B272" s="33"/>
      <c r="C272" s="33" t="s">
        <v>135</v>
      </c>
      <c r="D272" s="48" t="s">
        <v>274</v>
      </c>
      <c r="E272" s="74">
        <v>580</v>
      </c>
      <c r="F272" s="74">
        <v>577.5</v>
      </c>
    </row>
    <row r="273" spans="1:6" ht="15.75">
      <c r="A273" s="33"/>
      <c r="B273" s="33" t="s">
        <v>102</v>
      </c>
      <c r="C273" s="33"/>
      <c r="D273" s="46" t="s">
        <v>197</v>
      </c>
      <c r="E273" s="74">
        <f>E274+E275</f>
        <v>19200</v>
      </c>
      <c r="F273" s="74">
        <f>F274+F275</f>
        <v>18348.68</v>
      </c>
    </row>
    <row r="274" spans="1:6" ht="15.75">
      <c r="A274" s="33"/>
      <c r="B274" s="33"/>
      <c r="C274" s="33" t="s">
        <v>125</v>
      </c>
      <c r="D274" s="48" t="s">
        <v>266</v>
      </c>
      <c r="E274" s="74">
        <v>2890</v>
      </c>
      <c r="F274" s="74">
        <v>2348.13</v>
      </c>
    </row>
    <row r="275" spans="1:6" ht="15.75">
      <c r="A275" s="33"/>
      <c r="B275" s="33"/>
      <c r="C275" s="33" t="s">
        <v>111</v>
      </c>
      <c r="D275" s="48" t="s">
        <v>257</v>
      </c>
      <c r="E275" s="74">
        <v>16310</v>
      </c>
      <c r="F275" s="74">
        <v>16000.55</v>
      </c>
    </row>
    <row r="276" spans="1:6" ht="15.75">
      <c r="A276" s="33"/>
      <c r="B276" s="33" t="s">
        <v>103</v>
      </c>
      <c r="C276" s="33"/>
      <c r="D276" s="48" t="s">
        <v>237</v>
      </c>
      <c r="E276" s="74">
        <f>E277+E278</f>
        <v>69352</v>
      </c>
      <c r="F276" s="74">
        <f>F277+F278</f>
        <v>68894.9</v>
      </c>
    </row>
    <row r="277" spans="1:6" ht="15.75">
      <c r="A277" s="33"/>
      <c r="B277" s="33"/>
      <c r="C277" s="33" t="s">
        <v>156</v>
      </c>
      <c r="D277" s="48" t="s">
        <v>282</v>
      </c>
      <c r="E277" s="74">
        <v>60725</v>
      </c>
      <c r="F277" s="74">
        <v>60267.9</v>
      </c>
    </row>
    <row r="278" spans="1:6" ht="15.75">
      <c r="A278" s="33"/>
      <c r="B278" s="33"/>
      <c r="C278" s="33" t="s">
        <v>112</v>
      </c>
      <c r="D278" s="48" t="s">
        <v>258</v>
      </c>
      <c r="E278" s="74">
        <v>8627</v>
      </c>
      <c r="F278" s="74">
        <v>8627</v>
      </c>
    </row>
    <row r="279" spans="1:6" ht="15.75">
      <c r="A279" s="33" t="s">
        <v>305</v>
      </c>
      <c r="B279" s="33"/>
      <c r="C279" s="33"/>
      <c r="D279" s="48" t="s">
        <v>315</v>
      </c>
      <c r="E279" s="74">
        <f>E280</f>
        <v>83673</v>
      </c>
      <c r="F279" s="74">
        <f>F280</f>
        <v>83636.02</v>
      </c>
    </row>
    <row r="280" spans="1:6" ht="15.75">
      <c r="A280" s="33"/>
      <c r="B280" s="33" t="s">
        <v>306</v>
      </c>
      <c r="C280" s="33"/>
      <c r="D280" s="48" t="s">
        <v>316</v>
      </c>
      <c r="E280" s="74">
        <f>E281+E282</f>
        <v>83673</v>
      </c>
      <c r="F280" s="74">
        <f>F281+F282</f>
        <v>83636.02</v>
      </c>
    </row>
    <row r="281" spans="1:6" ht="15.75">
      <c r="A281" s="33"/>
      <c r="B281" s="33"/>
      <c r="C281" s="33" t="s">
        <v>313</v>
      </c>
      <c r="D281" s="48" t="s">
        <v>337</v>
      </c>
      <c r="E281" s="74">
        <v>63604</v>
      </c>
      <c r="F281" s="74">
        <v>63604</v>
      </c>
    </row>
    <row r="282" spans="1:6" ht="15.75">
      <c r="A282" s="33"/>
      <c r="B282" s="33"/>
      <c r="C282" s="33" t="s">
        <v>146</v>
      </c>
      <c r="D282" s="48" t="s">
        <v>277</v>
      </c>
      <c r="E282" s="74">
        <v>20069</v>
      </c>
      <c r="F282" s="74">
        <v>20032.02</v>
      </c>
    </row>
    <row r="283" spans="1:6" ht="15.75">
      <c r="A283" s="33" t="s">
        <v>104</v>
      </c>
      <c r="B283" s="33"/>
      <c r="C283" s="33"/>
      <c r="D283" s="46" t="s">
        <v>177</v>
      </c>
      <c r="E283" s="74">
        <f>E284+E293+E296+E300</f>
        <v>229320</v>
      </c>
      <c r="F283" s="74">
        <f>F284+F293+F296+F300</f>
        <v>227200.09</v>
      </c>
    </row>
    <row r="284" spans="1:6" ht="15.75">
      <c r="A284" s="33"/>
      <c r="B284" s="33" t="s">
        <v>105</v>
      </c>
      <c r="C284" s="33"/>
      <c r="D284" s="46" t="s">
        <v>199</v>
      </c>
      <c r="E284" s="74">
        <f>SUM(E285:E292)</f>
        <v>103400</v>
      </c>
      <c r="F284" s="74">
        <f>SUM(F285:F292)</f>
        <v>101544.32</v>
      </c>
    </row>
    <row r="285" spans="1:6" ht="15.75">
      <c r="A285" s="33"/>
      <c r="B285" s="33"/>
      <c r="C285" s="33" t="s">
        <v>112</v>
      </c>
      <c r="D285" s="48" t="s">
        <v>258</v>
      </c>
      <c r="E285" s="74">
        <v>5900</v>
      </c>
      <c r="F285" s="74">
        <v>4955.71</v>
      </c>
    </row>
    <row r="286" spans="1:6" ht="15.75">
      <c r="A286" s="33"/>
      <c r="B286" s="33"/>
      <c r="C286" s="33" t="s">
        <v>113</v>
      </c>
      <c r="D286" s="48" t="s">
        <v>259</v>
      </c>
      <c r="E286" s="74">
        <v>30600</v>
      </c>
      <c r="F286" s="74">
        <v>30518.34</v>
      </c>
    </row>
    <row r="287" spans="1:6" ht="15.75">
      <c r="A287" s="33"/>
      <c r="B287" s="33"/>
      <c r="C287" s="33" t="s">
        <v>114</v>
      </c>
      <c r="D287" s="48" t="s">
        <v>260</v>
      </c>
      <c r="E287" s="74">
        <v>8500</v>
      </c>
      <c r="F287" s="74">
        <v>8470</v>
      </c>
    </row>
    <row r="288" spans="1:6" ht="15.75">
      <c r="A288" s="33"/>
      <c r="B288" s="33"/>
      <c r="C288" s="33" t="s">
        <v>107</v>
      </c>
      <c r="D288" s="48" t="s">
        <v>167</v>
      </c>
      <c r="E288" s="74">
        <v>12100</v>
      </c>
      <c r="F288" s="74">
        <v>12087.93</v>
      </c>
    </row>
    <row r="289" spans="1:6" ht="31.5">
      <c r="A289" s="33"/>
      <c r="B289" s="33"/>
      <c r="C289" s="33" t="s">
        <v>115</v>
      </c>
      <c r="D289" s="48" t="s">
        <v>261</v>
      </c>
      <c r="E289" s="74">
        <v>600</v>
      </c>
      <c r="F289" s="74">
        <v>599.8</v>
      </c>
    </row>
    <row r="290" spans="1:6" ht="31.5">
      <c r="A290" s="33"/>
      <c r="B290" s="33"/>
      <c r="C290" s="33" t="s">
        <v>120</v>
      </c>
      <c r="D290" s="48" t="s">
        <v>263</v>
      </c>
      <c r="E290" s="74">
        <v>400</v>
      </c>
      <c r="F290" s="74">
        <v>280</v>
      </c>
    </row>
    <row r="291" spans="1:6" ht="15.75">
      <c r="A291" s="33"/>
      <c r="B291" s="33"/>
      <c r="C291" s="33" t="s">
        <v>116</v>
      </c>
      <c r="D291" s="48" t="s">
        <v>262</v>
      </c>
      <c r="E291" s="74">
        <v>32300</v>
      </c>
      <c r="F291" s="74">
        <v>32209.95</v>
      </c>
    </row>
    <row r="292" spans="1:6" ht="15.75">
      <c r="A292" s="33"/>
      <c r="B292" s="33"/>
      <c r="C292" s="33" t="s">
        <v>110</v>
      </c>
      <c r="D292" s="48" t="s">
        <v>255</v>
      </c>
      <c r="E292" s="74">
        <v>13000</v>
      </c>
      <c r="F292" s="74">
        <v>12422.59</v>
      </c>
    </row>
    <row r="293" spans="1:6" ht="15.75">
      <c r="A293" s="33"/>
      <c r="B293" s="33" t="s">
        <v>159</v>
      </c>
      <c r="C293" s="33"/>
      <c r="D293" s="48" t="s">
        <v>250</v>
      </c>
      <c r="E293" s="74">
        <f>SUM(E294:E295)</f>
        <v>1770</v>
      </c>
      <c r="F293" s="74">
        <f>SUM(F294:F295)</f>
        <v>1704.79</v>
      </c>
    </row>
    <row r="294" spans="1:6" ht="15.75">
      <c r="A294" s="33"/>
      <c r="B294" s="33"/>
      <c r="C294" s="33" t="s">
        <v>112</v>
      </c>
      <c r="D294" s="48" t="s">
        <v>258</v>
      </c>
      <c r="E294" s="74">
        <v>1470</v>
      </c>
      <c r="F294" s="74">
        <v>1447.99</v>
      </c>
    </row>
    <row r="295" spans="1:6" ht="15.75">
      <c r="A295" s="33"/>
      <c r="B295" s="33"/>
      <c r="C295" s="33" t="s">
        <v>107</v>
      </c>
      <c r="D295" s="48" t="s">
        <v>167</v>
      </c>
      <c r="E295" s="74">
        <v>300</v>
      </c>
      <c r="F295" s="74">
        <v>256.8</v>
      </c>
    </row>
    <row r="296" spans="1:6" ht="15.75">
      <c r="A296" s="33"/>
      <c r="B296" s="33" t="s">
        <v>160</v>
      </c>
      <c r="C296" s="33"/>
      <c r="D296" s="48" t="s">
        <v>251</v>
      </c>
      <c r="E296" s="74">
        <f>SUM(E297:E299)</f>
        <v>122650</v>
      </c>
      <c r="F296" s="74">
        <f>SUM(F297:F299)</f>
        <v>122495.58000000002</v>
      </c>
    </row>
    <row r="297" spans="1:6" s="62" customFormat="1" ht="15.75">
      <c r="A297" s="33"/>
      <c r="B297" s="33"/>
      <c r="C297" s="33" t="s">
        <v>112</v>
      </c>
      <c r="D297" s="48" t="s">
        <v>258</v>
      </c>
      <c r="E297" s="74">
        <v>2000</v>
      </c>
      <c r="F297" s="74">
        <v>1942.24</v>
      </c>
    </row>
    <row r="298" spans="1:6" ht="15.75">
      <c r="A298" s="33"/>
      <c r="B298" s="33"/>
      <c r="C298" s="33" t="s">
        <v>113</v>
      </c>
      <c r="D298" s="48" t="s">
        <v>259</v>
      </c>
      <c r="E298" s="74">
        <v>81500</v>
      </c>
      <c r="F298" s="74">
        <v>81438.41</v>
      </c>
    </row>
    <row r="299" spans="1:6" ht="15.75">
      <c r="A299" s="33"/>
      <c r="B299" s="33"/>
      <c r="C299" s="33" t="s">
        <v>107</v>
      </c>
      <c r="D299" s="48" t="s">
        <v>167</v>
      </c>
      <c r="E299" s="74">
        <v>39150</v>
      </c>
      <c r="F299" s="74">
        <v>39114.93</v>
      </c>
    </row>
    <row r="300" spans="1:6" ht="15.75">
      <c r="A300" s="33"/>
      <c r="B300" s="33" t="s">
        <v>161</v>
      </c>
      <c r="C300" s="33"/>
      <c r="D300" s="48" t="s">
        <v>237</v>
      </c>
      <c r="E300" s="74">
        <f>E301</f>
        <v>1500</v>
      </c>
      <c r="F300" s="74">
        <f>F301</f>
        <v>1455.4</v>
      </c>
    </row>
    <row r="301" spans="1:6" ht="15.75">
      <c r="A301" s="33"/>
      <c r="B301" s="33"/>
      <c r="C301" s="33" t="s">
        <v>112</v>
      </c>
      <c r="D301" s="48" t="s">
        <v>258</v>
      </c>
      <c r="E301" s="74">
        <v>1500</v>
      </c>
      <c r="F301" s="74">
        <v>1455.4</v>
      </c>
    </row>
    <row r="302" spans="1:6" ht="15.75">
      <c r="A302" s="33" t="s">
        <v>162</v>
      </c>
      <c r="B302" s="33"/>
      <c r="C302" s="33"/>
      <c r="D302" s="48" t="s">
        <v>227</v>
      </c>
      <c r="E302" s="74">
        <f>E303+E308</f>
        <v>78257</v>
      </c>
      <c r="F302" s="74">
        <f>F303+F308</f>
        <v>71441.25</v>
      </c>
    </row>
    <row r="303" spans="1:6" ht="15.75">
      <c r="A303" s="33"/>
      <c r="B303" s="33" t="s">
        <v>163</v>
      </c>
      <c r="C303" s="33"/>
      <c r="D303" s="48" t="s">
        <v>252</v>
      </c>
      <c r="E303" s="74">
        <f>SUM(E304:E307)</f>
        <v>13235</v>
      </c>
      <c r="F303" s="74">
        <f>SUM(F304:F307)</f>
        <v>12393.69</v>
      </c>
    </row>
    <row r="304" spans="1:6" ht="15.75">
      <c r="A304" s="33"/>
      <c r="B304" s="33"/>
      <c r="C304" s="33" t="s">
        <v>111</v>
      </c>
      <c r="D304" s="48" t="s">
        <v>257</v>
      </c>
      <c r="E304" s="74">
        <v>4840</v>
      </c>
      <c r="F304" s="74">
        <v>4402.63</v>
      </c>
    </row>
    <row r="305" spans="1:6" ht="15.75">
      <c r="A305" s="33"/>
      <c r="B305" s="33"/>
      <c r="C305" s="33" t="s">
        <v>112</v>
      </c>
      <c r="D305" s="48" t="s">
        <v>258</v>
      </c>
      <c r="E305" s="74">
        <v>8232</v>
      </c>
      <c r="F305" s="74">
        <v>7828.06</v>
      </c>
    </row>
    <row r="306" spans="1:6" ht="15.75">
      <c r="A306" s="33"/>
      <c r="B306" s="33"/>
      <c r="C306" s="33" t="s">
        <v>107</v>
      </c>
      <c r="D306" s="48" t="s">
        <v>167</v>
      </c>
      <c r="E306" s="74">
        <v>140</v>
      </c>
      <c r="F306" s="74">
        <v>140</v>
      </c>
    </row>
    <row r="307" spans="1:6" ht="15.75">
      <c r="A307" s="33"/>
      <c r="B307" s="33"/>
      <c r="C307" s="33" t="s">
        <v>129</v>
      </c>
      <c r="D307" s="48" t="s">
        <v>269</v>
      </c>
      <c r="E307" s="74">
        <v>23</v>
      </c>
      <c r="F307" s="74">
        <v>23</v>
      </c>
    </row>
    <row r="308" spans="1:6" ht="15.75">
      <c r="A308" s="33"/>
      <c r="B308" s="33" t="s">
        <v>164</v>
      </c>
      <c r="C308" s="33"/>
      <c r="D308" s="48" t="s">
        <v>253</v>
      </c>
      <c r="E308" s="74">
        <f>SUM(E309:E320)</f>
        <v>65022</v>
      </c>
      <c r="F308" s="74">
        <f>SUM(F309:F320)</f>
        <v>59047.560000000005</v>
      </c>
    </row>
    <row r="309" spans="1:6" ht="15.75">
      <c r="A309" s="33"/>
      <c r="B309" s="33"/>
      <c r="C309" s="33" t="s">
        <v>131</v>
      </c>
      <c r="D309" s="48" t="s">
        <v>270</v>
      </c>
      <c r="E309" s="74">
        <v>100</v>
      </c>
      <c r="F309" s="74">
        <v>75.99</v>
      </c>
    </row>
    <row r="310" spans="1:6" ht="15.75">
      <c r="A310" s="33"/>
      <c r="B310" s="33"/>
      <c r="C310" s="33" t="s">
        <v>123</v>
      </c>
      <c r="D310" s="48" t="s">
        <v>264</v>
      </c>
      <c r="E310" s="74">
        <v>36200</v>
      </c>
      <c r="F310" s="74">
        <v>31565.79</v>
      </c>
    </row>
    <row r="311" spans="1:6" ht="15.75">
      <c r="A311" s="33"/>
      <c r="B311" s="33"/>
      <c r="C311" s="33" t="s">
        <v>124</v>
      </c>
      <c r="D311" s="48" t="s">
        <v>265</v>
      </c>
      <c r="E311" s="74">
        <v>2735</v>
      </c>
      <c r="F311" s="74">
        <v>2676.58</v>
      </c>
    </row>
    <row r="312" spans="1:6" ht="15.75">
      <c r="A312" s="33"/>
      <c r="B312" s="33"/>
      <c r="C312" s="33" t="s">
        <v>125</v>
      </c>
      <c r="D312" s="48" t="s">
        <v>266</v>
      </c>
      <c r="E312" s="74">
        <v>6540</v>
      </c>
      <c r="F312" s="74">
        <v>5755.33</v>
      </c>
    </row>
    <row r="313" spans="1:6" ht="15.75">
      <c r="A313" s="33"/>
      <c r="B313" s="33"/>
      <c r="C313" s="33" t="s">
        <v>126</v>
      </c>
      <c r="D313" s="48" t="s">
        <v>267</v>
      </c>
      <c r="E313" s="74">
        <v>890</v>
      </c>
      <c r="F313" s="74">
        <v>780.91</v>
      </c>
    </row>
    <row r="314" spans="1:6" ht="15.75">
      <c r="A314" s="33"/>
      <c r="B314" s="33"/>
      <c r="C314" s="33" t="s">
        <v>112</v>
      </c>
      <c r="D314" s="48" t="s">
        <v>258</v>
      </c>
      <c r="E314" s="74">
        <v>4350</v>
      </c>
      <c r="F314" s="74">
        <v>4349.91</v>
      </c>
    </row>
    <row r="315" spans="1:6" ht="15.75">
      <c r="A315" s="33"/>
      <c r="B315" s="33"/>
      <c r="C315" s="33" t="s">
        <v>147</v>
      </c>
      <c r="D315" s="48" t="s">
        <v>278</v>
      </c>
      <c r="E315" s="74">
        <v>10852</v>
      </c>
      <c r="F315" s="74">
        <v>10852</v>
      </c>
    </row>
    <row r="316" spans="1:6" ht="15.75">
      <c r="A316" s="33"/>
      <c r="B316" s="33"/>
      <c r="C316" s="33" t="s">
        <v>113</v>
      </c>
      <c r="D316" s="48" t="s">
        <v>259</v>
      </c>
      <c r="E316" s="74">
        <v>1250</v>
      </c>
      <c r="F316" s="74">
        <v>1195.75</v>
      </c>
    </row>
    <row r="317" spans="1:6" ht="15.75">
      <c r="A317" s="33"/>
      <c r="B317" s="33"/>
      <c r="C317" s="33" t="s">
        <v>107</v>
      </c>
      <c r="D317" s="48" t="s">
        <v>167</v>
      </c>
      <c r="E317" s="74">
        <v>500</v>
      </c>
      <c r="F317" s="74">
        <v>237.89</v>
      </c>
    </row>
    <row r="318" spans="1:6" ht="31.5">
      <c r="A318" s="33"/>
      <c r="B318" s="33"/>
      <c r="C318" s="33" t="s">
        <v>120</v>
      </c>
      <c r="D318" s="48" t="s">
        <v>263</v>
      </c>
      <c r="E318" s="74">
        <v>650</v>
      </c>
      <c r="F318" s="74">
        <v>617.21</v>
      </c>
    </row>
    <row r="319" spans="1:6" ht="15.75">
      <c r="A319" s="33"/>
      <c r="B319" s="33"/>
      <c r="C319" s="33" t="s">
        <v>129</v>
      </c>
      <c r="D319" s="48" t="s">
        <v>269</v>
      </c>
      <c r="E319" s="74">
        <v>150</v>
      </c>
      <c r="F319" s="74">
        <v>135.6</v>
      </c>
    </row>
    <row r="320" spans="1:6" ht="15.75">
      <c r="A320" s="33"/>
      <c r="B320" s="33"/>
      <c r="C320" s="33" t="s">
        <v>134</v>
      </c>
      <c r="D320" s="48" t="s">
        <v>273</v>
      </c>
      <c r="E320" s="74">
        <v>805</v>
      </c>
      <c r="F320" s="74">
        <v>804.6</v>
      </c>
    </row>
    <row r="321" spans="1:6" ht="15.75">
      <c r="A321" s="33" t="s">
        <v>165</v>
      </c>
      <c r="B321" s="33"/>
      <c r="C321" s="33"/>
      <c r="D321" s="48" t="s">
        <v>228</v>
      </c>
      <c r="E321" s="74">
        <f>E322</f>
        <v>52000</v>
      </c>
      <c r="F321" s="74">
        <f>F322</f>
        <v>51602.799999999996</v>
      </c>
    </row>
    <row r="322" spans="1:6" ht="15.75">
      <c r="A322" s="33"/>
      <c r="B322" s="33" t="s">
        <v>166</v>
      </c>
      <c r="C322" s="33"/>
      <c r="D322" s="48" t="s">
        <v>254</v>
      </c>
      <c r="E322" s="74">
        <f>SUM(E323:E330)</f>
        <v>52000</v>
      </c>
      <c r="F322" s="74">
        <f>SUM(F323:F330)</f>
        <v>51602.799999999996</v>
      </c>
    </row>
    <row r="323" spans="1:6" ht="15.75">
      <c r="A323" s="33"/>
      <c r="B323" s="33"/>
      <c r="C323" s="33" t="s">
        <v>131</v>
      </c>
      <c r="D323" s="48" t="s">
        <v>270</v>
      </c>
      <c r="E323" s="74">
        <v>13635</v>
      </c>
      <c r="F323" s="74">
        <v>13635</v>
      </c>
    </row>
    <row r="324" spans="1:6" ht="15.75">
      <c r="A324" s="33"/>
      <c r="B324" s="33"/>
      <c r="C324" s="33" t="s">
        <v>111</v>
      </c>
      <c r="D324" s="48" t="s">
        <v>257</v>
      </c>
      <c r="E324" s="74">
        <v>9600</v>
      </c>
      <c r="F324" s="74">
        <v>9441.6</v>
      </c>
    </row>
    <row r="325" spans="1:6" ht="15.75">
      <c r="A325" s="33"/>
      <c r="B325" s="33"/>
      <c r="C325" s="33" t="s">
        <v>112</v>
      </c>
      <c r="D325" s="48" t="s">
        <v>258</v>
      </c>
      <c r="E325" s="74">
        <v>10830</v>
      </c>
      <c r="F325" s="74">
        <v>10829.28</v>
      </c>
    </row>
    <row r="326" spans="1:6" ht="15.75">
      <c r="A326" s="33"/>
      <c r="B326" s="33"/>
      <c r="C326" s="33" t="s">
        <v>113</v>
      </c>
      <c r="D326" s="48" t="s">
        <v>259</v>
      </c>
      <c r="E326" s="74">
        <v>930</v>
      </c>
      <c r="F326" s="74">
        <v>822.09</v>
      </c>
    </row>
    <row r="327" spans="1:6" ht="15.75">
      <c r="A327" s="33"/>
      <c r="B327" s="33"/>
      <c r="C327" s="33" t="s">
        <v>148</v>
      </c>
      <c r="D327" s="48" t="s">
        <v>283</v>
      </c>
      <c r="E327" s="74">
        <v>2190</v>
      </c>
      <c r="F327" s="74">
        <v>2190</v>
      </c>
    </row>
    <row r="328" spans="1:6" ht="15.75">
      <c r="A328" s="33"/>
      <c r="B328" s="33"/>
      <c r="C328" s="33" t="s">
        <v>107</v>
      </c>
      <c r="D328" s="48" t="s">
        <v>167</v>
      </c>
      <c r="E328" s="74">
        <v>8840</v>
      </c>
      <c r="F328" s="74">
        <v>8815.6</v>
      </c>
    </row>
    <row r="329" spans="1:6" ht="15.75">
      <c r="A329" s="33"/>
      <c r="B329" s="33"/>
      <c r="C329" s="33" t="s">
        <v>129</v>
      </c>
      <c r="D329" s="48" t="s">
        <v>269</v>
      </c>
      <c r="E329" s="74">
        <v>725</v>
      </c>
      <c r="F329" s="74">
        <v>640.23</v>
      </c>
    </row>
    <row r="330" spans="1:6" ht="15.75">
      <c r="A330" s="33"/>
      <c r="B330" s="33"/>
      <c r="C330" s="33" t="s">
        <v>116</v>
      </c>
      <c r="D330" s="48" t="s">
        <v>262</v>
      </c>
      <c r="E330" s="74">
        <v>5250</v>
      </c>
      <c r="F330" s="74">
        <v>5229</v>
      </c>
    </row>
    <row r="331" spans="1:6" ht="15.75">
      <c r="A331" s="61"/>
      <c r="B331" s="61"/>
      <c r="C331" s="61"/>
      <c r="D331" s="82" t="s">
        <v>106</v>
      </c>
      <c r="E331" s="76">
        <f>E321+E302+E283+E279+E235+E224+E135+E132+E129+E114+E111+E96+E57+E51+E42+E29+E19+E7</f>
        <v>7717706</v>
      </c>
      <c r="F331" s="76">
        <f>F321+F302+F283+F279+F235+F224+F135+F132+F129+F114+F111+F96+F57+F51+F42+F29+F19+F7</f>
        <v>7217064.819999999</v>
      </c>
    </row>
  </sheetData>
  <mergeCells count="1">
    <mergeCell ref="A2:E2"/>
  </mergeCells>
  <printOptions horizontalCentered="1"/>
  <pageMargins left="0.3937007874015748" right="0.3937007874015748" top="0.984251968503937" bottom="0.7874015748031497" header="0.5905511811023623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showGridLines="0" tabSelected="1" workbookViewId="0" topLeftCell="A1">
      <selection activeCell="B11" sqref="B11"/>
    </sheetView>
  </sheetViews>
  <sheetFormatPr defaultColWidth="9.00390625" defaultRowHeight="12.75"/>
  <cols>
    <col min="1" max="1" width="4.75390625" style="2" bestFit="1" customWidth="1"/>
    <col min="2" max="2" width="47.125" style="10" customWidth="1"/>
    <col min="3" max="3" width="15.75390625" style="2" customWidth="1"/>
    <col min="4" max="4" width="15.75390625" style="55" customWidth="1"/>
    <col min="5" max="5" width="15.75390625" style="95" customWidth="1"/>
    <col min="6" max="16384" width="9.125" style="2" customWidth="1"/>
  </cols>
  <sheetData>
    <row r="1" spans="4:5" ht="15.75">
      <c r="D1" s="50"/>
      <c r="E1" s="94"/>
    </row>
    <row r="3" spans="1:4" ht="15" customHeight="1">
      <c r="A3" s="86" t="s">
        <v>338</v>
      </c>
      <c r="B3" s="86"/>
      <c r="C3" s="86"/>
      <c r="D3" s="86"/>
    </row>
    <row r="5" spans="4:5" ht="15.75">
      <c r="D5" s="51" t="s">
        <v>29</v>
      </c>
      <c r="E5" s="96" t="s">
        <v>29</v>
      </c>
    </row>
    <row r="6" spans="1:5" ht="14.25" customHeight="1">
      <c r="A6" s="88" t="s">
        <v>6</v>
      </c>
      <c r="B6" s="90" t="s">
        <v>5</v>
      </c>
      <c r="C6" s="88" t="s">
        <v>4</v>
      </c>
      <c r="D6" s="92" t="s">
        <v>0</v>
      </c>
      <c r="E6" s="97" t="s">
        <v>291</v>
      </c>
    </row>
    <row r="7" spans="1:5" ht="14.25" customHeight="1">
      <c r="A7" s="89"/>
      <c r="B7" s="91"/>
      <c r="C7" s="89"/>
      <c r="D7" s="93"/>
      <c r="E7" s="98"/>
    </row>
    <row r="8" spans="1:5" ht="15" customHeight="1">
      <c r="A8" s="3">
        <v>1</v>
      </c>
      <c r="B8" s="3">
        <v>2</v>
      </c>
      <c r="C8" s="3">
        <v>3</v>
      </c>
      <c r="D8" s="52">
        <v>4</v>
      </c>
      <c r="E8" s="52">
        <v>5</v>
      </c>
    </row>
    <row r="9" spans="1:5" ht="19.5" customHeight="1">
      <c r="A9" s="87" t="s">
        <v>15</v>
      </c>
      <c r="B9" s="87"/>
      <c r="C9" s="4"/>
      <c r="D9" s="56">
        <f>SUM(D10:D17)</f>
        <v>280000</v>
      </c>
      <c r="E9" s="99">
        <f>SUM(E10:E17)</f>
        <v>586409.82</v>
      </c>
    </row>
    <row r="10" spans="1:5" ht="19.5" customHeight="1">
      <c r="A10" s="4" t="s">
        <v>7</v>
      </c>
      <c r="B10" s="11" t="s">
        <v>43</v>
      </c>
      <c r="C10" s="4" t="s">
        <v>16</v>
      </c>
      <c r="D10" s="53">
        <v>0</v>
      </c>
      <c r="E10" s="53">
        <v>0</v>
      </c>
    </row>
    <row r="11" spans="1:5" ht="19.5" customHeight="1">
      <c r="A11" s="4" t="s">
        <v>8</v>
      </c>
      <c r="B11" s="11" t="s">
        <v>48</v>
      </c>
      <c r="C11" s="4" t="s">
        <v>40</v>
      </c>
      <c r="D11" s="53">
        <v>0</v>
      </c>
      <c r="E11" s="53">
        <v>0</v>
      </c>
    </row>
    <row r="12" spans="1:5" ht="49.5" customHeight="1">
      <c r="A12" s="4" t="s">
        <v>9</v>
      </c>
      <c r="B12" s="12" t="s">
        <v>32</v>
      </c>
      <c r="C12" s="4" t="s">
        <v>33</v>
      </c>
      <c r="D12" s="53">
        <v>0</v>
      </c>
      <c r="E12" s="53">
        <v>0</v>
      </c>
    </row>
    <row r="13" spans="1:5" ht="19.5" customHeight="1">
      <c r="A13" s="4" t="s">
        <v>1</v>
      </c>
      <c r="B13" s="11" t="s">
        <v>18</v>
      </c>
      <c r="C13" s="4" t="s">
        <v>34</v>
      </c>
      <c r="D13" s="53">
        <v>0</v>
      </c>
      <c r="E13" s="53">
        <v>0</v>
      </c>
    </row>
    <row r="14" spans="1:5" ht="19.5" customHeight="1">
      <c r="A14" s="4" t="s">
        <v>11</v>
      </c>
      <c r="B14" s="11" t="s">
        <v>20</v>
      </c>
      <c r="C14" s="4" t="s">
        <v>35</v>
      </c>
      <c r="D14" s="53">
        <v>0</v>
      </c>
      <c r="E14" s="53">
        <v>0</v>
      </c>
    </row>
    <row r="15" spans="1:5" ht="19.5" customHeight="1">
      <c r="A15" s="4" t="s">
        <v>12</v>
      </c>
      <c r="B15" s="11" t="s">
        <v>13</v>
      </c>
      <c r="C15" s="4" t="s">
        <v>17</v>
      </c>
      <c r="D15" s="53">
        <v>0</v>
      </c>
      <c r="E15" s="53">
        <v>0</v>
      </c>
    </row>
    <row r="16" spans="1:5" ht="19.5" customHeight="1">
      <c r="A16" s="4" t="s">
        <v>14</v>
      </c>
      <c r="B16" s="11" t="s">
        <v>31</v>
      </c>
      <c r="C16" s="4" t="s">
        <v>23</v>
      </c>
      <c r="D16" s="53">
        <v>0</v>
      </c>
      <c r="E16" s="53">
        <v>0</v>
      </c>
    </row>
    <row r="17" spans="1:5" ht="19.5" customHeight="1">
      <c r="A17" s="4" t="s">
        <v>21</v>
      </c>
      <c r="B17" s="11" t="s">
        <v>44</v>
      </c>
      <c r="C17" s="4" t="s">
        <v>19</v>
      </c>
      <c r="D17" s="53">
        <v>280000</v>
      </c>
      <c r="E17" s="100">
        <v>586409.82</v>
      </c>
    </row>
    <row r="18" spans="1:5" ht="19.5" customHeight="1">
      <c r="A18" s="87" t="s">
        <v>22</v>
      </c>
      <c r="B18" s="87"/>
      <c r="C18" s="4"/>
      <c r="D18" s="56">
        <f>SUM(D19:D25)</f>
        <v>990800</v>
      </c>
      <c r="E18" s="99">
        <f>SUM(E19:E24)</f>
        <v>1020800</v>
      </c>
    </row>
    <row r="19" spans="1:5" ht="19.5" customHeight="1">
      <c r="A19" s="4" t="s">
        <v>7</v>
      </c>
      <c r="B19" s="11" t="s">
        <v>45</v>
      </c>
      <c r="C19" s="4" t="s">
        <v>24</v>
      </c>
      <c r="D19" s="53">
        <v>990800</v>
      </c>
      <c r="E19" s="100">
        <v>990800</v>
      </c>
    </row>
    <row r="20" spans="1:5" ht="19.5" customHeight="1">
      <c r="A20" s="4" t="s">
        <v>8</v>
      </c>
      <c r="B20" s="11" t="s">
        <v>46</v>
      </c>
      <c r="C20" s="4" t="s">
        <v>41</v>
      </c>
      <c r="D20" s="53">
        <v>0</v>
      </c>
      <c r="E20" s="53">
        <v>0</v>
      </c>
    </row>
    <row r="21" spans="1:5" ht="60" customHeight="1">
      <c r="A21" s="4" t="s">
        <v>9</v>
      </c>
      <c r="B21" s="12" t="s">
        <v>38</v>
      </c>
      <c r="C21" s="4" t="s">
        <v>39</v>
      </c>
      <c r="D21" s="53">
        <v>0</v>
      </c>
      <c r="E21" s="53">
        <v>0</v>
      </c>
    </row>
    <row r="22" spans="1:5" ht="19.5" customHeight="1">
      <c r="A22" s="4" t="s">
        <v>1</v>
      </c>
      <c r="B22" s="11" t="s">
        <v>36</v>
      </c>
      <c r="C22" s="4" t="s">
        <v>30</v>
      </c>
      <c r="D22" s="53">
        <v>0</v>
      </c>
      <c r="E22" s="100">
        <v>30000</v>
      </c>
    </row>
    <row r="23" spans="1:5" ht="19.5" customHeight="1">
      <c r="A23" s="4" t="s">
        <v>11</v>
      </c>
      <c r="B23" s="11" t="s">
        <v>37</v>
      </c>
      <c r="C23" s="4" t="s">
        <v>26</v>
      </c>
      <c r="D23" s="53">
        <v>0</v>
      </c>
      <c r="E23" s="53">
        <v>0</v>
      </c>
    </row>
    <row r="24" spans="1:5" ht="19.5" customHeight="1">
      <c r="A24" s="4" t="s">
        <v>12</v>
      </c>
      <c r="B24" s="11" t="s">
        <v>42</v>
      </c>
      <c r="C24" s="4" t="s">
        <v>27</v>
      </c>
      <c r="D24" s="53">
        <v>0</v>
      </c>
      <c r="E24" s="53">
        <v>0</v>
      </c>
    </row>
    <row r="25" spans="1:5" ht="19.5" customHeight="1">
      <c r="A25" s="4" t="s">
        <v>14</v>
      </c>
      <c r="B25" s="11" t="s">
        <v>28</v>
      </c>
      <c r="C25" s="4" t="s">
        <v>25</v>
      </c>
      <c r="D25" s="53">
        <v>0</v>
      </c>
      <c r="E25" s="53">
        <v>0</v>
      </c>
    </row>
    <row r="26" spans="1:4" ht="19.5" customHeight="1">
      <c r="A26" s="5"/>
      <c r="B26" s="13"/>
      <c r="C26" s="6"/>
      <c r="D26" s="54"/>
    </row>
    <row r="27" ht="15.75">
      <c r="A27" s="7"/>
    </row>
    <row r="28" ht="15.75">
      <c r="A28" s="7"/>
    </row>
    <row r="29" ht="15.75">
      <c r="A29" s="7"/>
    </row>
    <row r="30" ht="15.75">
      <c r="A30" s="7"/>
    </row>
    <row r="31" ht="15.75">
      <c r="A31" s="7"/>
    </row>
    <row r="32" ht="15.75">
      <c r="A32" s="7"/>
    </row>
    <row r="33" ht="15.75">
      <c r="A33" s="7"/>
    </row>
    <row r="34" ht="15.75">
      <c r="A34" s="7"/>
    </row>
    <row r="35" ht="15.75">
      <c r="A35" s="7"/>
    </row>
    <row r="36" ht="15.75">
      <c r="A36" s="7"/>
    </row>
    <row r="37" ht="15.75">
      <c r="A37" s="7"/>
    </row>
    <row r="38" ht="15.75">
      <c r="A38" s="7"/>
    </row>
    <row r="39" ht="15.75">
      <c r="A39" s="7"/>
    </row>
    <row r="40" ht="15.75">
      <c r="A40" s="7"/>
    </row>
    <row r="41" ht="15.75">
      <c r="A41" s="7"/>
    </row>
    <row r="42" ht="15.75">
      <c r="A42" s="7"/>
    </row>
    <row r="43" ht="15.75">
      <c r="A43" s="7"/>
    </row>
  </sheetData>
  <mergeCells count="8">
    <mergeCell ref="E6:E7"/>
    <mergeCell ref="A3:D3"/>
    <mergeCell ref="A9:B9"/>
    <mergeCell ref="A18:B18"/>
    <mergeCell ref="A6:A7"/>
    <mergeCell ref="B6:B7"/>
    <mergeCell ref="C6:C7"/>
    <mergeCell ref="D6:D7"/>
  </mergeCells>
  <printOptions horizont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Księgowość</cp:lastModifiedBy>
  <cp:lastPrinted>2008-04-02T06:07:08Z</cp:lastPrinted>
  <dcterms:created xsi:type="dcterms:W3CDTF">1998-12-09T13:02:10Z</dcterms:created>
  <dcterms:modified xsi:type="dcterms:W3CDTF">2008-04-02T06:08:09Z</dcterms:modified>
  <cp:category/>
  <cp:version/>
  <cp:contentType/>
  <cp:contentStatus/>
</cp:coreProperties>
</file>