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25"/>
  </bookViews>
  <sheets>
    <sheet name="Kredyt" sheetId="1" r:id="rId1"/>
  </sheets>
  <calcPr calcId="114210" fullPrecision="0"/>
</workbook>
</file>

<file path=xl/calcChain.xml><?xml version="1.0" encoding="utf-8"?>
<calcChain xmlns="http://schemas.openxmlformats.org/spreadsheetml/2006/main">
  <c r="C50" i="1"/>
  <c r="C6"/>
  <c r="F18"/>
  <c r="F17"/>
  <c r="G17"/>
  <c r="D50"/>
  <c r="E50"/>
  <c r="F19"/>
  <c r="F20"/>
  <c r="F21"/>
  <c r="F22"/>
  <c r="F23"/>
  <c r="F24"/>
  <c r="F25"/>
  <c r="F26"/>
  <c r="F27"/>
  <c r="F28"/>
  <c r="F29"/>
  <c r="F30"/>
  <c r="F31"/>
  <c r="F32"/>
  <c r="F33"/>
  <c r="F50"/>
  <c r="B17"/>
  <c r="B18"/>
  <c r="B19"/>
  <c r="B20"/>
  <c r="B21"/>
  <c r="B22"/>
  <c r="B23"/>
  <c r="B24"/>
  <c r="B25"/>
  <c r="B26"/>
  <c r="B27"/>
  <c r="B28"/>
  <c r="B29"/>
  <c r="B30"/>
  <c r="B31"/>
  <c r="B32"/>
  <c r="B33"/>
  <c r="G51"/>
  <c r="G18"/>
  <c r="G19"/>
  <c r="G33"/>
  <c r="G31"/>
  <c r="G28"/>
  <c r="G26"/>
  <c r="G24"/>
  <c r="G20"/>
  <c r="G32"/>
  <c r="G30"/>
  <c r="G22"/>
  <c r="G29"/>
  <c r="G27"/>
  <c r="G25"/>
  <c r="G23"/>
  <c r="G21"/>
  <c r="G50"/>
  <c r="G52"/>
  <c r="H50"/>
</calcChain>
</file>

<file path=xl/comments1.xml><?xml version="1.0" encoding="utf-8"?>
<comments xmlns="http://schemas.openxmlformats.org/spreadsheetml/2006/main">
  <authors>
    <author>ppp</author>
  </authors>
  <commentList>
    <comment ref="C6" authorId="0">
      <text>
        <r>
          <rPr>
            <i/>
            <sz val="8"/>
            <color indexed="81"/>
            <rFont val="Tahoma"/>
            <family val="2"/>
          </rPr>
          <t>Suma pól nr 1 i nr 3.
Powinna uwzględniać również inne koszty lub korzyści związane z prowadzeniem rachunku kredytowego.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i/>
            <sz val="8"/>
            <color indexed="81"/>
            <rFont val="Tahoma"/>
            <family val="2"/>
          </rPr>
          <t xml:space="preserve"> </t>
        </r>
        <r>
          <rPr>
            <i/>
            <u/>
            <sz val="8"/>
            <color indexed="81"/>
            <rFont val="Tahoma"/>
            <family val="2"/>
          </rPr>
          <t xml:space="preserve">MARŻA BANKU </t>
        </r>
        <r>
          <rPr>
            <i/>
            <sz val="8"/>
            <color indexed="81"/>
            <rFont val="Tahoma"/>
            <family val="2"/>
          </rPr>
          <t>Wielkość wyrażona w % - stała w całym okresie kredytowania.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" authorId="0">
      <text>
        <r>
          <rPr>
            <i/>
            <u/>
            <sz val="8"/>
            <color indexed="81"/>
            <rFont val="Tahoma"/>
            <family val="2"/>
          </rPr>
          <t>PROWIZJA PRZYGOTOWAWCZA</t>
        </r>
        <r>
          <rPr>
            <i/>
            <sz val="8"/>
            <color indexed="81"/>
            <rFont val="Tahoma"/>
            <family val="2"/>
          </rPr>
          <t xml:space="preserve">
Procent od całej kwoty kredytu, tj. 2 000 000 PLN   Przez prowizję należy rozumieć sumę wszystkich opłat związanych z uruchomieniem kredytu.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9" authorId="0">
      <text>
        <r>
          <rPr>
            <i/>
            <sz val="8"/>
            <color indexed="81"/>
            <rFont val="Tahoma"/>
            <family val="2"/>
          </rPr>
          <t>Stawka WIBOR przyjęta jako stała w całym okresie kredytowania - wyłacznie do obliczenia ceny oferty.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51" authorId="0">
      <text>
        <r>
          <rPr>
            <i/>
            <sz val="8"/>
            <color indexed="81"/>
            <rFont val="Tahoma"/>
            <family val="2"/>
          </rPr>
          <t>Kwota obliczona jako iloczyn kwoty kredytu (2 000 000 PLN) i wartości, wyrażonej w %, wpisanej w polu nr 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<sst xmlns="http://schemas.openxmlformats.org/spreadsheetml/2006/main" count="34" uniqueCount="32">
  <si>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Załącznik Nr 1</t>
  </si>
  <si>
    <t>kwota kredytu PLN</t>
  </si>
  <si>
    <t>marża banku</t>
  </si>
  <si>
    <t>pole 4</t>
  </si>
  <si>
    <t>pole 1</t>
  </si>
  <si>
    <t>prowizja przygotowawcza</t>
  </si>
  <si>
    <t>pole 2</t>
  </si>
  <si>
    <t>pole 3</t>
  </si>
  <si>
    <t>stan zadłużenia</t>
  </si>
  <si>
    <t>spłata rat</t>
  </si>
  <si>
    <t xml:space="preserve">odsetki </t>
  </si>
  <si>
    <t>kwota PLN</t>
  </si>
  <si>
    <t>za dni</t>
  </si>
  <si>
    <t>RAZEM</t>
  </si>
  <si>
    <t>pole 5</t>
  </si>
  <si>
    <t>Łącznie koszt udzielenia i obsługi kredytu</t>
  </si>
  <si>
    <t>PLN</t>
  </si>
  <si>
    <t>………………………………………………………..</t>
  </si>
  <si>
    <t>………………………………………………………………..</t>
  </si>
  <si>
    <t>Miejscowość, data</t>
  </si>
  <si>
    <t>Uwagi:</t>
  </si>
  <si>
    <t>1) W umowie kredytowej za wiążące obie strony uznaje się stopę procentową stanowiącą % stawki WIBOR 3M z każdorazowym</t>
  </si>
  <si>
    <t>uwzględnieniem 10 notowań poprzedzających dany okres obrachunkowy.</t>
  </si>
  <si>
    <t xml:space="preserve">2) Dla potrzeb specyfikacji bank zobowiązany jest obliczyć stopę oprocentowania kredytu w stosunku do stopy WIBOR 3M </t>
  </si>
  <si>
    <t>Pieczęć i podpis (y) osób uprawnionych do reprezentowania Wykonawcy</t>
  </si>
  <si>
    <t>Wykonawca wypełnia tylko w polach nr 1 i nr 2 (oznaczonych kolorem żółtym) - do 2 miejsca po przecinku. Przed wypełnieniem prosimy przeczytać komentarze zamieszczone w polach nr: 1,2,3,4,5.</t>
  </si>
  <si>
    <t xml:space="preserve">Formularz cenowy - zał. nr 4 do SIWZ </t>
  </si>
  <si>
    <t>prowizja przygotowawcza i inne koszty</t>
  </si>
  <si>
    <t>WIBOR 3M na 2018-10-01</t>
  </si>
  <si>
    <t>z dnia 01.10.2018 r., wynoszącej 1,72% p.a. i przyjąć ją jako stałą w całym okresie kredytowania.</t>
  </si>
  <si>
    <t>Wysokość stopy procentowej na poziomie 1,72% ma na celu wyłącznie wybór najkorzystniejszej oferty.</t>
  </si>
  <si>
    <t>3) Do oferty prosimy dołączyć wydruk niniejszego pliku.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</si>
</sst>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yyyy/mm/dd;@"/>
  </numFmts>
  <fonts count="3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2"/>
      <name val="Arial Black"/>
      <family val="2"/>
    </font>
    <font>
      <b/>
      <sz val="12"/>
      <name val="Arial CE"/>
      <family val="2"/>
      <charset val="238"/>
    </font>
    <font>
      <b/>
      <i/>
      <sz val="8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i/>
      <sz val="8"/>
      <color indexed="81"/>
      <name val="Tahoma"/>
      <family val="2"/>
    </font>
    <font>
      <i/>
      <u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i/>
      <sz val="9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8"/>
      <name val="Arial"/>
      <family val="2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i/>
      <sz val="9"/>
      <color indexed="9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5" fontId="3" fillId="0" borderId="0" xfId="0" applyNumberFormat="1" applyFont="1" applyAlignment="1">
      <alignment horizontal="center"/>
    </xf>
    <xf numFmtId="0" fontId="5" fillId="0" borderId="0" xfId="0" applyFont="1"/>
    <xf numFmtId="3" fontId="7" fillId="2" borderId="1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1" applyNumberFormat="1" applyFont="1" applyBorder="1"/>
    <xf numFmtId="0" fontId="0" fillId="0" borderId="0" xfId="0" applyAlignment="1">
      <alignment horizontal="right"/>
    </xf>
    <xf numFmtId="0" fontId="8" fillId="0" borderId="4" xfId="0" applyFont="1" applyBorder="1"/>
    <xf numFmtId="3" fontId="3" fillId="3" borderId="5" xfId="0" applyNumberFormat="1" applyFont="1" applyFill="1" applyBorder="1" applyAlignment="1">
      <alignment horizontal="center"/>
    </xf>
    <xf numFmtId="0" fontId="0" fillId="3" borderId="4" xfId="0" applyFill="1" applyBorder="1"/>
    <xf numFmtId="0" fontId="10" fillId="3" borderId="6" xfId="0" applyFont="1" applyFill="1" applyBorder="1" applyAlignment="1">
      <alignment horizontal="center"/>
    </xf>
    <xf numFmtId="3" fontId="8" fillId="4" borderId="2" xfId="0" applyNumberFormat="1" applyFont="1" applyFill="1" applyBorder="1"/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/>
    <xf numFmtId="165" fontId="13" fillId="0" borderId="7" xfId="0" applyNumberFormat="1" applyFont="1" applyBorder="1" applyAlignment="1">
      <alignment horizontal="center"/>
    </xf>
    <xf numFmtId="3" fontId="14" fillId="0" borderId="7" xfId="0" applyNumberFormat="1" applyFont="1" applyFill="1" applyBorder="1"/>
    <xf numFmtId="3" fontId="11" fillId="0" borderId="7" xfId="0" applyNumberFormat="1" applyFont="1" applyFill="1" applyBorder="1"/>
    <xf numFmtId="3" fontId="13" fillId="0" borderId="7" xfId="0" applyNumberFormat="1" applyFont="1" applyFill="1" applyBorder="1"/>
    <xf numFmtId="0" fontId="14" fillId="0" borderId="0" xfId="0" applyFont="1"/>
    <xf numFmtId="0" fontId="14" fillId="0" borderId="7" xfId="0" applyFont="1" applyBorder="1" applyAlignment="1">
      <alignment horizontal="center"/>
    </xf>
    <xf numFmtId="0" fontId="16" fillId="0" borderId="0" xfId="0" applyFont="1"/>
    <xf numFmtId="165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165" fontId="17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8" fillId="0" borderId="0" xfId="0" applyFont="1"/>
    <xf numFmtId="0" fontId="8" fillId="0" borderId="8" xfId="0" applyFont="1" applyBorder="1" applyAlignment="1">
      <alignment horizontal="center"/>
    </xf>
    <xf numFmtId="10" fontId="9" fillId="0" borderId="9" xfId="1" applyNumberFormat="1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165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7" xfId="0" applyFont="1" applyBorder="1"/>
    <xf numFmtId="0" fontId="2" fillId="0" borderId="10" xfId="0" applyFont="1" applyBorder="1"/>
    <xf numFmtId="0" fontId="2" fillId="0" borderId="0" xfId="0" applyFont="1"/>
    <xf numFmtId="4" fontId="2" fillId="0" borderId="7" xfId="0" applyNumberFormat="1" applyFont="1" applyBorder="1"/>
    <xf numFmtId="3" fontId="2" fillId="0" borderId="0" xfId="0" applyNumberFormat="1" applyFont="1"/>
    <xf numFmtId="165" fontId="15" fillId="0" borderId="7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3" fontId="15" fillId="0" borderId="7" xfId="0" applyNumberFormat="1" applyFont="1" applyBorder="1" applyAlignment="1">
      <alignment horizontal="center" wrapText="1"/>
    </xf>
    <xf numFmtId="3" fontId="15" fillId="0" borderId="7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165" fontId="16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3" fontId="16" fillId="0" borderId="7" xfId="0" applyNumberFormat="1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3" fontId="25" fillId="0" borderId="12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3" fontId="27" fillId="0" borderId="0" xfId="0" applyNumberFormat="1" applyFont="1" applyFill="1" applyBorder="1"/>
    <xf numFmtId="3" fontId="26" fillId="0" borderId="0" xfId="0" applyNumberFormat="1" applyFont="1" applyFill="1"/>
    <xf numFmtId="4" fontId="25" fillId="0" borderId="0" xfId="0" applyNumberFormat="1" applyFont="1" applyFill="1" applyBorder="1"/>
    <xf numFmtId="3" fontId="2" fillId="0" borderId="13" xfId="0" applyNumberFormat="1" applyFont="1" applyFill="1" applyBorder="1"/>
    <xf numFmtId="4" fontId="15" fillId="0" borderId="1" xfId="0" applyNumberFormat="1" applyFont="1" applyFill="1" applyBorder="1"/>
    <xf numFmtId="3" fontId="2" fillId="0" borderId="14" xfId="0" applyNumberFormat="1" applyFont="1" applyFill="1" applyBorder="1"/>
    <xf numFmtId="0" fontId="2" fillId="0" borderId="13" xfId="0" applyFont="1" applyBorder="1"/>
    <xf numFmtId="4" fontId="24" fillId="2" borderId="15" xfId="0" applyNumberFormat="1" applyFont="1" applyFill="1" applyBorder="1"/>
    <xf numFmtId="165" fontId="28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/>
    <xf numFmtId="3" fontId="29" fillId="0" borderId="7" xfId="0" applyNumberFormat="1" applyFont="1" applyFill="1" applyBorder="1"/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10" fontId="10" fillId="0" borderId="25" xfId="1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5" fontId="15" fillId="0" borderId="1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5" fillId="0" borderId="7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10" fontId="8" fillId="5" borderId="17" xfId="0" applyNumberFormat="1" applyFont="1" applyFill="1" applyBorder="1" applyAlignment="1">
      <alignment horizontal="center" vertical="center"/>
    </xf>
    <xf numFmtId="10" fontId="8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65" fontId="15" fillId="0" borderId="16" xfId="0" applyNumberFormat="1" applyFont="1" applyBorder="1" applyAlignment="1">
      <alignment horizontal="center" wrapText="1"/>
    </xf>
    <xf numFmtId="165" fontId="15" fillId="0" borderId="13" xfId="0" applyNumberFormat="1" applyFont="1" applyBorder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228600</xdr:rowOff>
    </xdr:from>
    <xdr:to>
      <xdr:col>6</xdr:col>
      <xdr:colOff>104775</xdr:colOff>
      <xdr:row>5</xdr:row>
      <xdr:rowOff>238125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4457700" y="18288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628650</xdr:colOff>
      <xdr:row>7</xdr:row>
      <xdr:rowOff>247650</xdr:rowOff>
    </xdr:from>
    <xdr:to>
      <xdr:col>6</xdr:col>
      <xdr:colOff>161925</xdr:colOff>
      <xdr:row>7</xdr:row>
      <xdr:rowOff>247650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4495800" y="22479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542925</xdr:colOff>
      <xdr:row>8</xdr:row>
      <xdr:rowOff>95250</xdr:rowOff>
    </xdr:from>
    <xdr:to>
      <xdr:col>2</xdr:col>
      <xdr:colOff>409575</xdr:colOff>
      <xdr:row>8</xdr:row>
      <xdr:rowOff>95250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>
          <a:off x="1743075" y="2419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514350</xdr:colOff>
      <xdr:row>5</xdr:row>
      <xdr:rowOff>190500</xdr:rowOff>
    </xdr:from>
    <xdr:to>
      <xdr:col>2</xdr:col>
      <xdr:colOff>409575</xdr:colOff>
      <xdr:row>5</xdr:row>
      <xdr:rowOff>200025</xdr:rowOff>
    </xdr:to>
    <xdr:sp macro="" textlink="">
      <xdr:nvSpPr>
        <xdr:cNvPr id="1038" name="Line 7"/>
        <xdr:cNvSpPr>
          <a:spLocks noChangeShapeType="1"/>
        </xdr:cNvSpPr>
      </xdr:nvSpPr>
      <xdr:spPr bwMode="auto">
        <a:xfrm flipV="1">
          <a:off x="1714500" y="1790700"/>
          <a:ext cx="1047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38100</xdr:colOff>
      <xdr:row>50</xdr:row>
      <xdr:rowOff>161925</xdr:rowOff>
    </xdr:from>
    <xdr:to>
      <xdr:col>8</xdr:col>
      <xdr:colOff>123825</xdr:colOff>
      <xdr:row>50</xdr:row>
      <xdr:rowOff>161925</xdr:rowOff>
    </xdr:to>
    <xdr:sp macro="" textlink="">
      <xdr:nvSpPr>
        <xdr:cNvPr id="1039" name="Line 9"/>
        <xdr:cNvSpPr>
          <a:spLocks noChangeShapeType="1"/>
        </xdr:cNvSpPr>
      </xdr:nvSpPr>
      <xdr:spPr bwMode="auto">
        <a:xfrm flipH="1">
          <a:off x="5715000" y="58483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Normal="100" workbookViewId="0">
      <selection activeCell="M5" sqref="M5"/>
    </sheetView>
  </sheetViews>
  <sheetFormatPr defaultRowHeight="12.75"/>
  <cols>
    <col min="1" max="1" width="18" style="1" customWidth="1"/>
    <col min="2" max="2" width="17.28515625" customWidth="1"/>
    <col min="3" max="3" width="22.7109375" customWidth="1"/>
    <col min="4" max="4" width="9.85546875" hidden="1" customWidth="1"/>
    <col min="5" max="5" width="10.7109375" hidden="1" customWidth="1"/>
    <col min="6" max="6" width="11" customWidth="1"/>
    <col min="7" max="7" width="16.140625" customWidth="1"/>
    <col min="8" max="8" width="13.28515625" customWidth="1"/>
  </cols>
  <sheetData>
    <row r="1" spans="1:9" ht="19.5" customHeight="1">
      <c r="G1" s="86" t="s">
        <v>0</v>
      </c>
      <c r="H1" s="86"/>
      <c r="I1" s="86"/>
    </row>
    <row r="2" spans="1:9" s="2" customFormat="1" ht="29.25" customHeight="1" thickBot="1">
      <c r="A2" s="90" t="s">
        <v>26</v>
      </c>
      <c r="B2" s="90"/>
      <c r="C2" s="90"/>
      <c r="D2" s="90"/>
      <c r="E2" s="90"/>
      <c r="F2" s="90"/>
      <c r="G2" s="90"/>
      <c r="H2" s="90"/>
      <c r="I2" s="90"/>
    </row>
    <row r="3" spans="1:9" ht="45" customHeight="1" thickBot="1">
      <c r="A3" s="89" t="s">
        <v>1</v>
      </c>
      <c r="B3" s="89"/>
      <c r="F3" s="75" t="s">
        <v>25</v>
      </c>
      <c r="G3" s="76"/>
      <c r="H3" s="76"/>
      <c r="I3" s="77"/>
    </row>
    <row r="4" spans="1:9" ht="18.75" thickBot="1">
      <c r="B4" s="3">
        <v>2000000</v>
      </c>
      <c r="F4" s="4"/>
      <c r="G4" s="5"/>
      <c r="H4" s="5"/>
      <c r="I4" s="6"/>
    </row>
    <row r="5" spans="1:9" ht="13.5" thickBot="1">
      <c r="C5" s="36"/>
      <c r="F5" s="4"/>
      <c r="G5" s="87" t="s">
        <v>2</v>
      </c>
      <c r="H5" s="88"/>
      <c r="I5" s="6"/>
    </row>
    <row r="6" spans="1:9" ht="18" customHeight="1" thickBot="1">
      <c r="B6" s="7" t="s">
        <v>3</v>
      </c>
      <c r="C6" s="37">
        <f>C9+G6</f>
        <v>1.72E-2</v>
      </c>
      <c r="F6" s="8" t="s">
        <v>4</v>
      </c>
      <c r="G6" s="84"/>
      <c r="H6" s="85"/>
      <c r="I6" s="6"/>
    </row>
    <row r="7" spans="1:9" ht="13.5" thickBot="1">
      <c r="C7" s="9"/>
      <c r="E7" s="10"/>
      <c r="F7" s="73" t="s">
        <v>5</v>
      </c>
      <c r="G7" s="74"/>
      <c r="H7" s="74"/>
      <c r="I7" s="6"/>
    </row>
    <row r="8" spans="1:9" ht="25.5" customHeight="1" thickBot="1">
      <c r="B8" s="11"/>
      <c r="C8" s="38" t="s">
        <v>28</v>
      </c>
      <c r="E8" s="10"/>
      <c r="F8" s="8" t="s">
        <v>6</v>
      </c>
      <c r="G8" s="84"/>
      <c r="H8" s="85"/>
      <c r="I8" s="6"/>
    </row>
    <row r="9" spans="1:9" ht="13.5" thickBot="1">
      <c r="B9" s="12" t="s">
        <v>7</v>
      </c>
      <c r="C9" s="72">
        <v>1.72E-2</v>
      </c>
      <c r="D9" s="83"/>
      <c r="E9" s="83"/>
      <c r="F9" s="13"/>
      <c r="G9" s="14"/>
      <c r="H9" s="14"/>
      <c r="I9" s="15"/>
    </row>
    <row r="10" spans="1:9" hidden="1">
      <c r="A10" s="81"/>
      <c r="B10" s="81"/>
      <c r="C10" s="16">
        <v>0</v>
      </c>
      <c r="D10" s="80"/>
      <c r="E10" s="80"/>
      <c r="F10" s="17"/>
      <c r="I10" s="18">
        <v>6</v>
      </c>
    </row>
    <row r="11" spans="1:9" s="51" customFormat="1" ht="17.25" customHeight="1">
      <c r="A11" s="47"/>
      <c r="B11" s="48" t="s">
        <v>8</v>
      </c>
      <c r="C11" s="82" t="s">
        <v>9</v>
      </c>
      <c r="D11" s="82"/>
      <c r="E11" s="49"/>
      <c r="F11" s="49"/>
      <c r="G11" s="50" t="s">
        <v>10</v>
      </c>
      <c r="H11" s="56"/>
      <c r="I11" s="57"/>
    </row>
    <row r="12" spans="1:9" s="41" customFormat="1" ht="11.25">
      <c r="A12" s="52"/>
      <c r="B12" s="53" t="s">
        <v>11</v>
      </c>
      <c r="C12" s="53" t="s">
        <v>11</v>
      </c>
      <c r="D12" s="53"/>
      <c r="E12" s="54"/>
      <c r="F12" s="54" t="s">
        <v>12</v>
      </c>
      <c r="G12" s="55" t="s">
        <v>11</v>
      </c>
      <c r="H12" s="58"/>
      <c r="I12" s="58"/>
    </row>
    <row r="13" spans="1:9" s="23" customFormat="1" hidden="1">
      <c r="A13" s="19"/>
      <c r="B13" s="20"/>
      <c r="C13" s="21"/>
      <c r="D13" s="22"/>
      <c r="E13" s="21"/>
      <c r="F13" s="21"/>
      <c r="G13" s="21"/>
      <c r="H13" s="59"/>
      <c r="I13" s="59"/>
    </row>
    <row r="14" spans="1:9" s="23" customFormat="1" hidden="1">
      <c r="A14" s="24"/>
      <c r="B14" s="20"/>
      <c r="C14" s="21"/>
      <c r="D14" s="22"/>
      <c r="E14" s="21"/>
      <c r="F14" s="21"/>
      <c r="G14" s="21"/>
      <c r="H14" s="59"/>
      <c r="I14" s="59"/>
    </row>
    <row r="15" spans="1:9" s="23" customFormat="1" hidden="1">
      <c r="A15" s="24"/>
      <c r="B15" s="20"/>
      <c r="C15" s="21"/>
      <c r="D15" s="22"/>
      <c r="E15" s="21"/>
      <c r="F15" s="21"/>
      <c r="G15" s="21"/>
      <c r="H15" s="59"/>
      <c r="I15" s="59"/>
    </row>
    <row r="16" spans="1:9" s="44" customFormat="1" ht="11.25">
      <c r="A16" s="67">
        <v>43409</v>
      </c>
      <c r="B16" s="68">
        <v>2000000</v>
      </c>
      <c r="C16" s="68"/>
      <c r="D16" s="69"/>
      <c r="E16" s="68"/>
      <c r="F16" s="42"/>
      <c r="G16" s="43"/>
      <c r="H16" s="70"/>
      <c r="I16" s="70"/>
    </row>
    <row r="17" spans="1:10" s="44" customFormat="1" ht="11.25">
      <c r="A17" s="67">
        <v>43465</v>
      </c>
      <c r="B17" s="68">
        <f>B16</f>
        <v>2000000</v>
      </c>
      <c r="D17" s="69"/>
      <c r="E17" s="68"/>
      <c r="F17" s="42">
        <f>A17-A16</f>
        <v>56</v>
      </c>
      <c r="G17" s="45">
        <f>B16*$C$6*F17/365</f>
        <v>5277.81</v>
      </c>
      <c r="H17" s="71"/>
      <c r="I17" s="70"/>
    </row>
    <row r="18" spans="1:10" s="44" customFormat="1" ht="11.25">
      <c r="A18" s="67">
        <v>43555</v>
      </c>
      <c r="B18" s="68">
        <f t="shared" ref="B18:B33" si="0">B17-C18</f>
        <v>1875000</v>
      </c>
      <c r="C18" s="68">
        <v>125000</v>
      </c>
      <c r="D18" s="69"/>
      <c r="E18" s="69"/>
      <c r="F18" s="42">
        <f>A18-A17</f>
        <v>90</v>
      </c>
      <c r="G18" s="45">
        <f>B17*$C$6*F18/365</f>
        <v>8482.19</v>
      </c>
      <c r="H18" s="71"/>
      <c r="I18" s="70"/>
    </row>
    <row r="19" spans="1:10" s="44" customFormat="1" ht="11.25">
      <c r="A19" s="67">
        <v>43646</v>
      </c>
      <c r="B19" s="68">
        <f t="shared" si="0"/>
        <v>1750000</v>
      </c>
      <c r="C19" s="68">
        <v>125000</v>
      </c>
      <c r="D19" s="69"/>
      <c r="E19" s="68"/>
      <c r="F19" s="42">
        <f t="shared" ref="F19:F33" si="1">A19-A18</f>
        <v>91</v>
      </c>
      <c r="G19" s="45">
        <f>B18*$C$6*F19/365</f>
        <v>8040.41</v>
      </c>
      <c r="H19" s="71"/>
      <c r="I19" s="70"/>
    </row>
    <row r="20" spans="1:10" s="44" customFormat="1" ht="11.25">
      <c r="A20" s="67">
        <v>43738</v>
      </c>
      <c r="B20" s="68">
        <f t="shared" si="0"/>
        <v>1625000</v>
      </c>
      <c r="C20" s="68">
        <v>125000</v>
      </c>
      <c r="D20" s="69"/>
      <c r="E20" s="68"/>
      <c r="F20" s="42">
        <f t="shared" si="1"/>
        <v>92</v>
      </c>
      <c r="G20" s="45">
        <f>B19*$C$6*F20/365</f>
        <v>7586.85</v>
      </c>
      <c r="H20" s="71"/>
      <c r="I20" s="70"/>
    </row>
    <row r="21" spans="1:10" s="44" customFormat="1" ht="11.25">
      <c r="A21" s="67">
        <v>43830</v>
      </c>
      <c r="B21" s="68">
        <f t="shared" si="0"/>
        <v>1500000</v>
      </c>
      <c r="C21" s="68">
        <v>125000</v>
      </c>
      <c r="D21" s="69"/>
      <c r="E21" s="68"/>
      <c r="F21" s="42">
        <f t="shared" si="1"/>
        <v>92</v>
      </c>
      <c r="G21" s="45">
        <f t="shared" ref="G21:G33" si="2">B20*$C$6*F21/365</f>
        <v>7044.93</v>
      </c>
      <c r="H21" s="71"/>
      <c r="I21" s="70"/>
    </row>
    <row r="22" spans="1:10" s="44" customFormat="1" ht="11.25">
      <c r="A22" s="67">
        <v>43921</v>
      </c>
      <c r="B22" s="68">
        <f t="shared" si="0"/>
        <v>1375000</v>
      </c>
      <c r="C22" s="68">
        <v>125000</v>
      </c>
      <c r="D22" s="69"/>
      <c r="E22" s="68"/>
      <c r="F22" s="42">
        <f t="shared" si="1"/>
        <v>91</v>
      </c>
      <c r="G22" s="45">
        <f t="shared" si="2"/>
        <v>6432.33</v>
      </c>
      <c r="H22" s="71"/>
      <c r="I22" s="70"/>
    </row>
    <row r="23" spans="1:10" s="44" customFormat="1" ht="11.25">
      <c r="A23" s="67">
        <v>44012</v>
      </c>
      <c r="B23" s="68">
        <f t="shared" si="0"/>
        <v>1250000</v>
      </c>
      <c r="C23" s="68">
        <v>125000</v>
      </c>
      <c r="D23" s="69"/>
      <c r="E23" s="68"/>
      <c r="F23" s="42">
        <f t="shared" si="1"/>
        <v>91</v>
      </c>
      <c r="G23" s="45">
        <f t="shared" si="2"/>
        <v>5896.3</v>
      </c>
      <c r="H23" s="71"/>
      <c r="I23" s="70"/>
    </row>
    <row r="24" spans="1:10" s="44" customFormat="1" ht="11.25">
      <c r="A24" s="67">
        <v>44104</v>
      </c>
      <c r="B24" s="68">
        <f t="shared" si="0"/>
        <v>1125000</v>
      </c>
      <c r="C24" s="68">
        <v>125000</v>
      </c>
      <c r="D24" s="69"/>
      <c r="E24" s="68"/>
      <c r="F24" s="42">
        <f t="shared" si="1"/>
        <v>92</v>
      </c>
      <c r="G24" s="45">
        <f t="shared" si="2"/>
        <v>5419.18</v>
      </c>
      <c r="H24" s="71"/>
      <c r="I24" s="70"/>
    </row>
    <row r="25" spans="1:10" s="44" customFormat="1" ht="11.25">
      <c r="A25" s="67">
        <v>44196</v>
      </c>
      <c r="B25" s="68">
        <f t="shared" si="0"/>
        <v>1000000</v>
      </c>
      <c r="C25" s="68">
        <v>125000</v>
      </c>
      <c r="D25" s="69"/>
      <c r="E25" s="68"/>
      <c r="F25" s="42">
        <f t="shared" si="1"/>
        <v>92</v>
      </c>
      <c r="G25" s="45">
        <f t="shared" si="2"/>
        <v>4877.26</v>
      </c>
      <c r="H25" s="71"/>
      <c r="I25" s="70"/>
    </row>
    <row r="26" spans="1:10" s="44" customFormat="1" ht="11.25">
      <c r="A26" s="67">
        <v>44286</v>
      </c>
      <c r="B26" s="68">
        <f t="shared" si="0"/>
        <v>875000</v>
      </c>
      <c r="C26" s="68">
        <v>125000</v>
      </c>
      <c r="D26" s="69"/>
      <c r="E26" s="68"/>
      <c r="F26" s="42">
        <f t="shared" si="1"/>
        <v>90</v>
      </c>
      <c r="G26" s="45">
        <f t="shared" si="2"/>
        <v>4241.1000000000004</v>
      </c>
      <c r="H26" s="71"/>
      <c r="I26" s="70"/>
    </row>
    <row r="27" spans="1:10" s="44" customFormat="1" ht="11.25">
      <c r="A27" s="67">
        <v>44377</v>
      </c>
      <c r="B27" s="68">
        <f t="shared" si="0"/>
        <v>750000</v>
      </c>
      <c r="C27" s="68">
        <v>125000</v>
      </c>
      <c r="D27" s="69"/>
      <c r="E27" s="68"/>
      <c r="F27" s="42">
        <f t="shared" si="1"/>
        <v>91</v>
      </c>
      <c r="G27" s="45">
        <f t="shared" si="2"/>
        <v>3752.19</v>
      </c>
      <c r="H27" s="71"/>
      <c r="I27" s="70"/>
    </row>
    <row r="28" spans="1:10" s="44" customFormat="1" ht="11.25">
      <c r="A28" s="67">
        <v>44469</v>
      </c>
      <c r="B28" s="68">
        <f t="shared" si="0"/>
        <v>625000</v>
      </c>
      <c r="C28" s="68">
        <v>125000</v>
      </c>
      <c r="D28" s="69"/>
      <c r="E28" s="68"/>
      <c r="F28" s="42">
        <f t="shared" si="1"/>
        <v>92</v>
      </c>
      <c r="G28" s="45">
        <f t="shared" si="2"/>
        <v>3251.51</v>
      </c>
      <c r="H28" s="71"/>
      <c r="I28" s="70"/>
    </row>
    <row r="29" spans="1:10" s="44" customFormat="1" ht="11.25">
      <c r="A29" s="67">
        <v>44561</v>
      </c>
      <c r="B29" s="68">
        <f t="shared" si="0"/>
        <v>500000</v>
      </c>
      <c r="C29" s="68">
        <v>125000</v>
      </c>
      <c r="D29" s="69"/>
      <c r="E29" s="68"/>
      <c r="F29" s="42">
        <f t="shared" si="1"/>
        <v>92</v>
      </c>
      <c r="G29" s="45">
        <f t="shared" si="2"/>
        <v>2709.59</v>
      </c>
      <c r="H29" s="71"/>
      <c r="I29" s="70"/>
    </row>
    <row r="30" spans="1:10" s="44" customFormat="1" ht="11.25">
      <c r="A30" s="67">
        <v>44651</v>
      </c>
      <c r="B30" s="68">
        <f t="shared" si="0"/>
        <v>375000</v>
      </c>
      <c r="C30" s="68">
        <v>125000</v>
      </c>
      <c r="D30" s="69"/>
      <c r="E30" s="69"/>
      <c r="F30" s="42">
        <f t="shared" si="1"/>
        <v>90</v>
      </c>
      <c r="G30" s="45">
        <f t="shared" si="2"/>
        <v>2120.5500000000002</v>
      </c>
      <c r="H30" s="71"/>
      <c r="I30" s="70"/>
      <c r="J30" s="46"/>
    </row>
    <row r="31" spans="1:10" s="44" customFormat="1" ht="11.25">
      <c r="A31" s="67">
        <v>44742</v>
      </c>
      <c r="B31" s="68">
        <f t="shared" si="0"/>
        <v>250000</v>
      </c>
      <c r="C31" s="68">
        <v>125000</v>
      </c>
      <c r="D31" s="69"/>
      <c r="E31" s="68"/>
      <c r="F31" s="42">
        <f t="shared" si="1"/>
        <v>91</v>
      </c>
      <c r="G31" s="45">
        <f t="shared" si="2"/>
        <v>1608.08</v>
      </c>
      <c r="H31" s="71"/>
      <c r="I31" s="70"/>
    </row>
    <row r="32" spans="1:10" s="44" customFormat="1" ht="11.25">
      <c r="A32" s="67">
        <v>44834</v>
      </c>
      <c r="B32" s="68">
        <f t="shared" si="0"/>
        <v>125000</v>
      </c>
      <c r="C32" s="68">
        <v>125000</v>
      </c>
      <c r="D32" s="69"/>
      <c r="E32" s="68"/>
      <c r="F32" s="42">
        <f t="shared" si="1"/>
        <v>92</v>
      </c>
      <c r="G32" s="45">
        <f t="shared" si="2"/>
        <v>1083.8399999999999</v>
      </c>
      <c r="H32" s="71"/>
      <c r="I32" s="70"/>
    </row>
    <row r="33" spans="1:10" s="44" customFormat="1" ht="12" thickBot="1">
      <c r="A33" s="67">
        <v>44926</v>
      </c>
      <c r="B33" s="68">
        <f t="shared" si="0"/>
        <v>0</v>
      </c>
      <c r="C33" s="68">
        <v>125000</v>
      </c>
      <c r="D33" s="69"/>
      <c r="E33" s="68"/>
      <c r="F33" s="42">
        <f t="shared" si="1"/>
        <v>92</v>
      </c>
      <c r="G33" s="45">
        <f t="shared" si="2"/>
        <v>541.91999999999996</v>
      </c>
      <c r="H33" s="71"/>
      <c r="I33" s="70"/>
    </row>
    <row r="34" spans="1:10" s="44" customFormat="1" ht="13.5" hidden="1" customHeight="1">
      <c r="A34" s="67"/>
      <c r="B34" s="68"/>
      <c r="C34" s="68"/>
      <c r="D34" s="69"/>
      <c r="E34" s="68"/>
      <c r="F34" s="42"/>
      <c r="G34" s="45"/>
      <c r="H34" s="71"/>
      <c r="I34" s="70"/>
    </row>
    <row r="35" spans="1:10" s="44" customFormat="1" ht="11.25" hidden="1">
      <c r="A35" s="67"/>
      <c r="B35" s="68"/>
      <c r="C35" s="68"/>
      <c r="D35" s="69"/>
      <c r="E35" s="68"/>
      <c r="F35" s="42"/>
      <c r="G35" s="45"/>
      <c r="H35" s="71"/>
      <c r="I35" s="70"/>
    </row>
    <row r="36" spans="1:10" s="44" customFormat="1" ht="11.25" hidden="1">
      <c r="A36" s="67"/>
      <c r="B36" s="68"/>
      <c r="C36" s="68"/>
      <c r="D36" s="69"/>
      <c r="E36" s="68"/>
      <c r="F36" s="42"/>
      <c r="G36" s="45"/>
      <c r="H36" s="71"/>
      <c r="I36" s="70"/>
    </row>
    <row r="37" spans="1:10" s="44" customFormat="1" ht="11.25" hidden="1">
      <c r="A37" s="67"/>
      <c r="B37" s="68"/>
      <c r="C37" s="68"/>
      <c r="D37" s="69"/>
      <c r="E37" s="68"/>
      <c r="F37" s="42"/>
      <c r="G37" s="45"/>
      <c r="H37" s="71"/>
      <c r="I37" s="70"/>
    </row>
    <row r="38" spans="1:10" s="44" customFormat="1" ht="11.25" hidden="1">
      <c r="A38" s="67"/>
      <c r="B38" s="68"/>
      <c r="C38" s="68"/>
      <c r="D38" s="69"/>
      <c r="E38" s="68"/>
      <c r="F38" s="42"/>
      <c r="G38" s="45"/>
      <c r="H38" s="71"/>
      <c r="I38" s="70"/>
    </row>
    <row r="39" spans="1:10" s="44" customFormat="1" ht="12" hidden="1" thickBot="1">
      <c r="A39" s="67"/>
      <c r="B39" s="68"/>
      <c r="C39" s="68"/>
      <c r="D39" s="69"/>
      <c r="E39" s="68"/>
      <c r="F39" s="42"/>
      <c r="G39" s="45"/>
      <c r="H39" s="71"/>
      <c r="I39" s="70"/>
    </row>
    <row r="40" spans="1:10" s="44" customFormat="1" ht="11.25" hidden="1">
      <c r="A40" s="67"/>
      <c r="B40" s="68"/>
      <c r="C40" s="68"/>
      <c r="D40" s="69"/>
      <c r="E40" s="68"/>
      <c r="F40" s="42"/>
      <c r="G40" s="45"/>
      <c r="H40" s="71"/>
      <c r="I40" s="70"/>
    </row>
    <row r="41" spans="1:10" s="44" customFormat="1" ht="11.25" hidden="1">
      <c r="A41" s="67"/>
      <c r="B41" s="68"/>
      <c r="C41" s="68"/>
      <c r="D41" s="69"/>
      <c r="E41" s="68"/>
      <c r="F41" s="42"/>
      <c r="G41" s="45"/>
      <c r="H41" s="71"/>
      <c r="I41" s="70"/>
    </row>
    <row r="42" spans="1:10" s="44" customFormat="1" ht="11.25" hidden="1">
      <c r="A42" s="67"/>
      <c r="B42" s="68"/>
      <c r="C42" s="68"/>
      <c r="D42" s="69"/>
      <c r="E42" s="69"/>
      <c r="F42" s="42"/>
      <c r="G42" s="45"/>
      <c r="H42" s="71"/>
      <c r="I42" s="70"/>
      <c r="J42" s="46"/>
    </row>
    <row r="43" spans="1:10" s="44" customFormat="1" ht="11.25" hidden="1">
      <c r="A43" s="67"/>
      <c r="B43" s="68"/>
      <c r="C43" s="68"/>
      <c r="D43" s="69"/>
      <c r="E43" s="68"/>
      <c r="F43" s="42"/>
      <c r="G43" s="45"/>
      <c r="H43" s="71"/>
      <c r="I43" s="70"/>
    </row>
    <row r="44" spans="1:10" s="44" customFormat="1" ht="11.25" hidden="1">
      <c r="A44" s="67"/>
      <c r="B44" s="68"/>
      <c r="C44" s="68"/>
      <c r="D44" s="69"/>
      <c r="E44" s="68"/>
      <c r="F44" s="42"/>
      <c r="G44" s="45"/>
      <c r="H44" s="71"/>
      <c r="I44" s="70"/>
    </row>
    <row r="45" spans="1:10" ht="24.75" hidden="1" customHeight="1"/>
    <row r="46" spans="1:10" ht="13.5" hidden="1" thickBot="1"/>
    <row r="47" spans="1:10" s="44" customFormat="1" ht="11.25" hidden="1">
      <c r="A47" s="67"/>
      <c r="B47" s="68"/>
      <c r="C47" s="68"/>
      <c r="D47" s="69"/>
      <c r="E47" s="68"/>
      <c r="F47" s="42"/>
      <c r="G47" s="45"/>
      <c r="H47" s="71"/>
      <c r="I47" s="70"/>
    </row>
    <row r="48" spans="1:10" s="44" customFormat="1" ht="11.25" hidden="1">
      <c r="A48" s="67"/>
      <c r="B48" s="68"/>
      <c r="C48" s="68"/>
      <c r="D48" s="69"/>
      <c r="E48" s="68"/>
      <c r="F48" s="42"/>
      <c r="G48" s="45"/>
      <c r="H48" s="71"/>
      <c r="I48" s="70"/>
    </row>
    <row r="49" spans="1:9" s="44" customFormat="1" ht="12" hidden="1" thickBot="1">
      <c r="A49" s="67"/>
      <c r="B49" s="68"/>
      <c r="C49" s="68"/>
      <c r="D49" s="69"/>
      <c r="E49" s="68"/>
      <c r="F49" s="42"/>
      <c r="G49" s="45"/>
      <c r="H49" s="71"/>
      <c r="I49" s="70"/>
    </row>
    <row r="50" spans="1:9" s="44" customFormat="1" ht="19.5" customHeight="1" thickBot="1">
      <c r="A50" s="78" t="s">
        <v>13</v>
      </c>
      <c r="B50" s="79"/>
      <c r="C50" s="62">
        <f>SUM(C18:C33)</f>
        <v>2000000</v>
      </c>
      <c r="D50" s="62">
        <f>SUM(D17:D49)</f>
        <v>0</v>
      </c>
      <c r="E50" s="62">
        <f>SUM(E17:E49)</f>
        <v>0</v>
      </c>
      <c r="F50" s="62">
        <f>SUM(F17:F33)</f>
        <v>1517</v>
      </c>
      <c r="G50" s="63">
        <f>SUM(G17:G33)</f>
        <v>78366.039999999994</v>
      </c>
      <c r="H50" s="61">
        <f>SUM(H17:H49)</f>
        <v>0</v>
      </c>
      <c r="I50" s="60"/>
    </row>
    <row r="51" spans="1:9" s="44" customFormat="1" ht="21" customHeight="1" thickBot="1">
      <c r="A51" s="78" t="s">
        <v>27</v>
      </c>
      <c r="B51" s="79"/>
      <c r="C51" s="62"/>
      <c r="D51" s="62"/>
      <c r="E51" s="62"/>
      <c r="F51" s="64"/>
      <c r="G51" s="63">
        <f>B4*G8</f>
        <v>0</v>
      </c>
      <c r="H51" s="93" t="s">
        <v>14</v>
      </c>
      <c r="I51" s="94"/>
    </row>
    <row r="52" spans="1:9" s="44" customFormat="1" ht="29.25" customHeight="1" thickBot="1">
      <c r="A52" s="95" t="s">
        <v>15</v>
      </c>
      <c r="B52" s="96"/>
      <c r="C52" s="65"/>
      <c r="D52" s="65"/>
      <c r="E52" s="65"/>
      <c r="F52" s="65" t="s">
        <v>16</v>
      </c>
      <c r="G52" s="66">
        <f>G50+G51</f>
        <v>78366.039999999994</v>
      </c>
    </row>
    <row r="58" spans="1:9" s="25" customFormat="1" ht="11.25">
      <c r="A58" s="97" t="s">
        <v>17</v>
      </c>
      <c r="B58" s="97"/>
      <c r="F58" s="98" t="s">
        <v>18</v>
      </c>
      <c r="G58" s="98"/>
      <c r="H58" s="98"/>
      <c r="I58" s="98"/>
    </row>
    <row r="59" spans="1:9" s="27" customFormat="1" ht="26.25" customHeight="1">
      <c r="A59" s="91" t="s">
        <v>19</v>
      </c>
      <c r="B59" s="91"/>
      <c r="F59" s="92" t="s">
        <v>24</v>
      </c>
      <c r="G59" s="92"/>
      <c r="H59" s="92"/>
      <c r="I59" s="92"/>
    </row>
    <row r="60" spans="1:9" s="27" customFormat="1" ht="12" customHeight="1">
      <c r="A60" s="26"/>
      <c r="B60" s="26"/>
      <c r="F60" s="28"/>
      <c r="G60" s="28"/>
      <c r="H60" s="28"/>
      <c r="I60" s="28"/>
    </row>
    <row r="62" spans="1:9">
      <c r="A62" s="29" t="s">
        <v>20</v>
      </c>
    </row>
    <row r="63" spans="1:9" s="31" customFormat="1">
      <c r="A63" s="30" t="s">
        <v>21</v>
      </c>
    </row>
    <row r="64" spans="1:9" s="31" customFormat="1">
      <c r="A64" s="30" t="s">
        <v>22</v>
      </c>
    </row>
    <row r="65" spans="1:1" s="40" customFormat="1">
      <c r="A65" s="39" t="s">
        <v>23</v>
      </c>
    </row>
    <row r="66" spans="1:1" s="40" customFormat="1">
      <c r="A66" s="39" t="s">
        <v>29</v>
      </c>
    </row>
    <row r="67" spans="1:1" s="31" customFormat="1">
      <c r="A67" s="30" t="s">
        <v>30</v>
      </c>
    </row>
    <row r="68" spans="1:1" s="31" customFormat="1">
      <c r="A68" s="30" t="s">
        <v>31</v>
      </c>
    </row>
    <row r="69" spans="1:1" s="33" customFormat="1">
      <c r="A69" s="32"/>
    </row>
    <row r="70" spans="1:1" s="33" customFormat="1">
      <c r="A70" s="32"/>
    </row>
    <row r="71" spans="1:1" s="33" customFormat="1">
      <c r="A71" s="32"/>
    </row>
    <row r="72" spans="1:1" s="33" customFormat="1">
      <c r="A72" s="32"/>
    </row>
    <row r="73" spans="1:1" s="35" customFormat="1">
      <c r="A73" s="34"/>
    </row>
    <row r="74" spans="1:1" s="35" customFormat="1">
      <c r="A74" s="34"/>
    </row>
    <row r="75" spans="1:1" s="35" customFormat="1">
      <c r="A75" s="34"/>
    </row>
    <row r="76" spans="1:1" s="35" customFormat="1">
      <c r="A76" s="34"/>
    </row>
    <row r="77" spans="1:1" s="35" customFormat="1">
      <c r="A77" s="34"/>
    </row>
    <row r="78" spans="1:1" s="35" customFormat="1">
      <c r="A78" s="34"/>
    </row>
  </sheetData>
  <mergeCells count="20">
    <mergeCell ref="A58:B58"/>
    <mergeCell ref="F58:I58"/>
    <mergeCell ref="G1:I1"/>
    <mergeCell ref="G5:H5"/>
    <mergeCell ref="G6:H6"/>
    <mergeCell ref="A3:B3"/>
    <mergeCell ref="A2:I2"/>
    <mergeCell ref="A59:B59"/>
    <mergeCell ref="F59:I59"/>
    <mergeCell ref="H51:I51"/>
    <mergeCell ref="A52:B52"/>
    <mergeCell ref="A51:B51"/>
    <mergeCell ref="F7:H7"/>
    <mergeCell ref="F3:I3"/>
    <mergeCell ref="A50:B50"/>
    <mergeCell ref="D10:E10"/>
    <mergeCell ref="A10:B10"/>
    <mergeCell ref="C11:D11"/>
    <mergeCell ref="D9:E9"/>
    <mergeCell ref="G8:H8"/>
  </mergeCells>
  <phoneticPr fontId="2" type="noConversion"/>
  <pageMargins left="0.35433070866141736" right="0.23622047244094491" top="1.1417322834645669" bottom="0.31496062992125984" header="0.47244094488188981" footer="0.23622047244094491"/>
  <pageSetup paperSize="9" scale="90" orientation="portrait" r:id="rId1"/>
  <headerFooter alignWithMargins="0">
    <oddFooter>&amp;L&amp;"Arial CE,Kursywa\&amp;8Maria Borodziuk&amp;R&amp;P</oddFooter>
  </headerFooter>
  <cellWatches>
    <cellWatch r="I5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Borodziuk</dc:creator>
  <cp:lastModifiedBy>user</cp:lastModifiedBy>
  <cp:lastPrinted>2018-09-14T09:33:55Z</cp:lastPrinted>
  <dcterms:created xsi:type="dcterms:W3CDTF">2006-09-11T15:26:27Z</dcterms:created>
  <dcterms:modified xsi:type="dcterms:W3CDTF">2018-10-04T10:40:18Z</dcterms:modified>
</cp:coreProperties>
</file>