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11985" activeTab="3"/>
  </bookViews>
  <sheets>
    <sheet name="KROPIEWNICA-GAJKI" sheetId="1" r:id="rId1"/>
    <sheet name="MILEWO ZABIELNE" sheetId="2" r:id="rId2"/>
    <sheet name="NOWE GARBOWO" sheetId="3" r:id="rId3"/>
    <sheet name="WYNIK KOSZTORYSU" sheetId="4" r:id="rId4"/>
  </sheets>
  <definedNames>
    <definedName name="_xlnm.Print_Area" localSheetId="0">'KROPIEWNICA-GAJKI'!$A$1:$E$78</definedName>
    <definedName name="_xlnm.Print_Area" localSheetId="1">'MILEWO ZABIELNE'!$A$1:$E$75</definedName>
  </definedNames>
  <calcPr calcId="114210"/>
</workbook>
</file>

<file path=xl/calcChain.xml><?xml version="1.0" encoding="utf-8"?>
<calcChain xmlns="http://schemas.openxmlformats.org/spreadsheetml/2006/main">
  <c r="E76" i="3"/>
  <c r="E77"/>
  <c r="E75"/>
  <c r="E78"/>
  <c r="E72"/>
  <c r="E57"/>
  <c r="E58"/>
  <c r="E59"/>
  <c r="E60"/>
  <c r="E61"/>
  <c r="E62"/>
  <c r="E63"/>
  <c r="E64"/>
  <c r="E65"/>
  <c r="E66"/>
  <c r="E67"/>
  <c r="E56"/>
  <c r="E52"/>
  <c r="E53"/>
  <c r="E51"/>
  <c r="E54"/>
  <c r="E38"/>
  <c r="E39"/>
  <c r="E40"/>
  <c r="E41"/>
  <c r="E42"/>
  <c r="E43"/>
  <c r="E37"/>
  <c r="E33"/>
  <c r="E34"/>
  <c r="E32"/>
  <c r="E29"/>
  <c r="E28"/>
  <c r="E22"/>
  <c r="E23"/>
  <c r="E21"/>
  <c r="E11"/>
  <c r="E12"/>
  <c r="E13"/>
  <c r="E14"/>
  <c r="E15"/>
  <c r="E16"/>
  <c r="E10"/>
  <c r="E65" i="2"/>
  <c r="E64"/>
  <c r="E66"/>
  <c r="E57"/>
  <c r="E58"/>
  <c r="E59"/>
  <c r="E60"/>
  <c r="E61"/>
  <c r="E56"/>
  <c r="E52"/>
  <c r="E53"/>
  <c r="E51"/>
  <c r="E54"/>
  <c r="E38"/>
  <c r="E39"/>
  <c r="E40"/>
  <c r="E41"/>
  <c r="E42"/>
  <c r="E43"/>
  <c r="E37"/>
  <c r="E33"/>
  <c r="E34"/>
  <c r="E32"/>
  <c r="E29"/>
  <c r="E28"/>
  <c r="E22"/>
  <c r="E23"/>
  <c r="E21"/>
  <c r="E11"/>
  <c r="E12"/>
  <c r="E13"/>
  <c r="E14"/>
  <c r="E15"/>
  <c r="E16"/>
  <c r="E10"/>
  <c r="E73" i="3"/>
  <c r="E44"/>
  <c r="E35"/>
  <c r="E30"/>
  <c r="E18"/>
  <c r="E62" i="2"/>
  <c r="E44"/>
  <c r="E35"/>
  <c r="E30"/>
  <c r="E17"/>
  <c r="E18"/>
  <c r="E45"/>
  <c r="E17" i="3"/>
  <c r="E55" i="1"/>
  <c r="E56"/>
  <c r="E57"/>
  <c r="E58"/>
  <c r="E59"/>
  <c r="E60"/>
  <c r="E61"/>
  <c r="E62"/>
  <c r="E63"/>
  <c r="E64"/>
  <c r="E65"/>
  <c r="E66"/>
  <c r="E54"/>
  <c r="E46"/>
  <c r="E47"/>
  <c r="E45"/>
  <c r="E36"/>
  <c r="E37"/>
  <c r="E38"/>
  <c r="E39"/>
  <c r="E40"/>
  <c r="E41"/>
  <c r="E35"/>
  <c r="E42"/>
  <c r="E31"/>
  <c r="E32"/>
  <c r="E30"/>
  <c r="E33"/>
  <c r="E21"/>
  <c r="E22"/>
  <c r="E20"/>
  <c r="E23"/>
  <c r="E11"/>
  <c r="E12"/>
  <c r="E13"/>
  <c r="E14"/>
  <c r="E15"/>
  <c r="E10"/>
  <c r="E45" i="3"/>
  <c r="D10" i="4"/>
  <c r="E82" i="3"/>
  <c r="E84"/>
  <c r="E85"/>
  <c r="D8" i="4"/>
  <c r="E72" i="2"/>
  <c r="E74"/>
  <c r="E75"/>
  <c r="E43" i="1"/>
  <c r="E48"/>
  <c r="E67"/>
  <c r="E17"/>
  <c r="E16"/>
  <c r="E73"/>
  <c r="E75"/>
  <c r="E76"/>
  <c r="D6" i="4"/>
  <c r="D11"/>
  <c r="D12"/>
  <c r="D13"/>
</calcChain>
</file>

<file path=xl/sharedStrings.xml><?xml version="1.0" encoding="utf-8"?>
<sst xmlns="http://schemas.openxmlformats.org/spreadsheetml/2006/main" count="463" uniqueCount="249">
  <si>
    <r>
      <rPr>
        <sz val="7"/>
        <rFont val="Arial"/>
        <family val="2"/>
        <charset val="238"/>
      </rPr>
      <t>Opis</t>
    </r>
  </si>
  <si>
    <r>
      <rPr>
        <sz val="7"/>
        <rFont val="Arial"/>
        <family val="2"/>
        <charset val="238"/>
      </rPr>
      <t>J.m.</t>
    </r>
  </si>
  <si>
    <r>
      <rPr>
        <sz val="7"/>
        <rFont val="Arial"/>
        <family val="2"/>
        <charset val="238"/>
      </rPr>
      <t>Ilość</t>
    </r>
  </si>
  <si>
    <r>
      <rPr>
        <sz val="7"/>
        <rFont val="Arial"/>
        <family val="2"/>
        <charset val="238"/>
      </rPr>
      <t>Cena</t>
    </r>
  </si>
  <si>
    <r>
      <rPr>
        <sz val="7"/>
        <rFont val="Arial"/>
        <family val="2"/>
        <charset val="238"/>
      </rPr>
      <t>Wartość</t>
    </r>
  </si>
  <si>
    <r>
      <rPr>
        <sz val="9"/>
        <rFont val="Arial"/>
        <family val="2"/>
        <charset val="238"/>
      </rPr>
      <t>Wyniki kosztorysu</t>
    </r>
  </si>
  <si>
    <r>
      <rPr>
        <sz val="7"/>
        <rFont val="Arial"/>
        <family val="2"/>
        <charset val="238"/>
      </rPr>
      <t>VAT %</t>
    </r>
  </si>
  <si>
    <r>
      <rPr>
        <sz val="7"/>
        <rFont val="Arial"/>
        <family val="2"/>
        <charset val="238"/>
      </rPr>
      <t>Całkowita wartość wyceny</t>
    </r>
  </si>
  <si>
    <r>
      <rPr>
        <sz val="7"/>
        <rFont val="Arial"/>
        <family val="2"/>
        <charset val="238"/>
      </rPr>
      <t>23,00%</t>
    </r>
  </si>
  <si>
    <r>
      <rPr>
        <sz val="7"/>
        <color indexed="12"/>
        <rFont val="Arial"/>
        <family val="2"/>
        <charset val="238"/>
      </rPr>
      <t>Element nr 1. Budowa boiska</t>
    </r>
  </si>
  <si>
    <r>
      <rPr>
        <sz val="7"/>
        <color indexed="12"/>
        <rFont val="Arial"/>
        <family val="2"/>
        <charset val="238"/>
      </rPr>
      <t>Element nr 1.1. roboty zwiazane z nawierzchnią boiska</t>
    </r>
  </si>
  <si>
    <r>
      <rPr>
        <sz val="7"/>
        <color indexed="12"/>
        <rFont val="Arial"/>
        <family val="2"/>
        <charset val="238"/>
      </rPr>
      <t>Razem wartość elementu nr 1.1</t>
    </r>
  </si>
  <si>
    <r>
      <rPr>
        <sz val="7"/>
        <color indexed="12"/>
        <rFont val="Arial"/>
        <family val="2"/>
        <charset val="238"/>
      </rPr>
      <t>Razem wartość elementu nr 1</t>
    </r>
  </si>
  <si>
    <r>
      <rPr>
        <sz val="7"/>
        <color indexed="12"/>
        <rFont val="Arial"/>
        <family val="2"/>
        <charset val="238"/>
      </rPr>
      <t>Element nr 2. Plac zabaw</t>
    </r>
  </si>
  <si>
    <r>
      <rPr>
        <sz val="7"/>
        <color indexed="12"/>
        <rFont val="Arial"/>
        <family val="2"/>
        <charset val="238"/>
      </rPr>
      <t>Element nr 2.1. budowa nawierzchni piaskowych pod urządzenia zabawowe i silownie.</t>
    </r>
  </si>
  <si>
    <r>
      <rPr>
        <sz val="7"/>
        <color indexed="12"/>
        <rFont val="Arial"/>
        <family val="2"/>
        <charset val="238"/>
      </rPr>
      <t>Razem wartość elementu nr 2.1</t>
    </r>
  </si>
  <si>
    <r>
      <rPr>
        <sz val="7"/>
        <color indexed="12"/>
        <rFont val="Arial"/>
        <family val="2"/>
        <charset val="238"/>
      </rPr>
      <t>Razem wartość elementu nr 2.2</t>
    </r>
  </si>
  <si>
    <r>
      <rPr>
        <sz val="7"/>
        <color indexed="12"/>
        <rFont val="Arial"/>
        <family val="2"/>
        <charset val="238"/>
      </rPr>
      <t>Element nr 2.3. Dostawa i montaż zabawek</t>
    </r>
  </si>
  <si>
    <r>
      <rPr>
        <sz val="7"/>
        <color indexed="12"/>
        <rFont val="Arial"/>
        <family val="2"/>
        <charset val="238"/>
      </rPr>
      <t>Razem wartość elementu nr 2.3</t>
    </r>
  </si>
  <si>
    <r>
      <rPr>
        <sz val="7"/>
        <color indexed="12"/>
        <rFont val="Arial"/>
        <family val="2"/>
        <charset val="238"/>
      </rPr>
      <t>Razem wartość elementu nr 2</t>
    </r>
  </si>
  <si>
    <r>
      <rPr>
        <sz val="7"/>
        <color indexed="12"/>
        <rFont val="Arial"/>
        <family val="2"/>
        <charset val="238"/>
      </rPr>
      <t>Razem wartość elementu nr 3</t>
    </r>
  </si>
  <si>
    <r>
      <rPr>
        <sz val="7"/>
        <color indexed="12"/>
        <rFont val="Arial"/>
        <family val="2"/>
        <charset val="238"/>
      </rPr>
      <t>Element nr 4. Wykonanie nawierzchni utwardzonych</t>
    </r>
  </si>
  <si>
    <r>
      <rPr>
        <sz val="7"/>
        <color indexed="12"/>
        <rFont val="Arial"/>
        <family val="2"/>
        <charset val="238"/>
      </rPr>
      <t>Razem wartość elementu nr 4</t>
    </r>
  </si>
  <si>
    <r>
      <rPr>
        <sz val="7"/>
        <color indexed="12"/>
        <rFont val="Arial"/>
        <family val="2"/>
        <charset val="238"/>
      </rPr>
      <t>Element nr 2.2. wykonanie fundamentów pod zabawki [CPV: 45112723-9 Roboty w zakresie kształtowania placów zabaw]</t>
    </r>
  </si>
  <si>
    <r>
      <rPr>
        <sz val="7"/>
        <color indexed="12"/>
        <rFont val="Arial"/>
        <family val="2"/>
        <charset val="238"/>
      </rPr>
      <t>Element nr 3. wyposażenie placu zabaw</t>
    </r>
  </si>
  <si>
    <r>
      <rPr>
        <sz val="7"/>
        <color indexed="18"/>
        <rFont val="Arial"/>
        <family val="2"/>
        <charset val="238"/>
      </rPr>
      <t xml:space="preserve">1. KNNR 1 0112-0200 </t>
    </r>
    <r>
      <rPr>
        <sz val="7"/>
        <rFont val="Arial"/>
        <family val="2"/>
        <charset val="238"/>
      </rPr>
      <t xml:space="preserve">
Roboty pomiarowe przy powierzchniowych robotach ziemnych. Koryta pod nawierzchnie placów postojowych</t>
    </r>
  </si>
  <si>
    <r>
      <rPr>
        <sz val="7"/>
        <color indexed="18"/>
        <rFont val="Arial"/>
        <family val="2"/>
        <charset val="238"/>
      </rPr>
      <t xml:space="preserve">2. KNNR 1 0113-0100 </t>
    </r>
    <r>
      <rPr>
        <sz val="7"/>
        <rFont val="Arial"/>
        <family val="2"/>
        <charset val="238"/>
      </rPr>
      <t xml:space="preserve">
Usunięcie warstwy ziemi urodzajnej (humusu) za pomocą spycharek. Grubość warstwy do 15cm- analogia wyprofilowanie terenu działki do poziomu z przesuwaniem mas ziemnych</t>
    </r>
  </si>
  <si>
    <r>
      <rPr>
        <sz val="7"/>
        <color indexed="18"/>
        <rFont val="Arial"/>
        <family val="2"/>
        <charset val="238"/>
      </rPr>
      <t xml:space="preserve">3. KNNR 6 0103-0300 </t>
    </r>
    <r>
      <rPr>
        <sz val="7"/>
        <rFont val="Arial"/>
        <family val="2"/>
        <charset val="238"/>
      </rPr>
      <t xml:space="preserve">
Profilowanie i zagęszczanie podłoża pod warstwy konstr.nawierzchni. Wykonywane mechanicznie - kat.gruntu II-VI. (walec wibracyjny samojezdny)</t>
    </r>
  </si>
  <si>
    <r>
      <rPr>
        <sz val="7"/>
        <color indexed="18"/>
        <rFont val="Arial"/>
        <family val="2"/>
        <charset val="238"/>
      </rPr>
      <t xml:space="preserve">4. KNR 2-23 0205-0200 </t>
    </r>
    <r>
      <rPr>
        <sz val="7"/>
        <rFont val="Arial"/>
        <family val="2"/>
        <charset val="238"/>
      </rPr>
      <t xml:space="preserve">
Przygotowanie mieszanek do budowy nawierz.trawiast.,przesiew.składnik.. Przygotowanie mechaniczne mieszanek do budowy nawierzchni trawiastych. z torfu ziemi żyznej,pospółki i nawozów mineralnych-wykonanie na placu budowy</t>
    </r>
  </si>
  <si>
    <r>
      <rPr>
        <sz val="7"/>
        <color indexed="18"/>
        <rFont val="Arial"/>
        <family val="2"/>
        <charset val="238"/>
      </rPr>
      <t xml:space="preserve">5. KNR 2-23 0209-0100 </t>
    </r>
    <r>
      <rPr>
        <sz val="7"/>
        <rFont val="Arial"/>
        <family val="2"/>
        <charset val="238"/>
      </rPr>
      <t xml:space="preserve">
Wykonanie nawierz.trawiast.siewem po uprzednio przygot.warst.wegetac.. Ręczne wykonanie nawierzchni trawiastej siewem z przykryciem nasion. po wysiewie grabiami</t>
    </r>
  </si>
  <si>
    <r>
      <rPr>
        <sz val="7"/>
        <color indexed="18"/>
        <rFont val="Arial"/>
        <family val="2"/>
        <charset val="238"/>
      </rPr>
      <t xml:space="preserve">6. Kalkulacja własna zakup wyposazenia bramek i siatek </t>
    </r>
    <r>
      <rPr>
        <sz val="7"/>
        <rFont val="Arial"/>
        <family val="2"/>
        <charset val="238"/>
      </rPr>
      <t xml:space="preserve">
zakup wyposazenia boiska - bramki -2 szt ,siatki -2 szt-choragiewki -4 szt</t>
    </r>
  </si>
  <si>
    <r>
      <rPr>
        <sz val="7"/>
        <color indexed="18"/>
        <rFont val="Arial"/>
        <family val="2"/>
        <charset val="238"/>
      </rPr>
      <t xml:space="preserve">10. KNR 2-01 0312-10 </t>
    </r>
    <r>
      <rPr>
        <sz val="7"/>
        <rFont val="Arial"/>
        <family val="2"/>
        <charset val="238"/>
      </rPr>
      <t xml:space="preserve">
Wykopanie dołów o powierzchni dna do 0.2 m2 i głębokości do 1.0 m (kat.gr.III)</t>
    </r>
  </si>
  <si>
    <r>
      <rPr>
        <sz val="7"/>
        <color indexed="18"/>
        <rFont val="Arial"/>
        <family val="2"/>
        <charset val="238"/>
      </rPr>
      <t xml:space="preserve">11. KNR 2-02 1101-07 </t>
    </r>
    <r>
      <rPr>
        <sz val="7"/>
        <rFont val="Arial"/>
        <family val="2"/>
        <charset val="238"/>
      </rPr>
      <t xml:space="preserve">
Podsypka gr. 6 cm z warstwy żwiru</t>
    </r>
  </si>
  <si>
    <r>
      <rPr>
        <sz val="7"/>
        <color indexed="18"/>
        <rFont val="Arial"/>
        <family val="2"/>
        <charset val="238"/>
      </rPr>
      <t xml:space="preserve">12. KNR 2-02 0203-01 analogia </t>
    </r>
    <r>
      <rPr>
        <sz val="7"/>
        <rFont val="Arial"/>
        <family val="2"/>
        <charset val="238"/>
      </rPr>
      <t xml:space="preserve">
Stopy fundamentowe betonowe, o objętości do 0,5 m3 -ręczne układanie betonu - dla urządzeń wymagających zakotwiczenia w betonie z betonu C20/25 z dodatkami mrozoodpornymi i wodoszczelnymi</t>
    </r>
  </si>
  <si>
    <r>
      <rPr>
        <sz val="7"/>
        <color indexed="18"/>
        <rFont val="Arial"/>
        <family val="2"/>
        <charset val="238"/>
      </rPr>
      <t xml:space="preserve">13. kalk. własna </t>
    </r>
    <r>
      <rPr>
        <sz val="7"/>
        <rFont val="Arial"/>
        <family val="2"/>
        <charset val="238"/>
      </rPr>
      <t xml:space="preserve">
Dostawa i montaż Huśtawka podwójna</t>
    </r>
  </si>
  <si>
    <r>
      <rPr>
        <sz val="7"/>
        <color indexed="18"/>
        <rFont val="Arial"/>
        <family val="2"/>
        <charset val="238"/>
      </rPr>
      <t xml:space="preserve">14. kalk. własna </t>
    </r>
    <r>
      <rPr>
        <sz val="7"/>
        <rFont val="Arial"/>
        <family val="2"/>
        <charset val="238"/>
      </rPr>
      <t xml:space="preserve">
Dostawa i montaż Huśtawka pojedyncza</t>
    </r>
  </si>
  <si>
    <r>
      <rPr>
        <sz val="7"/>
        <color indexed="18"/>
        <rFont val="Arial"/>
        <family val="2"/>
        <charset val="238"/>
      </rPr>
      <t xml:space="preserve">15. kalk. własna </t>
    </r>
    <r>
      <rPr>
        <sz val="7"/>
        <rFont val="Arial"/>
        <family val="2"/>
        <charset val="238"/>
      </rPr>
      <t xml:space="preserve">
Dostawa i montaż Zestaw zabawowy ze zjeżdżalniami</t>
    </r>
  </si>
  <si>
    <r>
      <rPr>
        <sz val="7"/>
        <color indexed="18"/>
        <rFont val="Arial"/>
        <family val="2"/>
        <charset val="238"/>
      </rPr>
      <t xml:space="preserve">16. kalk. własna </t>
    </r>
    <r>
      <rPr>
        <sz val="7"/>
        <rFont val="Arial"/>
        <family val="2"/>
        <charset val="238"/>
      </rPr>
      <t xml:space="preserve">
Dostawa i montaż zestaw sprawnościowy czworobok wielofunkcyjny</t>
    </r>
  </si>
  <si>
    <r>
      <rPr>
        <sz val="7"/>
        <color indexed="18"/>
        <rFont val="Arial"/>
        <family val="2"/>
        <charset val="238"/>
      </rPr>
      <t xml:space="preserve">17. kalk. własna </t>
    </r>
    <r>
      <rPr>
        <sz val="7"/>
        <rFont val="Arial"/>
        <family val="2"/>
        <charset val="238"/>
      </rPr>
      <t xml:space="preserve">
Dostawa i montaż karuzela czterosobowa</t>
    </r>
  </si>
  <si>
    <r>
      <rPr>
        <sz val="7"/>
        <color indexed="18"/>
        <rFont val="Arial"/>
        <family val="2"/>
        <charset val="238"/>
      </rPr>
      <t xml:space="preserve">18. kalk. własna </t>
    </r>
    <r>
      <rPr>
        <sz val="7"/>
        <rFont val="Arial"/>
        <family val="2"/>
        <charset val="238"/>
      </rPr>
      <t xml:space="preserve">
Dostawa i montaż bujak koniczynka</t>
    </r>
  </si>
  <si>
    <r>
      <rPr>
        <sz val="7"/>
        <color indexed="18"/>
        <rFont val="Arial"/>
        <family val="2"/>
        <charset val="238"/>
      </rPr>
      <t xml:space="preserve">19. kalk. własna </t>
    </r>
    <r>
      <rPr>
        <sz val="7"/>
        <rFont val="Arial"/>
        <family val="2"/>
        <charset val="238"/>
      </rPr>
      <t xml:space="preserve">
Dostawa i montaż bujak podwójny -auto</t>
    </r>
  </si>
  <si>
    <r>
      <rPr>
        <sz val="7"/>
        <color indexed="18"/>
        <rFont val="Arial"/>
        <family val="2"/>
        <charset val="238"/>
      </rPr>
      <t xml:space="preserve">20. kalk. własna </t>
    </r>
    <r>
      <rPr>
        <sz val="7"/>
        <rFont val="Arial"/>
        <family val="2"/>
        <charset val="238"/>
      </rPr>
      <t xml:space="preserve">
Dostawa i montaż Tablica z regulaminem placu zabaw</t>
    </r>
  </si>
  <si>
    <r>
      <rPr>
        <sz val="7"/>
        <color indexed="18"/>
        <rFont val="Arial"/>
        <family val="2"/>
        <charset val="238"/>
      </rPr>
      <t xml:space="preserve">21. kalk. własna </t>
    </r>
    <r>
      <rPr>
        <sz val="7"/>
        <rFont val="Arial"/>
        <family val="2"/>
        <charset val="238"/>
      </rPr>
      <t xml:space="preserve">
Dostawa i montaż Kosz na śmieci o wym. 40x50 cm</t>
    </r>
  </si>
  <si>
    <r>
      <rPr>
        <sz val="7"/>
        <color indexed="18"/>
        <rFont val="Arial"/>
        <family val="2"/>
        <charset val="238"/>
      </rPr>
      <t xml:space="preserve">22. kalk. własna </t>
    </r>
    <r>
      <rPr>
        <sz val="7"/>
        <rFont val="Arial"/>
        <family val="2"/>
        <charset val="238"/>
      </rPr>
      <t xml:space="preserve">
Dostawa i montaż ławka z oparciem</t>
    </r>
  </si>
  <si>
    <r>
      <rPr>
        <sz val="7"/>
        <color indexed="18"/>
        <rFont val="Arial"/>
        <family val="2"/>
        <charset val="238"/>
      </rPr>
      <t xml:space="preserve">23. KNNR 1 0113-01 </t>
    </r>
    <r>
      <rPr>
        <sz val="7"/>
        <rFont val="Arial"/>
        <family val="2"/>
        <charset val="238"/>
      </rPr>
      <t xml:space="preserve">
Usuniecie warstwy ziemi urodzajnej (humusu) za pomoca spycharek. Grubość warstwy do 15cm-</t>
    </r>
  </si>
  <si>
    <r>
      <rPr>
        <sz val="7"/>
        <color indexed="18"/>
        <rFont val="Arial"/>
        <family val="2"/>
        <charset val="238"/>
      </rPr>
      <t xml:space="preserve">24. KNR 2-01 0228-0200 </t>
    </r>
    <r>
      <rPr>
        <sz val="7"/>
        <rFont val="Arial"/>
        <family val="2"/>
        <charset val="238"/>
      </rPr>
      <t xml:space="preserve">
Wykopy wykonywane spycharką gąsienicową o mocy 55kW (75KM) 
w gruncie kat. III</t>
    </r>
  </si>
  <si>
    <r>
      <rPr>
        <sz val="7"/>
        <color indexed="18"/>
        <rFont val="Arial"/>
        <family val="2"/>
        <charset val="238"/>
      </rPr>
      <t xml:space="preserve">25. KNR 2-21 0217-04 analogia </t>
    </r>
    <r>
      <rPr>
        <sz val="7"/>
        <rFont val="Arial"/>
        <family val="2"/>
        <charset val="238"/>
      </rPr>
      <t xml:space="preserve">
Zdjęcie spycharka warstwy zadarnionej ziemi urodzajnej -analogia przesunęcie nadmiaru ziemi w nasyp</t>
    </r>
  </si>
  <si>
    <r>
      <rPr>
        <sz val="7"/>
        <color indexed="18"/>
        <rFont val="Arial"/>
        <family val="2"/>
        <charset val="238"/>
      </rPr>
      <t xml:space="preserve">26. KNNR 6 0103-03 </t>
    </r>
    <r>
      <rPr>
        <sz val="7"/>
        <rFont val="Arial"/>
        <family val="2"/>
        <charset val="238"/>
      </rPr>
      <t xml:space="preserve">
Profilowanie i zagęszczanie podłoża pod warstwy konstr.nawierzchni. Wykonywane mechanicznie - kat.gruntu II-VI. (walec wibracyjny samojezdny)</t>
    </r>
  </si>
  <si>
    <r>
      <rPr>
        <sz val="7"/>
        <color indexed="18"/>
        <rFont val="Arial"/>
        <family val="2"/>
        <charset val="238"/>
      </rPr>
      <t xml:space="preserve">27. KNR 2-31 0104-0100 </t>
    </r>
    <r>
      <rPr>
        <sz val="7"/>
        <rFont val="Arial"/>
        <family val="2"/>
        <charset val="238"/>
      </rPr>
      <t xml:space="preserve">
Warstwy odsączające w korytach i na poszerzeniach o grubości 10cm po ręcznym zagęszczeniu</t>
    </r>
  </si>
  <si>
    <r>
      <rPr>
        <sz val="7"/>
        <color indexed="18"/>
        <rFont val="Arial"/>
        <family val="2"/>
        <charset val="238"/>
      </rPr>
      <t xml:space="preserve">28. KNR 2-31 0104-0200 </t>
    </r>
    <r>
      <rPr>
        <sz val="7"/>
        <rFont val="Arial"/>
        <family val="2"/>
        <charset val="238"/>
      </rPr>
      <t xml:space="preserve">
Warstwy odsączające w korytach i na poszerzeniach; dodatek za każdy dalszy 1cm ponad 10cm grubości warstwy zagęszczanej ręcznie</t>
    </r>
  </si>
  <si>
    <r>
      <rPr>
        <sz val="7"/>
        <color indexed="18"/>
        <rFont val="Arial"/>
        <family val="2"/>
        <charset val="238"/>
      </rPr>
      <t xml:space="preserve">29. KNR 2-31 0202-0100 </t>
    </r>
    <r>
      <rPr>
        <sz val="7"/>
        <rFont val="Arial"/>
        <family val="2"/>
        <charset val="238"/>
      </rPr>
      <t xml:space="preserve">
Nawierzchnie żwirowe jezdni rozściełane ręcznie, dolna warstwa grubości 10cm po zagęszczeniu</t>
    </r>
  </si>
  <si>
    <r>
      <rPr>
        <sz val="7"/>
        <color indexed="18"/>
        <rFont val="Arial"/>
        <family val="2"/>
        <charset val="238"/>
      </rPr>
      <t xml:space="preserve">30. KNR 2-31 0202-0200 </t>
    </r>
    <r>
      <rPr>
        <sz val="7"/>
        <rFont val="Arial"/>
        <family val="2"/>
        <charset val="238"/>
      </rPr>
      <t xml:space="preserve">
Nawierzchnie żwirowe jezdni rozściełane ręcznie, dolna warstwa: dodatek za każdy dalszy 1cm ponad 10cm grubości nawierzchni</t>
    </r>
  </si>
  <si>
    <r>
      <rPr>
        <sz val="7"/>
        <color indexed="18"/>
        <rFont val="Arial"/>
        <family val="2"/>
        <charset val="238"/>
      </rPr>
      <t xml:space="preserve">31. KNR 2-31 0407-0300 </t>
    </r>
    <r>
      <rPr>
        <sz val="7"/>
        <rFont val="Arial"/>
        <family val="2"/>
        <charset val="238"/>
      </rPr>
      <t xml:space="preserve">
Obrzeża betonowe o wymiarach 30x8cm na podsypce piaskowej, wypełnienie spoin piaskiem</t>
    </r>
  </si>
  <si>
    <r>
      <rPr>
        <sz val="7"/>
        <color indexed="18"/>
        <rFont val="Arial"/>
        <family val="2"/>
        <charset val="238"/>
      </rPr>
      <t xml:space="preserve">32. KNR 0-11 0321-0200 </t>
    </r>
    <r>
      <rPr>
        <sz val="7"/>
        <rFont val="Arial"/>
        <family val="2"/>
        <charset val="238"/>
      </rPr>
      <t xml:space="preserve">
Chodniki z Polbruku na podsypce cementowo-piaskowej z wypełnieniem spoin piaskiem. Polbruk grubości 60mm typu 60/6, podsypka grubości 50mm (kostka w szt.)</t>
    </r>
  </si>
  <si>
    <r>
      <rPr>
        <sz val="7"/>
        <color indexed="18"/>
        <rFont val="Arial"/>
        <family val="2"/>
        <charset val="238"/>
      </rPr>
      <t xml:space="preserve">33. KNR 2-31 0309-0500 </t>
    </r>
    <r>
      <rPr>
        <sz val="7"/>
        <rFont val="Arial"/>
        <family val="2"/>
        <charset val="238"/>
      </rPr>
      <t xml:space="preserve">
Nawierzchnie z płyt drogowych betonowych kwadratowych o grubości 12cm, wypełnienie spoin piaskiem- analogia -zgodnie z PT z płyt azurowych MEBA</t>
    </r>
  </si>
  <si>
    <r>
      <rPr>
        <sz val="7"/>
        <color indexed="18"/>
        <rFont val="Arial"/>
        <family val="2"/>
        <charset val="238"/>
      </rPr>
      <t xml:space="preserve">34. KNNR-W 10 2401-02 analogia </t>
    </r>
    <r>
      <rPr>
        <sz val="7"/>
        <rFont val="Arial"/>
        <family val="2"/>
        <charset val="238"/>
      </rPr>
      <t xml:space="preserve">
Oczyszczenie pasa drogowego. Rodzaj powierzchni terenu: pokryty roslinnością, oczyszczenie terenu z pozostałosci po wycieciu drzew - z wywiezieniem - analogia po wykonaniu robót ziemnych i utwardzeniu terenu</t>
    </r>
  </si>
  <si>
    <r>
      <rPr>
        <sz val="7"/>
        <color indexed="18"/>
        <rFont val="Arial"/>
        <family val="2"/>
        <charset val="238"/>
      </rPr>
      <t xml:space="preserve">35. Kalkulacja własna </t>
    </r>
    <r>
      <rPr>
        <sz val="7"/>
        <rFont val="Arial"/>
        <family val="2"/>
        <charset val="238"/>
      </rPr>
      <t xml:space="preserve">
obsianie trawą</t>
    </r>
  </si>
  <si>
    <r>
      <rPr>
        <sz val="7"/>
        <color indexed="18"/>
        <rFont val="Arial"/>
        <family val="2"/>
        <charset val="238"/>
      </rPr>
      <t xml:space="preserve">7. KNR 2-01 0126-0100 </t>
    </r>
    <r>
      <rPr>
        <sz val="7"/>
        <rFont val="Arial"/>
        <family val="2"/>
        <charset val="238"/>
      </rPr>
      <t xml:space="preserve">
Usunięcie warstwy ziemi urodzajnej (humusu) grub. do 15cm za pomocą spycharek- analogia wykop pod strefę bezpiecznego upadku</t>
    </r>
  </si>
  <si>
    <r>
      <rPr>
        <sz val="7"/>
        <color indexed="18"/>
        <rFont val="Arial"/>
        <family val="2"/>
        <charset val="238"/>
      </rPr>
      <t xml:space="preserve">8. KNR 2-21 0217-0400 </t>
    </r>
    <r>
      <rPr>
        <sz val="7"/>
        <rFont val="Arial"/>
        <family val="2"/>
        <charset val="238"/>
      </rPr>
      <t xml:space="preserve">
Zdjęcie spycharką warstwy zadarnionej ziemi urodzajnej-analogia przesuniecie ziemi nan nasyp</t>
    </r>
  </si>
  <si>
    <r>
      <rPr>
        <sz val="7"/>
        <color indexed="18"/>
        <rFont val="Arial"/>
        <family val="2"/>
        <charset val="238"/>
      </rPr>
      <t xml:space="preserve">9. KNR 2-31 0104-05 </t>
    </r>
    <r>
      <rPr>
        <sz val="7"/>
        <rFont val="Arial"/>
        <family val="2"/>
        <charset val="238"/>
      </rPr>
      <t xml:space="preserve">
Mechanicze zagęszczenie warstwy filtracyjnej z piasku -grubość warstwy po zag. 30 cm ( uwzględnić zakup i dowoz piasku)</t>
    </r>
  </si>
  <si>
    <t>1 ha</t>
  </si>
  <si>
    <t>0,63</t>
  </si>
  <si>
    <t>m2</t>
  </si>
  <si>
    <t>2204,00</t>
  </si>
  <si>
    <t>2016,00</t>
  </si>
  <si>
    <t>100 m3</t>
  </si>
  <si>
    <t>2,02</t>
  </si>
  <si>
    <t>100 m2</t>
  </si>
  <si>
    <t>22,04</t>
  </si>
  <si>
    <t>kpl</t>
  </si>
  <si>
    <t>1,00</t>
  </si>
  <si>
    <t>2,39</t>
  </si>
  <si>
    <t>0,72</t>
  </si>
  <si>
    <t>239,40</t>
  </si>
  <si>
    <t>dół.</t>
  </si>
  <si>
    <t>32,00</t>
  </si>
  <si>
    <t>m3</t>
  </si>
  <si>
    <t>0,24</t>
  </si>
  <si>
    <t>3,92</t>
  </si>
  <si>
    <t>szt</t>
  </si>
  <si>
    <t>3,00</t>
  </si>
  <si>
    <t>406,00</t>
  </si>
  <si>
    <t>59,50</t>
  </si>
  <si>
    <t>120,40</t>
  </si>
  <si>
    <t>4,06</t>
  </si>
  <si>
    <t>8,50</t>
  </si>
  <si>
    <t>1,70</t>
  </si>
  <si>
    <t>20,40</t>
  </si>
  <si>
    <t>100 m</t>
  </si>
  <si>
    <t>2,03</t>
  </si>
  <si>
    <t>1m2</t>
  </si>
  <si>
    <t>236,00</t>
  </si>
  <si>
    <t>324,00</t>
  </si>
  <si>
    <t>Opis</t>
  </si>
  <si>
    <t>J.m.</t>
  </si>
  <si>
    <t>Ilość</t>
  </si>
  <si>
    <t>Cena</t>
  </si>
  <si>
    <t>Wartość</t>
  </si>
  <si>
    <t>Element nr 1. Etap I - Budowa boiska</t>
  </si>
  <si>
    <t>Element nr 1.1. roboty związane z nawierzchnią boiska [CPV: 45212221-1 Roboty budowlane związane z obiektami na terenach sportowych]</t>
  </si>
  <si>
    <t>0,12</t>
  </si>
  <si>
    <t>350,00</t>
  </si>
  <si>
    <t>0,53</t>
  </si>
  <si>
    <t>0,78</t>
  </si>
  <si>
    <t>Razem wartość elementu nr 1.1</t>
  </si>
  <si>
    <t>Razem wartość elementu nr 1</t>
  </si>
  <si>
    <t>Element nr 2. Plac zabaw [CPV: 45112723-9 ]</t>
  </si>
  <si>
    <t>Element nr 2.1. budowa nawierzchni piaskowych pod urzadzenia zabawowe</t>
  </si>
  <si>
    <t>1,78</t>
  </si>
  <si>
    <t>0,27</t>
  </si>
  <si>
    <t>178,02</t>
  </si>
  <si>
    <t>0,51</t>
  </si>
  <si>
    <t>Razem wartość elementu nr 2.1</t>
  </si>
  <si>
    <t>Element nr 2.2. wykonanie fundamentów pod zabawki</t>
  </si>
  <si>
    <t>Razem wartość elementu nr 2.2</t>
  </si>
  <si>
    <t>Element nr 2.3. Dostawa i montaż zabawek [CPV: 45112723-9 ]</t>
  </si>
  <si>
    <t>Razem wartość elementu nr 2.3</t>
  </si>
  <si>
    <t>Razem wartość elementu nr 2</t>
  </si>
  <si>
    <t>Element nr 3. wyposażenie placu zabaw [CPV: 45112723-9 ]</t>
  </si>
  <si>
    <t>4,00</t>
  </si>
  <si>
    <t>Razem wartość elementu nr 3</t>
  </si>
  <si>
    <t>Element nr 4. Wykonanie nawierzchni utwardzonych</t>
  </si>
  <si>
    <t>152,10</t>
  </si>
  <si>
    <t>7,61</t>
  </si>
  <si>
    <t>152,20</t>
  </si>
  <si>
    <t>1,52</t>
  </si>
  <si>
    <t>1,08</t>
  </si>
  <si>
    <t>Razem wartość elementu nr 4</t>
  </si>
  <si>
    <t>Element nr 5. Nawierzchnie zielone pod zabawki i cały teren zielony [CPV: 45112710-5 ]</t>
  </si>
  <si>
    <t>0,52</t>
  </si>
  <si>
    <t>5,21</t>
  </si>
  <si>
    <t>Razem wartość elementu nr 5</t>
  </si>
  <si>
    <t>Wyniki kosztorysu</t>
  </si>
  <si>
    <t>Razem wartość pozycji kosztorysu</t>
  </si>
  <si>
    <t>VAT %</t>
  </si>
  <si>
    <t>23,00%</t>
  </si>
  <si>
    <t>Całkowita wartość wyceny</t>
  </si>
  <si>
    <r>
      <rPr>
        <sz val="7.5"/>
        <color indexed="18"/>
        <rFont val="Arial"/>
        <family val="2"/>
        <charset val="238"/>
      </rPr>
      <t xml:space="preserve">1. KNNR 1 0112-0200 </t>
    </r>
    <r>
      <rPr>
        <sz val="7.5"/>
        <rFont val="Arial"/>
        <family val="2"/>
        <charset val="238"/>
      </rPr>
      <t xml:space="preserve">
Roboty pomiarowe przy powierzchniowych robotach ziemnych. Koryta pod nawierzchnie placów postojowych</t>
    </r>
  </si>
  <si>
    <r>
      <rPr>
        <sz val="7.5"/>
        <color indexed="18"/>
        <rFont val="Arial"/>
        <family val="2"/>
        <charset val="238"/>
      </rPr>
      <t xml:space="preserve">2. KNNR 1 0113-0100 </t>
    </r>
    <r>
      <rPr>
        <sz val="7.5"/>
        <rFont val="Arial"/>
        <family val="2"/>
        <charset val="238"/>
      </rPr>
      <t xml:space="preserve">
Usunięcie warstwy ziemi urodzajnej (humusu) za pomocą spycharek. Grubość warstwy do 15cm</t>
    </r>
  </si>
  <si>
    <r>
      <rPr>
        <sz val="7.5"/>
        <color indexed="18"/>
        <rFont val="Arial"/>
        <family val="2"/>
        <charset val="238"/>
      </rPr>
      <t xml:space="preserve">3. KNR 2-21 0217-0400 </t>
    </r>
    <r>
      <rPr>
        <sz val="7.5"/>
        <rFont val="Arial"/>
        <family val="2"/>
        <charset val="238"/>
      </rPr>
      <t xml:space="preserve">
Zdjęcie spycharką warstwy zadarnionej ziemi urodzajnej-analogia przesuniecie ziemi nan nasyp</t>
    </r>
  </si>
  <si>
    <r>
      <rPr>
        <sz val="7.5"/>
        <color indexed="18"/>
        <rFont val="Arial"/>
        <family val="2"/>
        <charset val="238"/>
      </rPr>
      <t xml:space="preserve">4. KNNR 6 0103-0300 </t>
    </r>
    <r>
      <rPr>
        <sz val="7.5"/>
        <rFont val="Arial"/>
        <family val="2"/>
        <charset val="238"/>
      </rPr>
      <t xml:space="preserve">
Profilowanie i zagęszczanie podłoża pod warstwy konstr.nawierzchni. Wykonywane mechanicznie - kat.gruntu II-VI. (walec wibracyjny samojezdny)</t>
    </r>
  </si>
  <si>
    <r>
      <rPr>
        <sz val="7.5"/>
        <color indexed="18"/>
        <rFont val="Arial"/>
        <family val="2"/>
        <charset val="238"/>
      </rPr>
      <t>5. KNR 2-31 0104-05</t>
    </r>
    <r>
      <rPr>
        <sz val="7.5"/>
        <rFont val="Arial"/>
        <family val="2"/>
        <charset val="238"/>
      </rPr>
      <t xml:space="preserve">
Mechanicze zagęszczenie warstwy filtracyjnej z piasku -grubość warstwy po zag. 30 cm ( uwzględnić zakup i dowoz piasku)</t>
    </r>
  </si>
  <si>
    <r>
      <rPr>
        <sz val="7.5"/>
        <color indexed="18"/>
        <rFont val="Arial"/>
        <family val="2"/>
        <charset val="238"/>
      </rPr>
      <t xml:space="preserve">6. KNR 2-31 0407-0300 </t>
    </r>
    <r>
      <rPr>
        <sz val="7.5"/>
        <rFont val="Arial"/>
        <family val="2"/>
        <charset val="238"/>
      </rPr>
      <t xml:space="preserve">
Obrzeża betonowe o wymiarach 30x8cm na podsypce piaskowej, wypełnienie spoin piaskiem</t>
    </r>
  </si>
  <si>
    <r>
      <rPr>
        <sz val="7.5"/>
        <color indexed="18"/>
        <rFont val="Arial"/>
        <family val="2"/>
        <charset val="238"/>
      </rPr>
      <t>8. KNR 2-01 0126-0100</t>
    </r>
    <r>
      <rPr>
        <sz val="7.5"/>
        <rFont val="Arial"/>
        <family val="2"/>
        <charset val="238"/>
      </rPr>
      <t xml:space="preserve"> 
Usunięcie warstwy ziemi urodzajnej (humusu) grub. do 15cm za pomocą spycharek- analogia wykop pod strefę bezpiecznego upadku</t>
    </r>
  </si>
  <si>
    <r>
      <rPr>
        <sz val="7.5"/>
        <color indexed="18"/>
        <rFont val="Arial"/>
        <family val="2"/>
        <charset val="238"/>
      </rPr>
      <t xml:space="preserve">9. KNR 2-21 0217-0400 </t>
    </r>
    <r>
      <rPr>
        <sz val="7.5"/>
        <rFont val="Arial"/>
        <family val="2"/>
        <charset val="238"/>
      </rPr>
      <t xml:space="preserve">
Zdjęcie spycharką warstwy zadarnionej ziemi urodzajnej-analogia przesuniecie ziemi nan nasyp</t>
    </r>
  </si>
  <si>
    <r>
      <rPr>
        <sz val="7.5"/>
        <color indexed="18"/>
        <rFont val="Arial"/>
        <family val="2"/>
        <charset val="238"/>
      </rPr>
      <t>10. KNNR 6 0103-0300</t>
    </r>
    <r>
      <rPr>
        <sz val="7.5"/>
        <rFont val="Arial"/>
        <family val="2"/>
        <charset val="238"/>
      </rPr>
      <t xml:space="preserve"> 
Profilowanie i zagęszczanie podłoża pod warstwy konstr.nawierzchni. Wykonywane mechanicznie - kat.gruntu II-VI. (walec wibracyjny samojezdny)</t>
    </r>
  </si>
  <si>
    <r>
      <rPr>
        <sz val="7.5"/>
        <color indexed="18"/>
        <rFont val="Arial"/>
        <family val="2"/>
        <charset val="238"/>
      </rPr>
      <t xml:space="preserve">11. KNR 2-31 0104-05 </t>
    </r>
    <r>
      <rPr>
        <sz val="7.5"/>
        <rFont val="Arial"/>
        <family val="2"/>
        <charset val="238"/>
      </rPr>
      <t xml:space="preserve">
Mechanicze zagęszczenie warstwy filtracyjnej z piasku -grubość warstwy po zag. 30 cm ( uwzględnić zakup i dowoz piasku)</t>
    </r>
  </si>
  <si>
    <r>
      <rPr>
        <sz val="7.5"/>
        <color indexed="18"/>
        <rFont val="Arial"/>
        <family val="2"/>
        <charset val="238"/>
      </rPr>
      <t xml:space="preserve">12. KNR 2-31 0407-0300 </t>
    </r>
    <r>
      <rPr>
        <sz val="7.5"/>
        <rFont val="Arial"/>
        <family val="2"/>
        <charset val="238"/>
      </rPr>
      <t xml:space="preserve">
Obrzeża betonowe o wymiarach 30x8cm na podsypce piaskowej, wypełnienie spoin piaskiem</t>
    </r>
  </si>
  <si>
    <r>
      <rPr>
        <sz val="7.5"/>
        <color indexed="18"/>
        <rFont val="Arial"/>
        <family val="2"/>
        <charset val="238"/>
      </rPr>
      <t xml:space="preserve">13. KNR 2-01 0312-10 </t>
    </r>
    <r>
      <rPr>
        <sz val="7.5"/>
        <rFont val="Arial"/>
        <family val="2"/>
        <charset val="238"/>
      </rPr>
      <t xml:space="preserve">
Wykopanie dołów o powierzchni dna do 0.2 m2 i głębokości do 1.0 m (kat.gr.III)</t>
    </r>
  </si>
  <si>
    <r>
      <rPr>
        <sz val="7.5"/>
        <color indexed="18"/>
        <rFont val="Arial"/>
        <family val="2"/>
        <charset val="238"/>
      </rPr>
      <t xml:space="preserve">14. KNR 2-02 1101-07 </t>
    </r>
    <r>
      <rPr>
        <sz val="7.5"/>
        <rFont val="Arial"/>
        <family val="2"/>
        <charset val="238"/>
      </rPr>
      <t xml:space="preserve">
Podsypka gr. 6 cm z warstwy żwiru</t>
    </r>
  </si>
  <si>
    <r>
      <rPr>
        <sz val="7.5"/>
        <color indexed="18"/>
        <rFont val="Arial"/>
        <family val="2"/>
        <charset val="238"/>
      </rPr>
      <t xml:space="preserve">15. KNR 2-02 0203-01 analogia </t>
    </r>
    <r>
      <rPr>
        <sz val="7.5"/>
        <rFont val="Arial"/>
        <family val="2"/>
        <charset val="238"/>
      </rPr>
      <t xml:space="preserve">
Stopy fundamentowe betonowe, o objętości do 0,5 m3 -ręczne układanie betonu - dla urządzeń wymagających zakotwiczenia w betonie z betonu C20/25 z dodatkami mrozoodpornymi i wodoszczelnymi</t>
    </r>
  </si>
  <si>
    <r>
      <rPr>
        <sz val="7.5"/>
        <color indexed="18"/>
        <rFont val="Arial"/>
        <family val="2"/>
        <charset val="238"/>
      </rPr>
      <t xml:space="preserve">16. kalk. własna </t>
    </r>
    <r>
      <rPr>
        <sz val="7.5"/>
        <rFont val="Arial"/>
        <family val="2"/>
        <charset val="238"/>
      </rPr>
      <t xml:space="preserve">
Dostawa i montaż Huśtawka podwójna</t>
    </r>
  </si>
  <si>
    <r>
      <rPr>
        <sz val="7.5"/>
        <color indexed="18"/>
        <rFont val="Arial"/>
        <family val="2"/>
        <charset val="238"/>
      </rPr>
      <t xml:space="preserve">17. kalk. własna </t>
    </r>
    <r>
      <rPr>
        <sz val="7.5"/>
        <rFont val="Arial"/>
        <family val="2"/>
        <charset val="238"/>
      </rPr>
      <t xml:space="preserve">
Dostawa i montaż Huśtawka pojedyncza</t>
    </r>
  </si>
  <si>
    <r>
      <rPr>
        <sz val="7.5"/>
        <color indexed="18"/>
        <rFont val="Arial"/>
        <family val="2"/>
        <charset val="238"/>
      </rPr>
      <t xml:space="preserve">18. kalk. własna </t>
    </r>
    <r>
      <rPr>
        <sz val="7.5"/>
        <rFont val="Arial"/>
        <family val="2"/>
        <charset val="238"/>
      </rPr>
      <t xml:space="preserve">
</t>
    </r>
    <r>
      <rPr>
        <sz val="7.5"/>
        <rFont val="Arial"/>
        <family val="2"/>
        <charset val="238"/>
      </rPr>
      <t>Dostawa i montaż Zestaw zabawowy ze zjeżdżalniami</t>
    </r>
  </si>
  <si>
    <r>
      <rPr>
        <sz val="7.5"/>
        <color indexed="18"/>
        <rFont val="Arial"/>
        <family val="2"/>
        <charset val="238"/>
      </rPr>
      <t xml:space="preserve">19. kalk. własna </t>
    </r>
    <r>
      <rPr>
        <sz val="7.5"/>
        <rFont val="Arial"/>
        <family val="2"/>
        <charset val="238"/>
      </rPr>
      <t xml:space="preserve">
Dostawa i montaż zestaw sprawnościowy czworobok wielofunkcyjny</t>
    </r>
  </si>
  <si>
    <r>
      <rPr>
        <sz val="7.5"/>
        <color indexed="18"/>
        <rFont val="Arial"/>
        <family val="2"/>
        <charset val="238"/>
      </rPr>
      <t>20. kalk. własna</t>
    </r>
    <r>
      <rPr>
        <sz val="7.5"/>
        <rFont val="Arial"/>
        <family val="2"/>
        <charset val="238"/>
      </rPr>
      <t xml:space="preserve"> 
Dostawa i montaż karuzela czterosobowa</t>
    </r>
  </si>
  <si>
    <r>
      <rPr>
        <sz val="7.5"/>
        <color indexed="18"/>
        <rFont val="Arial"/>
        <family val="2"/>
        <charset val="238"/>
      </rPr>
      <t>21. kalk. Własna</t>
    </r>
    <r>
      <rPr>
        <sz val="7.5"/>
        <rFont val="Arial"/>
        <family val="2"/>
        <charset val="238"/>
      </rPr>
      <t xml:space="preserve">
Dostawa i montaż bujak koniczynka</t>
    </r>
  </si>
  <si>
    <r>
      <rPr>
        <sz val="7.5"/>
        <color indexed="18"/>
        <rFont val="Arial"/>
        <family val="2"/>
        <charset val="238"/>
      </rPr>
      <t xml:space="preserve">22. kalk. własna </t>
    </r>
    <r>
      <rPr>
        <sz val="7.5"/>
        <rFont val="Arial"/>
        <family val="2"/>
        <charset val="238"/>
      </rPr>
      <t xml:space="preserve">
Dostawa i montaż bujak podwójny -auto</t>
    </r>
  </si>
  <si>
    <r>
      <rPr>
        <sz val="7.5"/>
        <color indexed="18"/>
        <rFont val="Arial"/>
        <family val="2"/>
        <charset val="238"/>
      </rPr>
      <t xml:space="preserve">23. kalk. własna </t>
    </r>
    <r>
      <rPr>
        <sz val="7.5"/>
        <rFont val="Arial"/>
        <family val="2"/>
        <charset val="238"/>
      </rPr>
      <t xml:space="preserve">
Dostawa i montaż Tablica z regulaminem placu zabaw</t>
    </r>
  </si>
  <si>
    <r>
      <rPr>
        <sz val="7.5"/>
        <color indexed="18"/>
        <rFont val="Arial"/>
        <family val="2"/>
        <charset val="238"/>
      </rPr>
      <t xml:space="preserve">24. kalk. własna </t>
    </r>
    <r>
      <rPr>
        <sz val="7.5"/>
        <rFont val="Arial"/>
        <family val="2"/>
        <charset val="238"/>
      </rPr>
      <t xml:space="preserve">
Dostawa i montaż Kosz na śmieci o wym. 40x50 cm</t>
    </r>
  </si>
  <si>
    <r>
      <rPr>
        <sz val="7.5"/>
        <color indexed="18"/>
        <rFont val="Arial"/>
        <family val="2"/>
        <charset val="238"/>
      </rPr>
      <t>25. kalk. własna</t>
    </r>
    <r>
      <rPr>
        <sz val="7.5"/>
        <rFont val="Arial"/>
        <family val="2"/>
        <charset val="238"/>
      </rPr>
      <t xml:space="preserve"> 
Dostawa i montaż ławka z oparciem</t>
    </r>
  </si>
  <si>
    <r>
      <rPr>
        <sz val="7.5"/>
        <color indexed="18"/>
        <rFont val="Arial"/>
        <family val="2"/>
        <charset val="238"/>
      </rPr>
      <t>26. KNNR 1 0113-01</t>
    </r>
    <r>
      <rPr>
        <sz val="7.5"/>
        <rFont val="Arial"/>
        <family val="2"/>
        <charset val="238"/>
      </rPr>
      <t xml:space="preserve"> 
Usuniecie warstwy ziemi urodzajnej (humusu) za pomoca spycharek. Grubość warstwy do 15cm-</t>
    </r>
  </si>
  <si>
    <r>
      <rPr>
        <sz val="7.5"/>
        <color indexed="18"/>
        <rFont val="Arial"/>
        <family val="2"/>
        <charset val="238"/>
      </rPr>
      <t>27. KNR 2-21 0217-04 analogia</t>
    </r>
    <r>
      <rPr>
        <sz val="7.5"/>
        <rFont val="Arial"/>
        <family val="2"/>
        <charset val="238"/>
      </rPr>
      <t xml:space="preserve"> 
Zdjęcie spycharka warstwy zadarnionej ziemi urodzajnej -analogia przesunęcie nadmiaru ziemi w nasyp</t>
    </r>
  </si>
  <si>
    <r>
      <rPr>
        <sz val="7.5"/>
        <color indexed="18"/>
        <rFont val="Arial"/>
        <family val="2"/>
        <charset val="238"/>
      </rPr>
      <t xml:space="preserve">28. KNNR 6 0103-03 </t>
    </r>
    <r>
      <rPr>
        <sz val="7.5"/>
        <rFont val="Arial"/>
        <family val="2"/>
        <charset val="238"/>
      </rPr>
      <t xml:space="preserve">
Profilowanie i zagęszczanie podłoża pod warstwy konstr.nawierzchni. Wykonywane mechanicznie - kat.gruntu II-VI. (walec wibracyjny samojezdny)</t>
    </r>
  </si>
  <si>
    <r>
      <rPr>
        <sz val="7.5"/>
        <color indexed="18"/>
        <rFont val="Arial"/>
        <family val="2"/>
        <charset val="238"/>
      </rPr>
      <t>29. KNR 2-31 0104-0100</t>
    </r>
    <r>
      <rPr>
        <sz val="7.5"/>
        <rFont val="Arial"/>
        <family val="2"/>
        <charset val="238"/>
      </rPr>
      <t xml:space="preserve"> 
Warstwy odsączające w korytach i na poszerzeniach o grubości 10cm po ręcznym zagęszczeniu</t>
    </r>
  </si>
  <si>
    <r>
      <rPr>
        <sz val="7.5"/>
        <color indexed="18"/>
        <rFont val="Arial"/>
        <family val="2"/>
        <charset val="238"/>
      </rPr>
      <t xml:space="preserve">30. KNR 2-31 0407-0300 </t>
    </r>
    <r>
      <rPr>
        <sz val="7.5"/>
        <rFont val="Arial"/>
        <family val="2"/>
        <charset val="238"/>
      </rPr>
      <t xml:space="preserve">
Obrzeża betonowe o wymiarach 30x8cm na podsypce piaskowej, wypełnienie spoin piaskiem</t>
    </r>
  </si>
  <si>
    <r>
      <rPr>
        <sz val="7.5"/>
        <color indexed="18"/>
        <rFont val="Arial"/>
        <family val="2"/>
        <charset val="238"/>
      </rPr>
      <t xml:space="preserve">31. KNR 0-11 0321-0200 </t>
    </r>
    <r>
      <rPr>
        <sz val="7.5"/>
        <rFont val="Arial"/>
        <family val="2"/>
        <charset val="238"/>
      </rPr>
      <t xml:space="preserve">
Chodniki z Polbruku na podsypce cementowo-piaskowej z wypełnieniem spoin piaskiem. Polbruk grubości 60mm typu 60/6, podsypka grubości 50mm (kostka w szt.)</t>
    </r>
  </si>
  <si>
    <r>
      <rPr>
        <sz val="7.5"/>
        <color indexed="18"/>
        <rFont val="Arial"/>
        <family val="2"/>
        <charset val="238"/>
      </rPr>
      <t>32. KNR 2-23 0205-0200</t>
    </r>
    <r>
      <rPr>
        <sz val="7.5"/>
        <rFont val="Arial"/>
        <family val="2"/>
        <charset val="238"/>
      </rPr>
      <t xml:space="preserve"> 
Przygotowanie mieszanek do budowy nawierz.trawiast.,przesiew.składnik.. Przygotowanie mechaniczne mieszanek do budowy nawierzchni trawiastych. z torfu ziemi żyznej,pospółki i nawozów mineralnych-wykonanie na placu budowy</t>
    </r>
  </si>
  <si>
    <r>
      <rPr>
        <sz val="7.5"/>
        <color indexed="18"/>
        <rFont val="Arial"/>
        <family val="2"/>
        <charset val="238"/>
      </rPr>
      <t xml:space="preserve">33. KNR 2-23 0209-0100 </t>
    </r>
    <r>
      <rPr>
        <sz val="7.5"/>
        <rFont val="Arial"/>
        <family val="2"/>
        <charset val="238"/>
      </rPr>
      <t xml:space="preserve">
Wykonanie nawierz.trawiast.siewem po uprzednio przygot.warst.wegetac.. Ręczne wykonanie nawierzchni trawiastej siewem z przykryciem nasion. po wysiewie grabiami</t>
    </r>
  </si>
  <si>
    <t>`</t>
  </si>
  <si>
    <r>
      <rPr>
        <sz val="7.5"/>
        <color indexed="18"/>
        <rFont val="Arial"/>
        <family val="2"/>
        <charset val="238"/>
      </rPr>
      <t>7. Kalkulacja własna</t>
    </r>
    <r>
      <rPr>
        <sz val="7.5"/>
        <rFont val="Arial"/>
        <family val="2"/>
        <charset val="238"/>
      </rPr>
      <t xml:space="preserve"> 
zakup słupków i siatki do siatkowki z montazem tulei</t>
    </r>
  </si>
  <si>
    <t>Element nr 1. Budowa boiska</t>
  </si>
  <si>
    <t>0,37</t>
  </si>
  <si>
    <t>Element nr 2. Plac zabaw</t>
  </si>
  <si>
    <t>2,66</t>
  </si>
  <si>
    <t>0,40</t>
  </si>
  <si>
    <t>266,06</t>
  </si>
  <si>
    <t>262,50</t>
  </si>
  <si>
    <t>0,42</t>
  </si>
  <si>
    <t>Element nr 2.2. wykonanie fundamentów pod zabawki [CPV: 45112723-9 Roboty w zakresie kształtowania placów zabaw]</t>
  </si>
  <si>
    <t>308,00</t>
  </si>
  <si>
    <t>23,80</t>
  </si>
  <si>
    <t>34,00</t>
  </si>
  <si>
    <t>3,08</t>
  </si>
  <si>
    <t>3,40</t>
  </si>
  <si>
    <t>0,68</t>
  </si>
  <si>
    <t>8,16</t>
  </si>
  <si>
    <t>2,22</t>
  </si>
  <si>
    <t>240,00</t>
  </si>
  <si>
    <t>444,00</t>
  </si>
  <si>
    <t>4,44</t>
  </si>
  <si>
    <t>Element nr 5. Ogrodzenie placu zabaw dzieci młodszych [CPV: 45342000-6 Wznoszenie ogrodzeń]</t>
  </si>
  <si>
    <t>m</t>
  </si>
  <si>
    <t>78,00</t>
  </si>
  <si>
    <t>szt.</t>
  </si>
  <si>
    <r>
      <rPr>
        <sz val="7.5"/>
        <color indexed="18"/>
        <rFont val="Arial"/>
        <family val="2"/>
        <charset val="238"/>
      </rPr>
      <t xml:space="preserve">1. KNNR 1 0112-0200 [D.00.00.01] </t>
    </r>
    <r>
      <rPr>
        <sz val="7.5"/>
        <rFont val="Arial"/>
        <family val="2"/>
        <charset val="238"/>
      </rPr>
      <t xml:space="preserve">
Roboty pomiarowe przy powierzchniowych robotach ziemnych. Koryta pod nawierzchnie placów postojowych</t>
    </r>
  </si>
  <si>
    <r>
      <rPr>
        <sz val="7.5"/>
        <color indexed="18"/>
        <rFont val="Arial"/>
        <family val="2"/>
        <charset val="238"/>
      </rPr>
      <t xml:space="preserve">2. KNNR 1 0113-0100 [D.00.00.01] </t>
    </r>
    <r>
      <rPr>
        <sz val="7.5"/>
        <rFont val="Arial"/>
        <family val="2"/>
        <charset val="238"/>
      </rPr>
      <t xml:space="preserve">
Usunięcie warstwy ziemi urodzajnej (humusu) za pomocą spycharek. Grubość warstwy do 15cm</t>
    </r>
  </si>
  <si>
    <r>
      <rPr>
        <sz val="7.5"/>
        <color indexed="18"/>
        <rFont val="Arial"/>
        <family val="2"/>
        <charset val="238"/>
      </rPr>
      <t xml:space="preserve">3. KNR 2-21 0217-0400 [D.00.00.01] </t>
    </r>
    <r>
      <rPr>
        <sz val="7.5"/>
        <rFont val="Arial"/>
        <family val="2"/>
        <charset val="238"/>
      </rPr>
      <t xml:space="preserve">
Zdjęcie spycharką warstwy zadarnionej ziemi urodzajnej-analogia przesuniecie ziemi nan nasyp</t>
    </r>
  </si>
  <si>
    <r>
      <rPr>
        <sz val="7.5"/>
        <color indexed="18"/>
        <rFont val="Arial"/>
        <family val="2"/>
        <charset val="238"/>
      </rPr>
      <t xml:space="preserve">4. KNNR 6 0103-0300 [D.00.00.03] </t>
    </r>
    <r>
      <rPr>
        <sz val="7.5"/>
        <rFont val="Arial"/>
        <family val="2"/>
        <charset val="238"/>
      </rPr>
      <t xml:space="preserve">
Profilowanie i zagęszczanie podłoża pod warstwy konstr.nawierzchni. Wykonywane mechanicznie - kat.gruntu II-VI. (walec wibracyjny samojezdny)</t>
    </r>
  </si>
  <si>
    <r>
      <rPr>
        <sz val="7.5"/>
        <color indexed="18"/>
        <rFont val="Arial"/>
        <family val="2"/>
        <charset val="238"/>
      </rPr>
      <t xml:space="preserve">5. KNR 2-31 0104-05 [D.00.00.03] </t>
    </r>
    <r>
      <rPr>
        <sz val="7.5"/>
        <rFont val="Arial"/>
        <family val="2"/>
        <charset val="238"/>
      </rPr>
      <t xml:space="preserve">
Mechanicze zagęszczenie warstwy filtracyjnej z piasku -grubość warstwy po zag. 30 cm ( uwzględnić zakup i dowoz piasku)</t>
    </r>
  </si>
  <si>
    <r>
      <rPr>
        <sz val="7.5"/>
        <color indexed="18"/>
        <rFont val="Arial"/>
        <family val="2"/>
        <charset val="238"/>
      </rPr>
      <t xml:space="preserve">6. KNR 2-31 0407-0300 </t>
    </r>
    <r>
      <rPr>
        <sz val="7.5"/>
        <rFont val="Arial"/>
        <family val="2"/>
        <charset val="238"/>
      </rPr>
      <t xml:space="preserve">
Obrzeża betonowe o wymiarach 30x8cm na podsypce piaskowej, wypełnienie spoin piaskiem</t>
    </r>
  </si>
  <si>
    <r>
      <rPr>
        <sz val="7.5"/>
        <color indexed="18"/>
        <rFont val="Arial"/>
        <family val="2"/>
        <charset val="238"/>
      </rPr>
      <t xml:space="preserve">7. Kalkulacja własna </t>
    </r>
    <r>
      <rPr>
        <sz val="7.5"/>
        <rFont val="Arial"/>
        <family val="2"/>
        <charset val="238"/>
      </rPr>
      <t xml:space="preserve">
zakup słupków i siatki do siatkowki z montazem tulei zakup 1 komletu (tuleje ,słupki, siatka ,zaślepki ) do pilki siatkowej</t>
    </r>
  </si>
  <si>
    <r>
      <rPr>
        <sz val="7.5"/>
        <color indexed="18"/>
        <rFont val="Arial"/>
        <family val="2"/>
        <charset val="238"/>
      </rPr>
      <t xml:space="preserve">8. KNR 2-01 0126-0100 [D.00.00.01] </t>
    </r>
    <r>
      <rPr>
        <sz val="7.5"/>
        <rFont val="Arial"/>
        <family val="2"/>
        <charset val="238"/>
      </rPr>
      <t xml:space="preserve">
Usunięcie warstwy ziemi urodzajnej (humusu) grub. do 15cm za pomocą spycharek- analogia wykop pod strefę bezpiecznego upadku</t>
    </r>
  </si>
  <si>
    <r>
      <rPr>
        <sz val="7.5"/>
        <color indexed="18"/>
        <rFont val="Arial"/>
        <family val="2"/>
        <charset val="238"/>
      </rPr>
      <t>9. KNR 2-21 0217-0400 [D.00.00.01]</t>
    </r>
    <r>
      <rPr>
        <sz val="7.5"/>
        <rFont val="Arial"/>
        <family val="2"/>
        <charset val="238"/>
      </rPr>
      <t xml:space="preserve"> 
Zdjęcie spycharką warstwy zadarnionej ziemi urodzajnej-analogia przesuniecie ziemi nan nasyp</t>
    </r>
  </si>
  <si>
    <r>
      <rPr>
        <sz val="7.5"/>
        <color indexed="18"/>
        <rFont val="Arial"/>
        <family val="2"/>
        <charset val="238"/>
      </rPr>
      <t xml:space="preserve">10. KNNR 6 0103-0300 [D.00.00.04] </t>
    </r>
    <r>
      <rPr>
        <sz val="7.5"/>
        <rFont val="Arial"/>
        <family val="2"/>
        <charset val="238"/>
      </rPr>
      <t xml:space="preserve">
Profilowanie i zagęszczanie podłoża pod warstwy konstr.nawierzchni. Wykonywane mechanicznie - kat.gruntu II-VI. (walec wibracyjny samojezdny)</t>
    </r>
  </si>
  <si>
    <r>
      <rPr>
        <sz val="7.5"/>
        <color indexed="18"/>
        <rFont val="Arial"/>
        <family val="2"/>
        <charset val="238"/>
      </rPr>
      <t xml:space="preserve">11. KNR 2-31 0104-05 [D.00.00.04] </t>
    </r>
    <r>
      <rPr>
        <sz val="7.5"/>
        <rFont val="Arial"/>
        <family val="2"/>
        <charset val="238"/>
      </rPr>
      <t xml:space="preserve">
Mechanicze zagęszczenie warstwy filtracyjnej z piasku -grubość warstwy po zag. 30 cm ( uwzględnić zakup i dowoz piasku)</t>
    </r>
  </si>
  <si>
    <r>
      <rPr>
        <sz val="7.5"/>
        <color indexed="18"/>
        <rFont val="Arial"/>
        <family val="2"/>
        <charset val="238"/>
      </rPr>
      <t xml:space="preserve">12. KNR 2-31 0407-0300 </t>
    </r>
    <r>
      <rPr>
        <sz val="7.5"/>
        <rFont val="Arial"/>
        <family val="2"/>
        <charset val="238"/>
      </rPr>
      <t xml:space="preserve">
Obrzeża betonowe o wymiarach 30x8cm na podsypce piaskowej, wypełnienie spoin piaskiem</t>
    </r>
  </si>
  <si>
    <r>
      <rPr>
        <sz val="7.5"/>
        <color indexed="18"/>
        <rFont val="Arial"/>
        <family val="2"/>
        <charset val="238"/>
      </rPr>
      <t xml:space="preserve">13. KNR 2-01 0312-10 </t>
    </r>
    <r>
      <rPr>
        <sz val="7.5"/>
        <rFont val="Arial"/>
        <family val="2"/>
        <charset val="238"/>
      </rPr>
      <t xml:space="preserve">
Wykopanie dołów o powierzchni dna do 0.2 m2 i głębokości do 1.0 m (kat.gr.III)</t>
    </r>
  </si>
  <si>
    <r>
      <rPr>
        <sz val="7.5"/>
        <color indexed="18"/>
        <rFont val="Arial"/>
        <family val="2"/>
        <charset val="238"/>
      </rPr>
      <t xml:space="preserve">14. KNR 2-02 1101-07 </t>
    </r>
    <r>
      <rPr>
        <sz val="7.5"/>
        <rFont val="Arial"/>
        <family val="2"/>
        <charset val="238"/>
      </rPr>
      <t xml:space="preserve">
Podsypka gr. 6 cm z warstwy żwiru</t>
    </r>
  </si>
  <si>
    <r>
      <rPr>
        <sz val="7.5"/>
        <color indexed="18"/>
        <rFont val="Arial"/>
        <family val="2"/>
        <charset val="238"/>
      </rPr>
      <t xml:space="preserve">15. KNR 2-02 0203-01 analogia [D.00.00.06] </t>
    </r>
    <r>
      <rPr>
        <sz val="7.5"/>
        <rFont val="Arial"/>
        <family val="2"/>
        <charset val="238"/>
      </rPr>
      <t xml:space="preserve">
Stopy fundamentowe betonowe, o objętości do 0,5 m3 -ręczne układanie betonu - dla urządzeń wymagających zakotwiczenia w betonie z betonu C20/25 z dodatkami mrozoodpornymi i wodoszczelnymi</t>
    </r>
  </si>
  <si>
    <r>
      <rPr>
        <sz val="7.5"/>
        <color indexed="18"/>
        <rFont val="Arial"/>
        <family val="2"/>
        <charset val="238"/>
      </rPr>
      <t xml:space="preserve">16. kalk. własna [D.00.00.02] </t>
    </r>
    <r>
      <rPr>
        <sz val="7.5"/>
        <rFont val="Arial"/>
        <family val="2"/>
        <charset val="238"/>
      </rPr>
      <t xml:space="preserve">
Dostawa i montaż Huśtawka podwójna</t>
    </r>
  </si>
  <si>
    <r>
      <rPr>
        <sz val="7.5"/>
        <color indexed="18"/>
        <rFont val="Arial"/>
        <family val="2"/>
        <charset val="238"/>
      </rPr>
      <t xml:space="preserve">17. kalk. własna [D.00.00.02] </t>
    </r>
    <r>
      <rPr>
        <sz val="7.5"/>
        <rFont val="Arial"/>
        <family val="2"/>
        <charset val="238"/>
      </rPr>
      <t xml:space="preserve">
Dostawa i montaż Huśtawka pojedyncza</t>
    </r>
  </si>
  <si>
    <r>
      <rPr>
        <sz val="7.5"/>
        <color indexed="18"/>
        <rFont val="Arial"/>
        <family val="2"/>
        <charset val="238"/>
      </rPr>
      <t xml:space="preserve">18. kalk. własna [D.00.00.02] </t>
    </r>
    <r>
      <rPr>
        <sz val="7.5"/>
        <rFont val="Arial"/>
        <family val="2"/>
        <charset val="238"/>
      </rPr>
      <t xml:space="preserve">
Dostawa i montaż Zestaw zabawowy ze zjeżdżalniami</t>
    </r>
  </si>
  <si>
    <r>
      <rPr>
        <sz val="7.5"/>
        <color indexed="18"/>
        <rFont val="Arial"/>
        <family val="2"/>
        <charset val="238"/>
      </rPr>
      <t xml:space="preserve">19. kalk. własna [D.00.00.02] </t>
    </r>
    <r>
      <rPr>
        <sz val="7.5"/>
        <rFont val="Arial"/>
        <family val="2"/>
        <charset val="238"/>
      </rPr>
      <t xml:space="preserve">
Dostawa i montaż zestaw sprawnościowy czworobok wielofunkcyjny</t>
    </r>
  </si>
  <si>
    <r>
      <rPr>
        <sz val="7.5"/>
        <color indexed="18"/>
        <rFont val="Arial"/>
        <family val="2"/>
        <charset val="238"/>
      </rPr>
      <t xml:space="preserve">20. kalk. własna [D.00.00.02] </t>
    </r>
    <r>
      <rPr>
        <sz val="7.5"/>
        <rFont val="Arial"/>
        <family val="2"/>
        <charset val="238"/>
      </rPr>
      <t xml:space="preserve">
Dostawa i montaż karuzela czterosobowa</t>
    </r>
  </si>
  <si>
    <r>
      <rPr>
        <sz val="7.5"/>
        <color indexed="18"/>
        <rFont val="Arial"/>
        <family val="2"/>
        <charset val="238"/>
      </rPr>
      <t xml:space="preserve">21. kalk. własna [D.00.00.02] </t>
    </r>
    <r>
      <rPr>
        <sz val="7.5"/>
        <rFont val="Arial"/>
        <family val="2"/>
        <charset val="238"/>
      </rPr>
      <t xml:space="preserve">
Dostawa i montaż bujak koniczynka</t>
    </r>
  </si>
  <si>
    <r>
      <rPr>
        <sz val="7.5"/>
        <color indexed="18"/>
        <rFont val="Arial"/>
        <family val="2"/>
        <charset val="238"/>
      </rPr>
      <t xml:space="preserve">22. kalk. własna [D.00.00.02] </t>
    </r>
    <r>
      <rPr>
        <sz val="7.5"/>
        <rFont val="Arial"/>
        <family val="2"/>
        <charset val="238"/>
      </rPr>
      <t xml:space="preserve">
Dostawa i montaż bujak podwójny -auto</t>
    </r>
  </si>
  <si>
    <r>
      <rPr>
        <sz val="7.5"/>
        <color indexed="18"/>
        <rFont val="Arial"/>
        <family val="2"/>
        <charset val="238"/>
      </rPr>
      <t xml:space="preserve">23. kalk. własna [D.00.00.02] </t>
    </r>
    <r>
      <rPr>
        <sz val="7.5"/>
        <rFont val="Arial"/>
        <family val="2"/>
        <charset val="238"/>
      </rPr>
      <t xml:space="preserve">
Dostawa i montaż Tablica z regulaminem placu zabaw</t>
    </r>
  </si>
  <si>
    <r>
      <rPr>
        <sz val="7.5"/>
        <color indexed="18"/>
        <rFont val="Arial"/>
        <family val="2"/>
        <charset val="238"/>
      </rPr>
      <t xml:space="preserve">24. kalk. własna [D.00.00.02] </t>
    </r>
    <r>
      <rPr>
        <sz val="7.5"/>
        <rFont val="Arial"/>
        <family val="2"/>
        <charset val="238"/>
      </rPr>
      <t xml:space="preserve">
Dostawa i montaż Kosz na śmieci o wym. 40x50 cm</t>
    </r>
  </si>
  <si>
    <r>
      <rPr>
        <sz val="7.5"/>
        <color indexed="18"/>
        <rFont val="Arial"/>
        <family val="2"/>
        <charset val="238"/>
      </rPr>
      <t xml:space="preserve">25. kalk. własna [D.00.00.02] </t>
    </r>
    <r>
      <rPr>
        <sz val="7.5"/>
        <rFont val="Arial"/>
        <family val="2"/>
        <charset val="238"/>
      </rPr>
      <t xml:space="preserve">
Dostawa i montaż ławka z oparciem</t>
    </r>
  </si>
  <si>
    <r>
      <rPr>
        <sz val="7.5"/>
        <color indexed="18"/>
        <rFont val="Arial"/>
        <family val="2"/>
        <charset val="238"/>
      </rPr>
      <t xml:space="preserve">26. KNNR 1 0113-01 [D.00.00.01] </t>
    </r>
    <r>
      <rPr>
        <sz val="7.5"/>
        <rFont val="Arial"/>
        <family val="2"/>
        <charset val="238"/>
      </rPr>
      <t xml:space="preserve">
Usuniecie warstwy ziemi urodzajnej (humusu) za pomoca spycharek. Grubość warstwy do 15cm-</t>
    </r>
  </si>
  <si>
    <r>
      <rPr>
        <sz val="7.5"/>
        <color indexed="18"/>
        <rFont val="Arial"/>
        <family val="2"/>
        <charset val="238"/>
      </rPr>
      <t xml:space="preserve">27. KNR 2-01 0228-0200 [D.00.00.01] </t>
    </r>
    <r>
      <rPr>
        <sz val="7.5"/>
        <rFont val="Arial"/>
        <family val="2"/>
        <charset val="238"/>
      </rPr>
      <t xml:space="preserve">
Wykopy wykonywane spycharką gąsienicową o mocy 55kW (75KM) w gruncie kat. III</t>
    </r>
  </si>
  <si>
    <r>
      <rPr>
        <sz val="7.5"/>
        <color indexed="18"/>
        <rFont val="Arial"/>
        <family val="2"/>
        <charset val="238"/>
      </rPr>
      <t xml:space="preserve">28. KNR 2-21 0217-04 analogia [D.00.00.01] </t>
    </r>
    <r>
      <rPr>
        <sz val="7.5"/>
        <rFont val="Arial"/>
        <family val="2"/>
        <charset val="238"/>
      </rPr>
      <t xml:space="preserve">
Zdjęcie spycharka warstwy zadarnionej ziemi urodzajnej -analogia przesunęcie nadmiaru ziemi w nasyp</t>
    </r>
  </si>
  <si>
    <r>
      <rPr>
        <sz val="7.5"/>
        <color indexed="18"/>
        <rFont val="Arial"/>
        <family val="2"/>
        <charset val="238"/>
      </rPr>
      <t xml:space="preserve">29. KNNR 6 0103-03 [D.00.00.01] </t>
    </r>
    <r>
      <rPr>
        <sz val="7.5"/>
        <rFont val="Arial"/>
        <family val="2"/>
        <charset val="238"/>
      </rPr>
      <t xml:space="preserve">
Profilowanie i zagęszczanie podłoża pod warstwy konstr.nawierzchni. Wykonywane mechanicznie - kat.gruntu II-VI. (walec wibracyjny samojezdny)</t>
    </r>
  </si>
  <si>
    <r>
      <rPr>
        <sz val="7.5"/>
        <color indexed="18"/>
        <rFont val="Arial"/>
        <family val="2"/>
        <charset val="238"/>
      </rPr>
      <t xml:space="preserve">30. KNR 2-31 0104-0100 [D.00.00.03] </t>
    </r>
    <r>
      <rPr>
        <sz val="7.5"/>
        <rFont val="Arial"/>
        <family val="2"/>
        <charset val="238"/>
      </rPr>
      <t xml:space="preserve">
Warstwy odsączające w korytach i na poszerzeniach o grubości 10cm po ręcznym zagęszczeniu</t>
    </r>
  </si>
  <si>
    <r>
      <rPr>
        <sz val="7.5"/>
        <color indexed="18"/>
        <rFont val="Arial"/>
        <family val="2"/>
        <charset val="238"/>
      </rPr>
      <t xml:space="preserve">31. KNR 2-31 0104-0200 [D.00.00.03] </t>
    </r>
    <r>
      <rPr>
        <sz val="7.5"/>
        <rFont val="Arial"/>
        <family val="2"/>
        <charset val="238"/>
      </rPr>
      <t xml:space="preserve">
Warstwy odsączające w korytach i na poszerzeniach; dodatek za każdy dalszy 1cm ponad 10cm grubości warstwy zagęszczanej ręcznie</t>
    </r>
  </si>
  <si>
    <r>
      <rPr>
        <sz val="7.5"/>
        <color indexed="18"/>
        <rFont val="Arial"/>
        <family val="2"/>
        <charset val="238"/>
      </rPr>
      <t xml:space="preserve">32. KNR 2-31 0202-0100 [D.00.00.09] </t>
    </r>
    <r>
      <rPr>
        <sz val="7.5"/>
        <rFont val="Arial"/>
        <family val="2"/>
        <charset val="238"/>
      </rPr>
      <t xml:space="preserve">
Nawierzchnie żwirowe jezdni rozściełane ręcznie, dolna warstwa grubości 10cm po zagęszczeniu</t>
    </r>
  </si>
  <si>
    <r>
      <rPr>
        <sz val="7.5"/>
        <color indexed="18"/>
        <rFont val="Arial"/>
        <family val="2"/>
        <charset val="238"/>
      </rPr>
      <t xml:space="preserve">33. KNR 2-31 0202-0200 [D.00.00.09] </t>
    </r>
    <r>
      <rPr>
        <sz val="7.5"/>
        <rFont val="Arial"/>
        <family val="2"/>
        <charset val="238"/>
      </rPr>
      <t xml:space="preserve">
Nawierzchnie żwirowe jezdni rozściełane ręcznie, dolna warstwa: dodatek za każdy dalszy 1cm ponad 10cm grubości nawierzchni</t>
    </r>
  </si>
  <si>
    <r>
      <rPr>
        <sz val="7.5"/>
        <color indexed="18"/>
        <rFont val="Arial"/>
        <family val="2"/>
        <charset val="238"/>
      </rPr>
      <t>34. KNR 2-31 0407-0300</t>
    </r>
    <r>
      <rPr>
        <sz val="7.5"/>
        <rFont val="Arial"/>
        <family val="2"/>
        <charset val="238"/>
      </rPr>
      <t xml:space="preserve"> 
Obrzeża betonowe o wymiarach 30x8cm na podsypce piaskowej, wypełnienie spoin piaskiem</t>
    </r>
  </si>
  <si>
    <r>
      <rPr>
        <sz val="7.5"/>
        <color indexed="18"/>
        <rFont val="Arial"/>
        <family val="2"/>
        <charset val="238"/>
      </rPr>
      <t xml:space="preserve">35. KNR 0-11 0321-0200 [D.00.00.08] </t>
    </r>
    <r>
      <rPr>
        <sz val="7.5"/>
        <rFont val="Arial"/>
        <family val="2"/>
        <charset val="238"/>
      </rPr>
      <t xml:space="preserve">
Chodniki z Polbruku na podsypce cementowo-piaskowej z wypełnieniem spoin piaskiem. Polbruk grubości 60mm typu 60/6, podsypka grubości 50mm (kostka w szt.)</t>
    </r>
  </si>
  <si>
    <r>
      <rPr>
        <sz val="7.5"/>
        <color indexed="18"/>
        <rFont val="Arial"/>
        <family val="2"/>
        <charset val="238"/>
      </rPr>
      <t xml:space="preserve">36. KNR 2-31 0309-0500 [D.00.00.10] </t>
    </r>
    <r>
      <rPr>
        <sz val="7.5"/>
        <rFont val="Arial"/>
        <family val="2"/>
        <charset val="238"/>
      </rPr>
      <t xml:space="preserve">
Nawierzchnie z płyt drogowych betonowych kwadratowych o grubości 12cm, wypełnienie spoin piaskiem- analogia -zgodnie z PT z płyt azurowych MEBA</t>
    </r>
  </si>
  <si>
    <r>
      <rPr>
        <sz val="7.5"/>
        <color indexed="18"/>
        <rFont val="Arial"/>
        <family val="2"/>
        <charset val="238"/>
      </rPr>
      <t xml:space="preserve">37. KNNR-W 10 2401-02 analogia [D.00.00.05] </t>
    </r>
    <r>
      <rPr>
        <sz val="7.5"/>
        <rFont val="Arial"/>
        <family val="2"/>
        <charset val="238"/>
      </rPr>
      <t xml:space="preserve">
Oczyszczenie pasa drogowego. Rodzaj powierzchni terenu: pokryty roslinnością, oczyszczenie terenu z pozostałosci po wycieciu drzew - z wywiezieniem - analogia po wykonaniu robót ziemnych i utwardzeniu terenu</t>
    </r>
  </si>
  <si>
    <r>
      <rPr>
        <sz val="7.5"/>
        <color indexed="18"/>
        <rFont val="Arial"/>
        <family val="2"/>
        <charset val="238"/>
      </rPr>
      <t xml:space="preserve">38. KNR 2-01 0510-0300 analogia trawników </t>
    </r>
    <r>
      <rPr>
        <sz val="7.5"/>
        <rFont val="Arial"/>
        <family val="2"/>
        <charset val="238"/>
      </rPr>
      <t xml:space="preserve">
Obsianie skarp trawą w ziemi urodzajnej - analologia obsianie trawników</t>
    </r>
  </si>
  <si>
    <r>
      <rPr>
        <sz val="7.5"/>
        <color indexed="18"/>
        <rFont val="Arial"/>
        <family val="2"/>
        <charset val="238"/>
      </rPr>
      <t xml:space="preserve">39. kalk. własna </t>
    </r>
    <r>
      <rPr>
        <sz val="7.5"/>
        <rFont val="Arial"/>
        <family val="2"/>
        <charset val="238"/>
      </rPr>
      <t xml:space="preserve">
Ogrodzenie drewniane sztachetowe na wysokość 76cm, na konstrukcji drewnianej . Słupek drewniany na kotwach stalowych wbijanych w grunt w rozstawie co 2 m. malowane drewnochronem - ciemny orzech.</t>
    </r>
  </si>
  <si>
    <r>
      <rPr>
        <sz val="7.5"/>
        <color indexed="18"/>
        <rFont val="Arial"/>
        <family val="2"/>
        <charset val="238"/>
      </rPr>
      <t xml:space="preserve">40. kalk. własna [453-1] </t>
    </r>
    <r>
      <rPr>
        <sz val="7.5"/>
        <rFont val="Arial"/>
        <family val="2"/>
        <charset val="238"/>
      </rPr>
      <t xml:space="preserve">
Furtka szer. 100cm i wysokości 76 cm z materiałów j.w.</t>
    </r>
  </si>
  <si>
    <r>
      <rPr>
        <sz val="7.5"/>
        <color indexed="18"/>
        <rFont val="Arial"/>
        <family val="2"/>
        <charset val="238"/>
      </rPr>
      <t xml:space="preserve">41. Kalkulacja własna </t>
    </r>
    <r>
      <rPr>
        <sz val="7.5"/>
        <rFont val="Arial"/>
        <family val="2"/>
        <charset val="238"/>
      </rPr>
      <t xml:space="preserve">
koszt ogrodzenia ze słupkami koszt ogrodzenia - Ogrodzenie drewniane sztachetowe na wysokość 76cm, na konstrukcji drewnianej . Słupek drewniany na kotwach stalowych wbijanych w grunt w rozstawie co 2 m. malowane drewnochronem - ciemny orzech.</t>
    </r>
  </si>
  <si>
    <t xml:space="preserve">Razem wartość elementów (1 + 2 + 3) </t>
  </si>
  <si>
    <r>
      <t xml:space="preserve">Kosztorys </t>
    </r>
    <r>
      <rPr>
        <sz val="14"/>
        <color indexed="18"/>
        <rFont val="Arial"/>
        <family val="2"/>
        <charset val="238"/>
      </rPr>
      <t>ofertowy</t>
    </r>
  </si>
  <si>
    <t>Element nr 1. Budowa obiektow małej architektury,boiska do wypoczynku i rekreacji oraz altany nr .dz.73/178/1,79/1
Kropiewnica -Gajki Etap I</t>
  </si>
  <si>
    <t>Razem wartość pozycji kosztorysu elementu nr 1</t>
  </si>
  <si>
    <t>Razem wartość pozycji kosztorysu elementu nr 2</t>
  </si>
  <si>
    <t>Razem wartość pozycji kosztorysu elementu nr 3</t>
  </si>
  <si>
    <t>Element nr 2. I Etap -Budowa obiektów małej architektury,boiska do wypoczynku i rekreacji dz.nr .202/3 
Milewo Zabielne</t>
  </si>
  <si>
    <t>Element nr 3. I Etap - Budowa obiektów małej architektury,boiska do wypoczynku i rekreacji nr .dz.26/4 
Nowe Garbowo</t>
  </si>
  <si>
    <r>
      <rPr>
        <sz val="14"/>
        <color indexed="18"/>
        <rFont val="Arial"/>
        <family val="2"/>
        <charset val="238"/>
      </rPr>
      <t>Kosztorys</t>
    </r>
    <r>
      <rPr>
        <sz val="14"/>
        <rFont val="Arial"/>
        <family val="2"/>
        <charset val="238"/>
      </rPr>
      <t xml:space="preserve"> </t>
    </r>
    <r>
      <rPr>
        <sz val="14"/>
        <color indexed="18"/>
        <rFont val="Arial"/>
        <family val="2"/>
        <charset val="238"/>
      </rPr>
      <t>ofertowy</t>
    </r>
  </si>
  <si>
    <r>
      <t xml:space="preserve">Budowa obiektow małej architektury,boiska do wypoczynku i rekreacji oraz altany nr .dz.73/178/1,79/1
</t>
    </r>
    <r>
      <rPr>
        <b/>
        <sz val="10"/>
        <color indexed="18"/>
        <rFont val="Arial"/>
        <family val="2"/>
        <charset val="238"/>
      </rPr>
      <t>Kropiewnica -Gajki</t>
    </r>
    <r>
      <rPr>
        <sz val="10"/>
        <color indexed="18"/>
        <rFont val="Arial"/>
        <family val="2"/>
        <charset val="238"/>
      </rPr>
      <t xml:space="preserve"> Etap I</t>
    </r>
  </si>
  <si>
    <r>
      <t xml:space="preserve">I Etap -Budowa obiektów małej architektury,boiska do wypoczynku i rekreacji dz.nr .202/3 
</t>
    </r>
    <r>
      <rPr>
        <b/>
        <sz val="10"/>
        <rFont val="Arial"/>
        <family val="2"/>
        <charset val="238"/>
      </rPr>
      <t>Milewo Zabielne</t>
    </r>
  </si>
  <si>
    <r>
      <t xml:space="preserve">I Etap - Budowa obiektów małej architektury,boiska do wypoczynku i rekreacji nr .dz.26/4 
</t>
    </r>
    <r>
      <rPr>
        <b/>
        <sz val="10"/>
        <rFont val="Arial"/>
        <family val="2"/>
        <charset val="238"/>
      </rPr>
      <t>Nowe Garbowo</t>
    </r>
  </si>
  <si>
    <t>Zestawienie kosztorysów ofertowych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</si>
</sst>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27">
    <font>
      <sz val="10"/>
      <name val="Arial"/>
    </font>
    <font>
      <sz val="7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10"/>
      <color indexed="12"/>
      <name val="Arial"/>
      <family val="2"/>
      <charset val="238"/>
    </font>
    <font>
      <sz val="7"/>
      <color indexed="12"/>
      <name val="Arial"/>
      <family val="2"/>
      <charset val="238"/>
    </font>
    <font>
      <sz val="7"/>
      <color indexed="1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7.5"/>
      <name val="Arial"/>
      <family val="2"/>
      <charset val="238"/>
    </font>
    <font>
      <sz val="9.5"/>
      <name val="Arial"/>
      <family val="2"/>
      <charset val="238"/>
    </font>
    <font>
      <sz val="7.5"/>
      <color indexed="18"/>
      <name val="Arial"/>
      <family val="2"/>
      <charset val="238"/>
    </font>
    <font>
      <sz val="7.5"/>
      <color indexed="12"/>
      <name val="Arial"/>
      <family val="2"/>
      <charset val="238"/>
    </font>
    <font>
      <sz val="7.5"/>
      <name val="Arial"/>
      <family val="2"/>
      <charset val="238"/>
    </font>
    <font>
      <sz val="9.5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4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sz val="14"/>
      <name val="Arial"/>
      <family val="2"/>
      <charset val="238"/>
    </font>
    <font>
      <sz val="8"/>
      <name val="Arial"/>
    </font>
    <font>
      <sz val="9"/>
      <color indexed="12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9" fillId="0" borderId="0" xfId="0" applyNumberFormat="1" applyFont="1" applyFill="1" applyBorder="1" applyAlignment="1" applyProtection="1">
      <alignment vertical="top"/>
    </xf>
    <xf numFmtId="0" fontId="10" fillId="0" borderId="1" xfId="0" applyNumberFormat="1" applyFont="1" applyFill="1" applyBorder="1" applyAlignment="1" applyProtection="1">
      <alignment horizontal="left" indent="12"/>
    </xf>
    <xf numFmtId="0" fontId="10" fillId="0" borderId="1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vertical="top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9" fillId="0" borderId="3" xfId="0" applyNumberFormat="1" applyFont="1" applyFill="1" applyBorder="1" applyAlignment="1" applyProtection="1">
      <alignment horizontal="left" vertical="top" indent="2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top" indent="1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left" vertical="top" indent="2"/>
    </xf>
    <xf numFmtId="0" fontId="5" fillId="0" borderId="0" xfId="0" applyNumberFormat="1" applyFont="1" applyFill="1" applyBorder="1" applyAlignment="1" applyProtection="1">
      <alignment vertical="top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14" fillId="0" borderId="1" xfId="0" applyNumberFormat="1" applyFont="1" applyFill="1" applyBorder="1" applyAlignment="1" applyProtection="1">
      <alignment horizontal="left" wrapText="1"/>
    </xf>
    <xf numFmtId="0" fontId="14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right" vertical="top"/>
    </xf>
    <xf numFmtId="49" fontId="5" fillId="0" borderId="1" xfId="0" applyNumberFormat="1" applyFont="1" applyFill="1" applyBorder="1" applyAlignment="1" applyProtection="1">
      <alignment horizontal="left" vertical="top" indent="3"/>
    </xf>
    <xf numFmtId="164" fontId="5" fillId="0" borderId="1" xfId="0" applyNumberFormat="1" applyFont="1" applyFill="1" applyBorder="1" applyAlignment="1" applyProtection="1">
      <alignment horizontal="left" vertical="top" indent="2"/>
    </xf>
    <xf numFmtId="164" fontId="3" fillId="0" borderId="4" xfId="0" applyNumberFormat="1" applyFont="1" applyFill="1" applyBorder="1" applyAlignment="1" applyProtection="1">
      <alignment horizontal="right" vertical="center"/>
    </xf>
    <xf numFmtId="0" fontId="14" fillId="0" borderId="1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vertical="top"/>
    </xf>
    <xf numFmtId="0" fontId="9" fillId="0" borderId="4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14" fillId="0" borderId="1" xfId="0" applyNumberFormat="1" applyFont="1" applyFill="1" applyBorder="1" applyAlignment="1" applyProtection="1">
      <alignment horizontal="left" indent="12"/>
    </xf>
    <xf numFmtId="0" fontId="14" fillId="0" borderId="1" xfId="0" applyNumberFormat="1" applyFont="1" applyFill="1" applyBorder="1" applyAlignment="1" applyProtection="1">
      <alignment horizontal="center"/>
    </xf>
    <xf numFmtId="0" fontId="14" fillId="0" borderId="1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vertical="top"/>
    </xf>
    <xf numFmtId="0" fontId="14" fillId="0" borderId="2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top" indent="2"/>
    </xf>
    <xf numFmtId="0" fontId="14" fillId="0" borderId="3" xfId="0" applyNumberFormat="1" applyFont="1" applyFill="1" applyBorder="1" applyAlignment="1" applyProtection="1">
      <alignment horizontal="right" vertical="center"/>
    </xf>
    <xf numFmtId="0" fontId="3" fillId="0" borderId="3" xfId="0" applyNumberFormat="1" applyFont="1" applyFill="1" applyBorder="1" applyAlignment="1" applyProtection="1">
      <alignment vertical="top"/>
    </xf>
    <xf numFmtId="0" fontId="3" fillId="0" borderId="4" xfId="0" applyNumberFormat="1" applyFont="1" applyFill="1" applyBorder="1" applyAlignment="1" applyProtection="1">
      <alignment vertical="top"/>
    </xf>
    <xf numFmtId="0" fontId="14" fillId="0" borderId="1" xfId="0" applyNumberFormat="1" applyFont="1" applyFill="1" applyBorder="1" applyAlignment="1" applyProtection="1">
      <alignment vertical="center" wrapText="1"/>
    </xf>
    <xf numFmtId="49" fontId="3" fillId="0" borderId="1" xfId="0" applyNumberFormat="1" applyFont="1" applyFill="1" applyBorder="1" applyAlignment="1" applyProtection="1">
      <alignment horizontal="left" vertical="top" indent="3"/>
    </xf>
    <xf numFmtId="49" fontId="3" fillId="0" borderId="1" xfId="0" applyNumberFormat="1" applyFont="1" applyFill="1" applyBorder="1" applyAlignment="1" applyProtection="1">
      <alignment horizontal="right" vertical="center"/>
    </xf>
    <xf numFmtId="164" fontId="3" fillId="0" borderId="1" xfId="0" applyNumberFormat="1" applyFont="1" applyFill="1" applyBorder="1" applyAlignment="1" applyProtection="1">
      <alignment horizontal="left" vertical="top" indent="2"/>
    </xf>
    <xf numFmtId="0" fontId="0" fillId="0" borderId="0" xfId="0" applyProtection="1"/>
    <xf numFmtId="0" fontId="0" fillId="0" borderId="1" xfId="0" applyBorder="1" applyAlignment="1" applyProtection="1">
      <alignment horizontal="left" indent="12"/>
    </xf>
    <xf numFmtId="0" fontId="0" fillId="0" borderId="1" xfId="0" applyBorder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4" fillId="0" borderId="1" xfId="0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164" fontId="5" fillId="0" borderId="0" xfId="0" applyNumberFormat="1" applyFont="1" applyBorder="1" applyAlignment="1" applyProtection="1">
      <alignment horizontal="right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top"/>
    </xf>
    <xf numFmtId="0" fontId="0" fillId="0" borderId="0" xfId="0" applyAlignment="1" applyProtection="1">
      <alignment horizontal="center"/>
    </xf>
    <xf numFmtId="164" fontId="3" fillId="0" borderId="4" xfId="0" applyNumberFormat="1" applyFont="1" applyBorder="1" applyAlignment="1" applyProtection="1">
      <alignment horizontal="right" vertical="center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Protection="1"/>
    <xf numFmtId="164" fontId="3" fillId="2" borderId="1" xfId="0" applyNumberFormat="1" applyFont="1" applyFill="1" applyBorder="1" applyAlignment="1" applyProtection="1">
      <alignment horizontal="right" vertical="top"/>
      <protection locked="0"/>
    </xf>
    <xf numFmtId="0" fontId="13" fillId="0" borderId="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top" indent="2"/>
    </xf>
    <xf numFmtId="0" fontId="5" fillId="0" borderId="3" xfId="0" applyNumberFormat="1" applyFont="1" applyFill="1" applyBorder="1" applyAlignment="1" applyProtection="1">
      <alignment vertical="top"/>
    </xf>
    <xf numFmtId="0" fontId="13" fillId="0" borderId="3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vertical="top"/>
    </xf>
    <xf numFmtId="0" fontId="19" fillId="0" borderId="2" xfId="0" applyNumberFormat="1" applyFont="1" applyFill="1" applyBorder="1" applyAlignment="1" applyProtection="1">
      <alignment vertical="center"/>
    </xf>
    <xf numFmtId="0" fontId="19" fillId="0" borderId="2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22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justify" vertical="center"/>
    </xf>
    <xf numFmtId="0" fontId="22" fillId="0" borderId="1" xfId="0" applyNumberFormat="1" applyFont="1" applyFill="1" applyBorder="1" applyAlignment="1" applyProtection="1">
      <alignment horizontal="justify" vertical="center"/>
    </xf>
    <xf numFmtId="0" fontId="14" fillId="0" borderId="1" xfId="0" applyNumberFormat="1" applyFont="1" applyFill="1" applyBorder="1" applyAlignment="1" applyProtection="1">
      <alignment vertical="center"/>
    </xf>
    <xf numFmtId="164" fontId="2" fillId="0" borderId="1" xfId="0" applyNumberFormat="1" applyFont="1" applyBorder="1" applyAlignment="1" applyProtection="1">
      <alignment horizontal="right" vertical="center" wrapText="1"/>
    </xf>
    <xf numFmtId="164" fontId="22" fillId="0" borderId="1" xfId="0" applyNumberFormat="1" applyFont="1" applyBorder="1" applyAlignment="1" applyProtection="1">
      <alignment horizontal="right" vertical="center" wrapText="1"/>
    </xf>
    <xf numFmtId="0" fontId="22" fillId="0" borderId="1" xfId="0" applyFont="1" applyBorder="1" applyAlignment="1" applyProtection="1">
      <alignment horizontal="left"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" xfId="0" applyNumberFormat="1" applyFont="1" applyBorder="1" applyAlignment="1" applyProtection="1">
      <alignment horizontal="right" vertical="center" wrapText="1"/>
    </xf>
    <xf numFmtId="164" fontId="22" fillId="0" borderId="1" xfId="0" applyNumberFormat="1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</xf>
    <xf numFmtId="164" fontId="23" fillId="0" borderId="4" xfId="0" applyNumberFormat="1" applyFont="1" applyBorder="1" applyAlignment="1" applyProtection="1">
      <alignment horizontal="right" vertical="center"/>
    </xf>
    <xf numFmtId="164" fontId="2" fillId="0" borderId="1" xfId="0" applyNumberFormat="1" applyFont="1" applyFill="1" applyBorder="1" applyAlignment="1" applyProtection="1">
      <alignment horizontal="right" vertical="top"/>
    </xf>
    <xf numFmtId="164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 indent="2"/>
    </xf>
    <xf numFmtId="164" fontId="2" fillId="0" borderId="1" xfId="0" applyNumberFormat="1" applyFont="1" applyFill="1" applyBorder="1" applyAlignment="1" applyProtection="1">
      <alignment horizontal="left" vertical="top" indent="2"/>
    </xf>
    <xf numFmtId="164" fontId="25" fillId="0" borderId="4" xfId="0" applyNumberFormat="1" applyFont="1" applyFill="1" applyBorder="1" applyAlignment="1" applyProtection="1">
      <alignment horizontal="right" vertical="center"/>
    </xf>
    <xf numFmtId="164" fontId="22" fillId="0" borderId="1" xfId="0" applyNumberFormat="1" applyFont="1" applyFill="1" applyBorder="1" applyAlignment="1" applyProtection="1">
      <alignment horizontal="right" vertical="center"/>
    </xf>
    <xf numFmtId="164" fontId="22" fillId="0" borderId="1" xfId="0" applyNumberFormat="1" applyFont="1" applyFill="1" applyBorder="1" applyAlignment="1" applyProtection="1">
      <alignment horizontal="right" vertical="top"/>
    </xf>
    <xf numFmtId="164" fontId="22" fillId="0" borderId="1" xfId="0" applyNumberFormat="1" applyFont="1" applyFill="1" applyBorder="1" applyAlignment="1" applyProtection="1">
      <alignment horizontal="left" vertical="top" indent="2"/>
    </xf>
    <xf numFmtId="164" fontId="23" fillId="0" borderId="4" xfId="0" applyNumberFormat="1" applyFont="1" applyFill="1" applyBorder="1" applyAlignment="1" applyProtection="1">
      <alignment horizontal="right" vertical="center"/>
    </xf>
    <xf numFmtId="164" fontId="2" fillId="2" borderId="1" xfId="0" applyNumberFormat="1" applyFont="1" applyFill="1" applyBorder="1" applyAlignment="1" applyProtection="1">
      <alignment horizontal="right" vertical="top"/>
      <protection locked="0"/>
    </xf>
    <xf numFmtId="49" fontId="2" fillId="0" borderId="1" xfId="0" applyNumberFormat="1" applyFont="1" applyFill="1" applyBorder="1" applyAlignment="1" applyProtection="1">
      <alignment horizontal="right" vertical="top"/>
    </xf>
    <xf numFmtId="0" fontId="26" fillId="0" borderId="0" xfId="0" applyNumberFormat="1" applyFont="1" applyFill="1" applyBorder="1" applyAlignment="1" applyProtection="1">
      <alignment vertical="top"/>
    </xf>
    <xf numFmtId="0" fontId="16" fillId="0" borderId="0" xfId="0" applyFont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 vertical="top"/>
    </xf>
    <xf numFmtId="0" fontId="0" fillId="0" borderId="3" xfId="0" applyBorder="1" applyAlignment="1" applyProtection="1">
      <alignment horizontal="center" vertical="top"/>
    </xf>
    <xf numFmtId="0" fontId="0" fillId="0" borderId="4" xfId="0" applyBorder="1" applyAlignment="1" applyProtection="1">
      <alignment horizontal="center" vertical="top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top"/>
    </xf>
    <xf numFmtId="0" fontId="9" fillId="0" borderId="2" xfId="0" applyNumberFormat="1" applyFont="1" applyFill="1" applyBorder="1" applyAlignment="1" applyProtection="1">
      <alignment horizontal="left" vertical="top"/>
    </xf>
    <xf numFmtId="0" fontId="9" fillId="0" borderId="3" xfId="0" applyNumberFormat="1" applyFont="1" applyFill="1" applyBorder="1" applyAlignment="1" applyProtection="1">
      <alignment horizontal="left" vertical="top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top"/>
    </xf>
    <xf numFmtId="0" fontId="3" fillId="0" borderId="3" xfId="0" applyNumberFormat="1" applyFont="1" applyFill="1" applyBorder="1" applyAlignment="1" applyProtection="1">
      <alignment horizontal="left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14" fillId="0" borderId="3" xfId="0" applyNumberFormat="1" applyFont="1" applyFill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19" fillId="0" borderId="2" xfId="0" applyNumberFormat="1" applyFont="1" applyFill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right" vertical="center" wrapText="1"/>
    </xf>
    <xf numFmtId="164" fontId="16" fillId="0" borderId="1" xfId="0" applyNumberFormat="1" applyFont="1" applyFill="1" applyBorder="1" applyAlignment="1" applyProtection="1">
      <alignment horizontal="right" vertical="top"/>
    </xf>
    <xf numFmtId="0" fontId="8" fillId="0" borderId="1" xfId="0" applyNumberFormat="1" applyFont="1" applyFill="1" applyBorder="1" applyAlignment="1" applyProtection="1">
      <alignment horizontal="center" vertical="center"/>
    </xf>
    <xf numFmtId="164" fontId="17" fillId="0" borderId="1" xfId="0" applyNumberFormat="1" applyFont="1" applyFill="1" applyBorder="1" applyAlignment="1" applyProtection="1">
      <alignment horizontal="right" vertical="top"/>
    </xf>
    <xf numFmtId="0" fontId="19" fillId="0" borderId="3" xfId="0" applyNumberFormat="1" applyFont="1" applyFill="1" applyBorder="1" applyAlignment="1" applyProtection="1">
      <alignment horizontal="left" vertical="center"/>
    </xf>
    <xf numFmtId="10" fontId="19" fillId="0" borderId="3" xfId="0" applyNumberFormat="1" applyFont="1" applyFill="1" applyBorder="1" applyAlignment="1" applyProtection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E78"/>
  <sheetViews>
    <sheetView zoomScaleNormal="100" workbookViewId="0">
      <selection activeCell="D66" sqref="D66"/>
    </sheetView>
  </sheetViews>
  <sheetFormatPr defaultRowHeight="12.75"/>
  <cols>
    <col min="1" max="1" width="51.7109375" style="38" customWidth="1"/>
    <col min="2" max="2" width="7.42578125" style="55" customWidth="1"/>
    <col min="3" max="4" width="9.85546875" style="38" customWidth="1"/>
    <col min="5" max="5" width="11.28515625" style="38" customWidth="1"/>
    <col min="6" max="16384" width="9.140625" style="38"/>
  </cols>
  <sheetData>
    <row r="2" spans="1:5">
      <c r="A2" s="95" t="s">
        <v>245</v>
      </c>
      <c r="B2" s="95"/>
      <c r="C2" s="95"/>
      <c r="D2" s="95"/>
      <c r="E2" s="95"/>
    </row>
    <row r="3" spans="1:5">
      <c r="A3" s="95"/>
      <c r="B3" s="95"/>
      <c r="C3" s="95"/>
      <c r="D3" s="95"/>
      <c r="E3" s="95"/>
    </row>
    <row r="5" spans="1:5" ht="18">
      <c r="A5" s="96" t="s">
        <v>237</v>
      </c>
      <c r="B5" s="96"/>
      <c r="C5" s="96"/>
      <c r="D5" s="96"/>
      <c r="E5" s="96"/>
    </row>
    <row r="7" spans="1:5">
      <c r="A7" s="39" t="s">
        <v>0</v>
      </c>
      <c r="B7" s="40" t="s">
        <v>1</v>
      </c>
      <c r="C7" s="40" t="s">
        <v>2</v>
      </c>
      <c r="D7" s="40" t="s">
        <v>3</v>
      </c>
      <c r="E7" s="40" t="s">
        <v>4</v>
      </c>
    </row>
    <row r="8" spans="1:5" s="43" customFormat="1" ht="21" customHeight="1">
      <c r="A8" s="41" t="s">
        <v>9</v>
      </c>
      <c r="B8" s="42"/>
      <c r="C8" s="41"/>
      <c r="D8" s="41"/>
      <c r="E8" s="41"/>
    </row>
    <row r="9" spans="1:5" s="43" customFormat="1" ht="21" customHeight="1">
      <c r="A9" s="41" t="s">
        <v>10</v>
      </c>
      <c r="B9" s="42"/>
      <c r="C9" s="41"/>
      <c r="D9" s="41"/>
      <c r="E9" s="41"/>
    </row>
    <row r="10" spans="1:5" s="46" customFormat="1" ht="29.25">
      <c r="A10" s="44" t="s">
        <v>25</v>
      </c>
      <c r="B10" s="80" t="s">
        <v>60</v>
      </c>
      <c r="C10" s="45" t="s">
        <v>61</v>
      </c>
      <c r="D10" s="77"/>
      <c r="E10" s="74">
        <f t="shared" ref="E10:E15" si="0">C10*D10</f>
        <v>0</v>
      </c>
    </row>
    <row r="11" spans="1:5" s="46" customFormat="1" ht="39">
      <c r="A11" s="44" t="s">
        <v>26</v>
      </c>
      <c r="B11" s="80" t="s">
        <v>62</v>
      </c>
      <c r="C11" s="45" t="s">
        <v>63</v>
      </c>
      <c r="D11" s="77"/>
      <c r="E11" s="74">
        <f t="shared" si="0"/>
        <v>0</v>
      </c>
    </row>
    <row r="12" spans="1:5" s="46" customFormat="1" ht="29.25">
      <c r="A12" s="44" t="s">
        <v>27</v>
      </c>
      <c r="B12" s="80" t="s">
        <v>62</v>
      </c>
      <c r="C12" s="45" t="s">
        <v>64</v>
      </c>
      <c r="D12" s="77"/>
      <c r="E12" s="74">
        <f t="shared" si="0"/>
        <v>0</v>
      </c>
    </row>
    <row r="13" spans="1:5" s="46" customFormat="1" ht="39">
      <c r="A13" s="44" t="s">
        <v>28</v>
      </c>
      <c r="B13" s="80" t="s">
        <v>65</v>
      </c>
      <c r="C13" s="45" t="s">
        <v>66</v>
      </c>
      <c r="D13" s="77"/>
      <c r="E13" s="74">
        <f t="shared" si="0"/>
        <v>0</v>
      </c>
    </row>
    <row r="14" spans="1:5" s="46" customFormat="1" ht="39">
      <c r="A14" s="44" t="s">
        <v>29</v>
      </c>
      <c r="B14" s="80" t="s">
        <v>67</v>
      </c>
      <c r="C14" s="45" t="s">
        <v>68</v>
      </c>
      <c r="D14" s="77"/>
      <c r="E14" s="74">
        <f t="shared" si="0"/>
        <v>0</v>
      </c>
    </row>
    <row r="15" spans="1:5" s="46" customFormat="1" ht="19.5">
      <c r="A15" s="44" t="s">
        <v>30</v>
      </c>
      <c r="B15" s="80" t="s">
        <v>69</v>
      </c>
      <c r="C15" s="45" t="s">
        <v>70</v>
      </c>
      <c r="D15" s="77"/>
      <c r="E15" s="74">
        <f t="shared" si="0"/>
        <v>0</v>
      </c>
    </row>
    <row r="16" spans="1:5" s="43" customFormat="1" ht="21" customHeight="1">
      <c r="A16" s="41" t="s">
        <v>11</v>
      </c>
      <c r="B16" s="42"/>
      <c r="C16" s="41"/>
      <c r="D16" s="76"/>
      <c r="E16" s="75">
        <f>ROUND(E10,2)+ROUND(E11,2)+ROUND(E12,2)+ROUND(E13,2)+ROUND(E14,2)+ROUND(E15,2)</f>
        <v>0</v>
      </c>
    </row>
    <row r="17" spans="1:5" s="43" customFormat="1" ht="21" customHeight="1">
      <c r="A17" s="41" t="s">
        <v>12</v>
      </c>
      <c r="B17" s="42"/>
      <c r="C17" s="41"/>
      <c r="D17" s="76"/>
      <c r="E17" s="75">
        <f>ROUND(E10,2)+ROUND(E11,2)+ROUND(E12,2)+ROUND(E13,2)+ROUND(E14,2)+ROUND(E15,2)</f>
        <v>0</v>
      </c>
    </row>
    <row r="18" spans="1:5" s="43" customFormat="1" ht="21" customHeight="1">
      <c r="A18" s="41" t="s">
        <v>13</v>
      </c>
      <c r="B18" s="42"/>
      <c r="C18" s="41"/>
      <c r="D18" s="76"/>
      <c r="E18" s="76"/>
    </row>
    <row r="19" spans="1:5" s="43" customFormat="1" ht="21" customHeight="1">
      <c r="A19" s="41" t="s">
        <v>14</v>
      </c>
      <c r="B19" s="42"/>
      <c r="C19" s="41"/>
      <c r="D19" s="76"/>
      <c r="E19" s="76"/>
    </row>
    <row r="20" spans="1:5" s="46" customFormat="1" ht="29.25">
      <c r="A20" s="44" t="s">
        <v>57</v>
      </c>
      <c r="B20" s="80" t="s">
        <v>67</v>
      </c>
      <c r="C20" s="45" t="s">
        <v>71</v>
      </c>
      <c r="D20" s="77"/>
      <c r="E20" s="74">
        <f>C20*D20</f>
        <v>0</v>
      </c>
    </row>
    <row r="21" spans="1:5" s="46" customFormat="1" ht="29.25">
      <c r="A21" s="44" t="s">
        <v>58</v>
      </c>
      <c r="B21" s="80" t="s">
        <v>65</v>
      </c>
      <c r="C21" s="45" t="s">
        <v>72</v>
      </c>
      <c r="D21" s="77"/>
      <c r="E21" s="74">
        <f>C21*D21</f>
        <v>0</v>
      </c>
    </row>
    <row r="22" spans="1:5" s="46" customFormat="1" ht="29.25">
      <c r="A22" s="44" t="s">
        <v>59</v>
      </c>
      <c r="B22" s="80" t="s">
        <v>62</v>
      </c>
      <c r="C22" s="45" t="s">
        <v>73</v>
      </c>
      <c r="D22" s="77"/>
      <c r="E22" s="74">
        <f>C22*D22</f>
        <v>0</v>
      </c>
    </row>
    <row r="23" spans="1:5" s="46" customFormat="1" ht="21" customHeight="1">
      <c r="A23" s="41" t="s">
        <v>15</v>
      </c>
      <c r="B23" s="42"/>
      <c r="C23" s="41"/>
      <c r="D23" s="41"/>
      <c r="E23" s="75">
        <f>ROUND(E20,2)+ROUND(E21,2)+ROUND(E22,2)</f>
        <v>0</v>
      </c>
    </row>
    <row r="24" spans="1:5" s="46" customFormat="1" ht="12" customHeight="1">
      <c r="A24" s="47"/>
      <c r="B24" s="48"/>
      <c r="C24" s="47"/>
      <c r="D24" s="47"/>
      <c r="E24" s="49"/>
    </row>
    <row r="25" spans="1:5" s="46" customFormat="1">
      <c r="A25" s="105"/>
      <c r="B25" s="105"/>
      <c r="C25" s="105"/>
      <c r="D25" s="105"/>
      <c r="E25" s="105"/>
    </row>
    <row r="26" spans="1:5" s="46" customFormat="1">
      <c r="B26" s="50"/>
    </row>
    <row r="27" spans="1:5" s="46" customFormat="1">
      <c r="A27" s="51" t="s">
        <v>0</v>
      </c>
      <c r="B27" s="51" t="s">
        <v>1</v>
      </c>
      <c r="C27" s="51" t="s">
        <v>2</v>
      </c>
      <c r="D27" s="51" t="s">
        <v>3</v>
      </c>
      <c r="E27" s="51" t="s">
        <v>4</v>
      </c>
    </row>
    <row r="28" spans="1:5" s="43" customFormat="1" ht="21" customHeight="1">
      <c r="A28" s="52"/>
      <c r="B28" s="52"/>
      <c r="C28" s="52"/>
      <c r="D28" s="52"/>
      <c r="E28" s="52"/>
    </row>
    <row r="29" spans="1:5" s="43" customFormat="1" ht="19.5">
      <c r="A29" s="41" t="s">
        <v>23</v>
      </c>
      <c r="B29" s="42"/>
      <c r="C29" s="41"/>
      <c r="D29" s="41"/>
      <c r="E29" s="53"/>
    </row>
    <row r="30" spans="1:5" s="46" customFormat="1" ht="19.5">
      <c r="A30" s="44" t="s">
        <v>31</v>
      </c>
      <c r="B30" s="80" t="s">
        <v>74</v>
      </c>
      <c r="C30" s="78" t="s">
        <v>75</v>
      </c>
      <c r="D30" s="77"/>
      <c r="E30" s="74">
        <f>(C30*D30)</f>
        <v>0</v>
      </c>
    </row>
    <row r="31" spans="1:5" s="46" customFormat="1" ht="19.5">
      <c r="A31" s="44" t="s">
        <v>32</v>
      </c>
      <c r="B31" s="80" t="s">
        <v>76</v>
      </c>
      <c r="C31" s="78" t="s">
        <v>77</v>
      </c>
      <c r="D31" s="77"/>
      <c r="E31" s="74">
        <f>(C31*D31)</f>
        <v>0</v>
      </c>
    </row>
    <row r="32" spans="1:5" s="46" customFormat="1" ht="39">
      <c r="A32" s="44" t="s">
        <v>33</v>
      </c>
      <c r="B32" s="80" t="s">
        <v>76</v>
      </c>
      <c r="C32" s="78" t="s">
        <v>78</v>
      </c>
      <c r="D32" s="77"/>
      <c r="E32" s="74">
        <f>(C32*D32)</f>
        <v>0</v>
      </c>
    </row>
    <row r="33" spans="1:5" s="43" customFormat="1" ht="21" customHeight="1">
      <c r="A33" s="41" t="s">
        <v>16</v>
      </c>
      <c r="B33" s="81"/>
      <c r="C33" s="76"/>
      <c r="D33" s="76"/>
      <c r="E33" s="75">
        <f>ROUND(E30,2)+ROUND(E31,2)+ROUND(E32,2)</f>
        <v>0</v>
      </c>
    </row>
    <row r="34" spans="1:5" s="43" customFormat="1" ht="21" customHeight="1">
      <c r="A34" s="41" t="s">
        <v>17</v>
      </c>
      <c r="B34" s="81"/>
      <c r="C34" s="76"/>
      <c r="D34" s="76"/>
      <c r="E34" s="76"/>
    </row>
    <row r="35" spans="1:5" s="46" customFormat="1" ht="19.5">
      <c r="A35" s="44" t="s">
        <v>34</v>
      </c>
      <c r="B35" s="80" t="s">
        <v>79</v>
      </c>
      <c r="C35" s="78" t="s">
        <v>70</v>
      </c>
      <c r="D35" s="77"/>
      <c r="E35" s="74">
        <f>C35*D35</f>
        <v>0</v>
      </c>
    </row>
    <row r="36" spans="1:5" s="46" customFormat="1" ht="19.5">
      <c r="A36" s="44" t="s">
        <v>35</v>
      </c>
      <c r="B36" s="80" t="s">
        <v>79</v>
      </c>
      <c r="C36" s="78" t="s">
        <v>70</v>
      </c>
      <c r="D36" s="77"/>
      <c r="E36" s="74">
        <f t="shared" ref="E36:E41" si="1">C36*D36</f>
        <v>0</v>
      </c>
    </row>
    <row r="37" spans="1:5" s="46" customFormat="1" ht="19.5">
      <c r="A37" s="44" t="s">
        <v>36</v>
      </c>
      <c r="B37" s="80" t="s">
        <v>79</v>
      </c>
      <c r="C37" s="78" t="s">
        <v>70</v>
      </c>
      <c r="D37" s="77"/>
      <c r="E37" s="74">
        <f t="shared" si="1"/>
        <v>0</v>
      </c>
    </row>
    <row r="38" spans="1:5" s="46" customFormat="1" ht="19.5">
      <c r="A38" s="44" t="s">
        <v>37</v>
      </c>
      <c r="B38" s="80" t="s">
        <v>79</v>
      </c>
      <c r="C38" s="78" t="s">
        <v>70</v>
      </c>
      <c r="D38" s="77"/>
      <c r="E38" s="74">
        <f t="shared" si="1"/>
        <v>0</v>
      </c>
    </row>
    <row r="39" spans="1:5" s="46" customFormat="1" ht="19.5">
      <c r="A39" s="44" t="s">
        <v>38</v>
      </c>
      <c r="B39" s="80" t="s">
        <v>79</v>
      </c>
      <c r="C39" s="78" t="s">
        <v>70</v>
      </c>
      <c r="D39" s="77"/>
      <c r="E39" s="74">
        <f t="shared" si="1"/>
        <v>0</v>
      </c>
    </row>
    <row r="40" spans="1:5" s="46" customFormat="1" ht="19.5">
      <c r="A40" s="44" t="s">
        <v>39</v>
      </c>
      <c r="B40" s="80" t="s">
        <v>79</v>
      </c>
      <c r="C40" s="78" t="s">
        <v>70</v>
      </c>
      <c r="D40" s="77"/>
      <c r="E40" s="74">
        <f t="shared" si="1"/>
        <v>0</v>
      </c>
    </row>
    <row r="41" spans="1:5" s="46" customFormat="1" ht="19.5">
      <c r="A41" s="44" t="s">
        <v>40</v>
      </c>
      <c r="B41" s="80" t="s">
        <v>79</v>
      </c>
      <c r="C41" s="78" t="s">
        <v>70</v>
      </c>
      <c r="D41" s="77"/>
      <c r="E41" s="74">
        <f t="shared" si="1"/>
        <v>0</v>
      </c>
    </row>
    <row r="42" spans="1:5" s="43" customFormat="1" ht="21" customHeight="1">
      <c r="A42" s="41" t="s">
        <v>18</v>
      </c>
      <c r="B42" s="81"/>
      <c r="C42" s="76"/>
      <c r="D42" s="76"/>
      <c r="E42" s="75">
        <f>ROUND(E35,2)+ROUND(E36,2)+ROUND(E37,2)+ROUND(E38,2)+ROUND(E39,2)+ROUND(E40,2)+ROUND(E41,2)</f>
        <v>0</v>
      </c>
    </row>
    <row r="43" spans="1:5" s="43" customFormat="1" ht="21" customHeight="1">
      <c r="A43" s="41" t="s">
        <v>19</v>
      </c>
      <c r="B43" s="81"/>
      <c r="C43" s="76"/>
      <c r="D43" s="76"/>
      <c r="E43" s="75">
        <f>ROUND(E23,2)+ROUND(E33,2)+ROUND(E42,2)</f>
        <v>0</v>
      </c>
    </row>
    <row r="44" spans="1:5" s="43" customFormat="1" ht="21" customHeight="1">
      <c r="A44" s="41" t="s">
        <v>24</v>
      </c>
      <c r="B44" s="81"/>
      <c r="C44" s="76"/>
      <c r="D44" s="76"/>
      <c r="E44" s="79"/>
    </row>
    <row r="45" spans="1:5" s="46" customFormat="1" ht="19.5">
      <c r="A45" s="44" t="s">
        <v>41</v>
      </c>
      <c r="B45" s="80" t="s">
        <v>79</v>
      </c>
      <c r="C45" s="78" t="s">
        <v>70</v>
      </c>
      <c r="D45" s="77"/>
      <c r="E45" s="74">
        <f>C45*D45</f>
        <v>0</v>
      </c>
    </row>
    <row r="46" spans="1:5" s="46" customFormat="1" ht="19.5">
      <c r="A46" s="44" t="s">
        <v>42</v>
      </c>
      <c r="B46" s="80" t="s">
        <v>79</v>
      </c>
      <c r="C46" s="78" t="s">
        <v>70</v>
      </c>
      <c r="D46" s="77"/>
      <c r="E46" s="74">
        <f>C46*D46</f>
        <v>0</v>
      </c>
    </row>
    <row r="47" spans="1:5" s="46" customFormat="1" ht="19.5">
      <c r="A47" s="44" t="s">
        <v>43</v>
      </c>
      <c r="B47" s="80" t="s">
        <v>79</v>
      </c>
      <c r="C47" s="78" t="s">
        <v>80</v>
      </c>
      <c r="D47" s="77"/>
      <c r="E47" s="74">
        <f>C47*D47</f>
        <v>0</v>
      </c>
    </row>
    <row r="48" spans="1:5" s="43" customFormat="1" ht="21" customHeight="1">
      <c r="A48" s="41" t="s">
        <v>20</v>
      </c>
      <c r="B48" s="81"/>
      <c r="C48" s="41"/>
      <c r="D48" s="41"/>
      <c r="E48" s="75">
        <f>ROUND(E45,2)+ROUND(E46,2)+ROUND(E47,2)</f>
        <v>0</v>
      </c>
    </row>
    <row r="49" spans="1:5" s="46" customFormat="1">
      <c r="B49" s="50"/>
    </row>
    <row r="50" spans="1:5" s="46" customFormat="1">
      <c r="A50" s="105"/>
      <c r="B50" s="105"/>
      <c r="C50" s="105"/>
      <c r="D50" s="105"/>
      <c r="E50" s="105"/>
    </row>
    <row r="51" spans="1:5" s="46" customFormat="1">
      <c r="B51" s="50"/>
    </row>
    <row r="52" spans="1:5" s="46" customFormat="1">
      <c r="A52" s="51" t="s">
        <v>0</v>
      </c>
      <c r="B52" s="51" t="s">
        <v>1</v>
      </c>
      <c r="C52" s="51" t="s">
        <v>2</v>
      </c>
      <c r="D52" s="51" t="s">
        <v>3</v>
      </c>
      <c r="E52" s="51" t="s">
        <v>4</v>
      </c>
    </row>
    <row r="53" spans="1:5" s="43" customFormat="1" ht="21" customHeight="1">
      <c r="A53" s="41" t="s">
        <v>21</v>
      </c>
      <c r="B53" s="42"/>
      <c r="C53" s="41"/>
      <c r="D53" s="41"/>
      <c r="E53" s="41"/>
    </row>
    <row r="54" spans="1:5" s="46" customFormat="1" ht="29.25">
      <c r="A54" s="44" t="s">
        <v>44</v>
      </c>
      <c r="B54" s="80" t="s">
        <v>62</v>
      </c>
      <c r="C54" s="45" t="s">
        <v>81</v>
      </c>
      <c r="D54" s="77"/>
      <c r="E54" s="74">
        <f>C54*D54</f>
        <v>0</v>
      </c>
    </row>
    <row r="55" spans="1:5" s="46" customFormat="1" ht="29.25">
      <c r="A55" s="44" t="s">
        <v>45</v>
      </c>
      <c r="B55" s="80" t="s">
        <v>76</v>
      </c>
      <c r="C55" s="45" t="s">
        <v>82</v>
      </c>
      <c r="D55" s="77"/>
      <c r="E55" s="74">
        <f t="shared" ref="E55:E66" si="2">C55*D55</f>
        <v>0</v>
      </c>
    </row>
    <row r="56" spans="1:5" s="46" customFormat="1" ht="29.25">
      <c r="A56" s="44" t="s">
        <v>46</v>
      </c>
      <c r="B56" s="80" t="s">
        <v>76</v>
      </c>
      <c r="C56" s="45" t="s">
        <v>83</v>
      </c>
      <c r="D56" s="77"/>
      <c r="E56" s="74">
        <f t="shared" si="2"/>
        <v>0</v>
      </c>
    </row>
    <row r="57" spans="1:5" s="46" customFormat="1" ht="29.25">
      <c r="A57" s="44" t="s">
        <v>47</v>
      </c>
      <c r="B57" s="80" t="s">
        <v>62</v>
      </c>
      <c r="C57" s="45" t="s">
        <v>81</v>
      </c>
      <c r="D57" s="77"/>
      <c r="E57" s="74">
        <f t="shared" si="2"/>
        <v>0</v>
      </c>
    </row>
    <row r="58" spans="1:5" s="46" customFormat="1" ht="29.25">
      <c r="A58" s="44" t="s">
        <v>48</v>
      </c>
      <c r="B58" s="80" t="s">
        <v>67</v>
      </c>
      <c r="C58" s="45" t="s">
        <v>84</v>
      </c>
      <c r="D58" s="77"/>
      <c r="E58" s="74">
        <f t="shared" si="2"/>
        <v>0</v>
      </c>
    </row>
    <row r="59" spans="1:5" s="46" customFormat="1" ht="29.25">
      <c r="A59" s="44" t="s">
        <v>49</v>
      </c>
      <c r="B59" s="80" t="s">
        <v>67</v>
      </c>
      <c r="C59" s="45" t="s">
        <v>85</v>
      </c>
      <c r="D59" s="77"/>
      <c r="E59" s="74">
        <f t="shared" si="2"/>
        <v>0</v>
      </c>
    </row>
    <row r="60" spans="1:5" s="46" customFormat="1" ht="29.25">
      <c r="A60" s="44" t="s">
        <v>50</v>
      </c>
      <c r="B60" s="80" t="s">
        <v>67</v>
      </c>
      <c r="C60" s="45" t="s">
        <v>86</v>
      </c>
      <c r="D60" s="77"/>
      <c r="E60" s="74">
        <f t="shared" si="2"/>
        <v>0</v>
      </c>
    </row>
    <row r="61" spans="1:5" s="46" customFormat="1" ht="29.25">
      <c r="A61" s="44" t="s">
        <v>51</v>
      </c>
      <c r="B61" s="80" t="s">
        <v>67</v>
      </c>
      <c r="C61" s="45" t="s">
        <v>87</v>
      </c>
      <c r="D61" s="77"/>
      <c r="E61" s="74">
        <f t="shared" si="2"/>
        <v>0</v>
      </c>
    </row>
    <row r="62" spans="1:5" s="46" customFormat="1" ht="29.25">
      <c r="A62" s="44" t="s">
        <v>52</v>
      </c>
      <c r="B62" s="80" t="s">
        <v>88</v>
      </c>
      <c r="C62" s="45" t="s">
        <v>89</v>
      </c>
      <c r="D62" s="77"/>
      <c r="E62" s="74">
        <f t="shared" si="2"/>
        <v>0</v>
      </c>
    </row>
    <row r="63" spans="1:5" s="46" customFormat="1" ht="39">
      <c r="A63" s="44" t="s">
        <v>53</v>
      </c>
      <c r="B63" s="80" t="s">
        <v>90</v>
      </c>
      <c r="C63" s="45" t="s">
        <v>91</v>
      </c>
      <c r="D63" s="77"/>
      <c r="E63" s="74">
        <f t="shared" si="2"/>
        <v>0</v>
      </c>
    </row>
    <row r="64" spans="1:5" s="46" customFormat="1" ht="29.25">
      <c r="A64" s="44" t="s">
        <v>54</v>
      </c>
      <c r="B64" s="80" t="s">
        <v>67</v>
      </c>
      <c r="C64" s="45" t="s">
        <v>86</v>
      </c>
      <c r="D64" s="77"/>
      <c r="E64" s="74">
        <f t="shared" si="2"/>
        <v>0</v>
      </c>
    </row>
    <row r="65" spans="1:5" s="46" customFormat="1" ht="39">
      <c r="A65" s="44" t="s">
        <v>55</v>
      </c>
      <c r="B65" s="80" t="s">
        <v>62</v>
      </c>
      <c r="C65" s="45" t="s">
        <v>92</v>
      </c>
      <c r="D65" s="77"/>
      <c r="E65" s="74">
        <f t="shared" si="2"/>
        <v>0</v>
      </c>
    </row>
    <row r="66" spans="1:5" s="46" customFormat="1" ht="19.5">
      <c r="A66" s="44" t="s">
        <v>56</v>
      </c>
      <c r="B66" s="80" t="s">
        <v>62</v>
      </c>
      <c r="C66" s="45" t="s">
        <v>92</v>
      </c>
      <c r="D66" s="77"/>
      <c r="E66" s="74">
        <f t="shared" si="2"/>
        <v>0</v>
      </c>
    </row>
    <row r="67" spans="1:5" s="43" customFormat="1" ht="21" customHeight="1">
      <c r="A67" s="41" t="s">
        <v>22</v>
      </c>
      <c r="B67" s="42"/>
      <c r="C67" s="41"/>
      <c r="D67" s="41"/>
      <c r="E67" s="75">
        <f>ROUND(E54,2)+ROUND(E55,2)+ROUND(E56,2)+ROUND(E57,2)+ROUND(E58,2)+ROUND(E59,2)+ROUND(E60,2)+ROUND(E61,2)+ROUND(E62,2)+ROUND(E63,2)+ROUND(E64,2)+ROUND(E65,2)+ROUND(E66,2)</f>
        <v>0</v>
      </c>
    </row>
    <row r="69" spans="1:5">
      <c r="A69" s="106"/>
      <c r="B69" s="106"/>
      <c r="C69" s="106"/>
      <c r="D69" s="106"/>
      <c r="E69" s="106"/>
    </row>
    <row r="71" spans="1:5">
      <c r="A71" s="54" t="s">
        <v>5</v>
      </c>
    </row>
    <row r="73" spans="1:5">
      <c r="A73" s="98" t="s">
        <v>133</v>
      </c>
      <c r="B73" s="99"/>
      <c r="C73" s="99"/>
      <c r="D73" s="99"/>
      <c r="E73" s="82">
        <f>ROUND(E17,2)+ROUND(E43,2)+ROUND(E48,2)+ROUND(E67,2)</f>
        <v>0</v>
      </c>
    </row>
    <row r="74" spans="1:5" hidden="1">
      <c r="A74" s="100"/>
      <c r="B74" s="101"/>
      <c r="C74" s="101"/>
      <c r="D74" s="101"/>
      <c r="E74" s="102"/>
    </row>
    <row r="75" spans="1:5" hidden="1">
      <c r="A75" s="57" t="s">
        <v>6</v>
      </c>
      <c r="B75" s="58" t="s">
        <v>8</v>
      </c>
      <c r="C75" s="59"/>
      <c r="D75" s="59"/>
      <c r="E75" s="56">
        <f>E73*B75</f>
        <v>0</v>
      </c>
    </row>
    <row r="76" spans="1:5" hidden="1">
      <c r="A76" s="103" t="s">
        <v>7</v>
      </c>
      <c r="B76" s="104"/>
      <c r="C76" s="104"/>
      <c r="D76" s="104"/>
      <c r="E76" s="56">
        <f>ROUND(E73,2)+ROUND(E75,2)</f>
        <v>0</v>
      </c>
    </row>
    <row r="78" spans="1:5">
      <c r="A78" s="97"/>
      <c r="B78" s="97"/>
      <c r="C78" s="97"/>
      <c r="D78" s="97"/>
      <c r="E78" s="97"/>
    </row>
  </sheetData>
  <sheetProtection selectLockedCells="1"/>
  <mergeCells count="9">
    <mergeCell ref="A2:E3"/>
    <mergeCell ref="A5:E5"/>
    <mergeCell ref="A78:E78"/>
    <mergeCell ref="A73:D73"/>
    <mergeCell ref="A74:E74"/>
    <mergeCell ref="A76:D76"/>
    <mergeCell ref="A25:E25"/>
    <mergeCell ref="A50:E50"/>
    <mergeCell ref="A69:E69"/>
  </mergeCells>
  <phoneticPr fontId="21" type="noConversion"/>
  <pageMargins left="0.7" right="0.7" top="0.75" bottom="0.75" header="0.3" footer="0.3"/>
  <pageSetup paperSize="9" scale="99" orientation="portrait" r:id="rId1"/>
  <headerFooter>
    <oddFooter>&amp;C&amp;P</oddFooter>
  </headerFooter>
  <rowBreaks count="2" manualBreakCount="2">
    <brk id="26" max="16383" man="1"/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99"/>
  </sheetPr>
  <dimension ref="A2:G77"/>
  <sheetViews>
    <sheetView zoomScaleNormal="100" workbookViewId="0">
      <selection activeCell="D65" sqref="D65"/>
    </sheetView>
  </sheetViews>
  <sheetFormatPr defaultColWidth="51.140625" defaultRowHeight="12.75"/>
  <cols>
    <col min="1" max="1" width="51.7109375" style="1" customWidth="1"/>
    <col min="2" max="2" width="7.42578125" style="1" customWidth="1"/>
    <col min="3" max="5" width="9.85546875" style="1" customWidth="1"/>
    <col min="6" max="255" width="9.140625" style="1" customWidth="1"/>
    <col min="256" max="16384" width="51.140625" style="1"/>
  </cols>
  <sheetData>
    <row r="2" spans="1:5">
      <c r="A2" s="107" t="s">
        <v>246</v>
      </c>
      <c r="B2" s="107"/>
      <c r="C2" s="107"/>
      <c r="D2" s="107"/>
      <c r="E2" s="107"/>
    </row>
    <row r="3" spans="1:5">
      <c r="A3" s="107"/>
      <c r="B3" s="107"/>
      <c r="C3" s="107"/>
      <c r="D3" s="107"/>
      <c r="E3" s="107"/>
    </row>
    <row r="5" spans="1:5" ht="18">
      <c r="A5" s="112" t="s">
        <v>237</v>
      </c>
      <c r="B5" s="112"/>
      <c r="C5" s="112"/>
      <c r="D5" s="112"/>
      <c r="E5" s="112"/>
    </row>
    <row r="7" spans="1:5">
      <c r="A7" s="2" t="s">
        <v>93</v>
      </c>
      <c r="B7" s="3" t="s">
        <v>94</v>
      </c>
      <c r="C7" s="3" t="s">
        <v>95</v>
      </c>
      <c r="D7" s="3" t="s">
        <v>96</v>
      </c>
      <c r="E7" s="3" t="s">
        <v>97</v>
      </c>
    </row>
    <row r="8" spans="1:5" s="12" customFormat="1" ht="21" customHeight="1">
      <c r="A8" s="8" t="s">
        <v>98</v>
      </c>
      <c r="B8" s="9"/>
      <c r="C8" s="10"/>
      <c r="D8" s="11"/>
      <c r="E8" s="11"/>
    </row>
    <row r="9" spans="1:5" s="12" customFormat="1" ht="21" customHeight="1">
      <c r="A9" s="13" t="s">
        <v>99</v>
      </c>
      <c r="B9" s="9"/>
      <c r="C9" s="10"/>
      <c r="D9" s="11"/>
      <c r="E9" s="11"/>
    </row>
    <row r="10" spans="1:5" ht="31.5">
      <c r="A10" s="14" t="s">
        <v>137</v>
      </c>
      <c r="B10" s="68" t="s">
        <v>60</v>
      </c>
      <c r="C10" s="16" t="s">
        <v>100</v>
      </c>
      <c r="D10" s="60"/>
      <c r="E10" s="83">
        <f>C10*D10</f>
        <v>0</v>
      </c>
    </row>
    <row r="11" spans="1:5" ht="31.5">
      <c r="A11" s="14" t="s">
        <v>138</v>
      </c>
      <c r="B11" s="68" t="s">
        <v>62</v>
      </c>
      <c r="C11" s="16" t="s">
        <v>101</v>
      </c>
      <c r="D11" s="60"/>
      <c r="E11" s="83">
        <f t="shared" ref="E11:E16" si="0">C11*D11</f>
        <v>0</v>
      </c>
    </row>
    <row r="12" spans="1:5" ht="31.5">
      <c r="A12" s="14" t="s">
        <v>139</v>
      </c>
      <c r="B12" s="71" t="s">
        <v>65</v>
      </c>
      <c r="C12" s="16" t="s">
        <v>102</v>
      </c>
      <c r="D12" s="60"/>
      <c r="E12" s="83">
        <f t="shared" si="0"/>
        <v>0</v>
      </c>
    </row>
    <row r="13" spans="1:5" ht="42">
      <c r="A13" s="15" t="s">
        <v>140</v>
      </c>
      <c r="B13" s="68" t="s">
        <v>62</v>
      </c>
      <c r="C13" s="16" t="s">
        <v>101</v>
      </c>
      <c r="D13" s="60"/>
      <c r="E13" s="83">
        <f t="shared" si="0"/>
        <v>0</v>
      </c>
    </row>
    <row r="14" spans="1:5" ht="31.5">
      <c r="A14" s="14" t="s">
        <v>141</v>
      </c>
      <c r="B14" s="68" t="s">
        <v>62</v>
      </c>
      <c r="C14" s="16" t="s">
        <v>101</v>
      </c>
      <c r="D14" s="60"/>
      <c r="E14" s="83">
        <f t="shared" si="0"/>
        <v>0</v>
      </c>
    </row>
    <row r="15" spans="1:5" ht="31.5">
      <c r="A15" s="14" t="s">
        <v>142</v>
      </c>
      <c r="B15" s="71" t="s">
        <v>88</v>
      </c>
      <c r="C15" s="16" t="s">
        <v>103</v>
      </c>
      <c r="D15" s="60"/>
      <c r="E15" s="83">
        <f t="shared" si="0"/>
        <v>0</v>
      </c>
    </row>
    <row r="16" spans="1:5" ht="21">
      <c r="A16" s="20" t="s">
        <v>170</v>
      </c>
      <c r="B16" s="68" t="s">
        <v>69</v>
      </c>
      <c r="C16" s="16" t="s">
        <v>70</v>
      </c>
      <c r="D16" s="60"/>
      <c r="E16" s="83">
        <f t="shared" si="0"/>
        <v>0</v>
      </c>
    </row>
    <row r="17" spans="1:5" s="12" customFormat="1" ht="21" customHeight="1">
      <c r="A17" s="8" t="s">
        <v>104</v>
      </c>
      <c r="B17" s="69"/>
      <c r="C17" s="10"/>
      <c r="D17" s="11"/>
      <c r="E17" s="84">
        <f>ROUND(E10,2)+ROUND(E11,2)+ROUND(E12,2)+ROUND(E13,2)+ROUND(E14,2)+ROUND(E15,2)+ROUND(E16,2)</f>
        <v>0</v>
      </c>
    </row>
    <row r="18" spans="1:5" s="12" customFormat="1" ht="21" customHeight="1">
      <c r="A18" s="8" t="s">
        <v>105</v>
      </c>
      <c r="B18" s="69"/>
      <c r="C18" s="10"/>
      <c r="D18" s="11"/>
      <c r="E18" s="84">
        <f>ROUND(E10,2)+ROUND(E11,2)+ROUND(E12,2)+ROUND(E13,2)+ROUND(E14,2)+ROUND(E15,2)+ROUND(E16,2)</f>
        <v>0</v>
      </c>
    </row>
    <row r="19" spans="1:5" s="12" customFormat="1" ht="21" customHeight="1">
      <c r="A19" s="13" t="s">
        <v>106</v>
      </c>
      <c r="B19" s="69"/>
      <c r="C19" s="10"/>
      <c r="D19" s="11"/>
      <c r="E19" s="85"/>
    </row>
    <row r="20" spans="1:5" s="12" customFormat="1" ht="21" customHeight="1">
      <c r="A20" s="13" t="s">
        <v>107</v>
      </c>
      <c r="B20" s="69"/>
      <c r="C20" s="10"/>
      <c r="D20" s="11"/>
      <c r="E20" s="11"/>
    </row>
    <row r="21" spans="1:5" ht="31.5">
      <c r="A21" s="14" t="s">
        <v>143</v>
      </c>
      <c r="B21" s="71" t="s">
        <v>67</v>
      </c>
      <c r="C21" s="16" t="s">
        <v>108</v>
      </c>
      <c r="D21" s="60"/>
      <c r="E21" s="83">
        <f>C21*D21</f>
        <v>0</v>
      </c>
    </row>
    <row r="22" spans="1:5" ht="31.5">
      <c r="A22" s="14" t="s">
        <v>144</v>
      </c>
      <c r="B22" s="71" t="s">
        <v>65</v>
      </c>
      <c r="C22" s="16" t="s">
        <v>109</v>
      </c>
      <c r="D22" s="60"/>
      <c r="E22" s="83">
        <f>C22*D22</f>
        <v>0</v>
      </c>
    </row>
    <row r="23" spans="1:5" ht="42">
      <c r="A23" s="15" t="s">
        <v>145</v>
      </c>
      <c r="B23" s="71" t="s">
        <v>62</v>
      </c>
      <c r="C23" s="16" t="s">
        <v>110</v>
      </c>
      <c r="D23" s="60"/>
      <c r="E23" s="83">
        <f>C23*D23</f>
        <v>0</v>
      </c>
    </row>
    <row r="25" spans="1:5">
      <c r="A25" s="109"/>
      <c r="B25" s="109"/>
      <c r="C25" s="109"/>
      <c r="D25" s="109"/>
      <c r="E25" s="109"/>
    </row>
    <row r="27" spans="1:5">
      <c r="A27" s="2" t="s">
        <v>93</v>
      </c>
      <c r="B27" s="3" t="s">
        <v>94</v>
      </c>
      <c r="C27" s="3" t="s">
        <v>95</v>
      </c>
      <c r="D27" s="3" t="s">
        <v>96</v>
      </c>
      <c r="E27" s="3" t="s">
        <v>97</v>
      </c>
    </row>
    <row r="28" spans="1:5" ht="31.5">
      <c r="A28" s="14" t="s">
        <v>146</v>
      </c>
      <c r="B28" s="68" t="s">
        <v>62</v>
      </c>
      <c r="C28" s="16" t="s">
        <v>110</v>
      </c>
      <c r="D28" s="60"/>
      <c r="E28" s="83">
        <f>C28*D28</f>
        <v>0</v>
      </c>
    </row>
    <row r="29" spans="1:5" ht="31.5">
      <c r="A29" s="14" t="s">
        <v>147</v>
      </c>
      <c r="B29" s="68" t="s">
        <v>88</v>
      </c>
      <c r="C29" s="16" t="s">
        <v>111</v>
      </c>
      <c r="D29" s="60"/>
      <c r="E29" s="83">
        <f>C29*D29</f>
        <v>0</v>
      </c>
    </row>
    <row r="30" spans="1:5" s="12" customFormat="1" ht="21" customHeight="1">
      <c r="A30" s="8" t="s">
        <v>112</v>
      </c>
      <c r="B30" s="69"/>
      <c r="C30" s="17"/>
      <c r="D30" s="18"/>
      <c r="E30" s="84">
        <f>ROUND(E21,2)+ROUND(E22,2)+ROUND(E23,2)+ROUND(E28,2)+ROUND(E29,2)</f>
        <v>0</v>
      </c>
    </row>
    <row r="31" spans="1:5" s="12" customFormat="1" ht="21" customHeight="1">
      <c r="A31" s="8" t="s">
        <v>113</v>
      </c>
      <c r="B31" s="69"/>
      <c r="C31" s="17"/>
      <c r="D31" s="18"/>
      <c r="E31" s="86"/>
    </row>
    <row r="32" spans="1:5" ht="31.5">
      <c r="A32" s="14" t="s">
        <v>148</v>
      </c>
      <c r="B32" s="68" t="s">
        <v>74</v>
      </c>
      <c r="C32" s="16" t="s">
        <v>75</v>
      </c>
      <c r="D32" s="60"/>
      <c r="E32" s="83">
        <f>C32*D32</f>
        <v>0</v>
      </c>
    </row>
    <row r="33" spans="1:7" ht="21">
      <c r="A33" s="14" t="s">
        <v>149</v>
      </c>
      <c r="B33" s="68" t="s">
        <v>76</v>
      </c>
      <c r="C33" s="16" t="s">
        <v>77</v>
      </c>
      <c r="D33" s="60"/>
      <c r="E33" s="83">
        <f>C33*D33</f>
        <v>0</v>
      </c>
    </row>
    <row r="34" spans="1:7" ht="42">
      <c r="A34" s="14" t="s">
        <v>150</v>
      </c>
      <c r="B34" s="68" t="s">
        <v>76</v>
      </c>
      <c r="C34" s="16" t="s">
        <v>78</v>
      </c>
      <c r="D34" s="60"/>
      <c r="E34" s="83">
        <f>C34*D34</f>
        <v>0</v>
      </c>
    </row>
    <row r="35" spans="1:7" s="12" customFormat="1" ht="21" customHeight="1">
      <c r="A35" s="8" t="s">
        <v>114</v>
      </c>
      <c r="B35" s="69"/>
      <c r="C35" s="10"/>
      <c r="D35" s="18"/>
      <c r="E35" s="84">
        <f>ROUND(E32,2)+ROUND(E33,2)+ROUND(E34,2)</f>
        <v>0</v>
      </c>
    </row>
    <row r="36" spans="1:7" s="12" customFormat="1" ht="21" customHeight="1">
      <c r="A36" s="13" t="s">
        <v>115</v>
      </c>
      <c r="B36" s="69"/>
      <c r="C36" s="10"/>
      <c r="D36" s="11"/>
      <c r="E36" s="11"/>
    </row>
    <row r="37" spans="1:7" ht="21">
      <c r="A37" s="15" t="s">
        <v>151</v>
      </c>
      <c r="B37" s="68" t="s">
        <v>79</v>
      </c>
      <c r="C37" s="16" t="s">
        <v>70</v>
      </c>
      <c r="D37" s="60"/>
      <c r="E37" s="83">
        <f>C37*D37</f>
        <v>0</v>
      </c>
    </row>
    <row r="38" spans="1:7" ht="21">
      <c r="A38" s="14" t="s">
        <v>152</v>
      </c>
      <c r="B38" s="68" t="s">
        <v>79</v>
      </c>
      <c r="C38" s="16" t="s">
        <v>70</v>
      </c>
      <c r="D38" s="60"/>
      <c r="E38" s="83">
        <f t="shared" ref="E38:E43" si="1">C38*D38</f>
        <v>0</v>
      </c>
    </row>
    <row r="39" spans="1:7" ht="21">
      <c r="A39" s="14" t="s">
        <v>153</v>
      </c>
      <c r="B39" s="68" t="s">
        <v>79</v>
      </c>
      <c r="C39" s="16" t="s">
        <v>70</v>
      </c>
      <c r="D39" s="60"/>
      <c r="E39" s="83">
        <f t="shared" si="1"/>
        <v>0</v>
      </c>
    </row>
    <row r="40" spans="1:7" ht="21">
      <c r="A40" s="14" t="s">
        <v>154</v>
      </c>
      <c r="B40" s="68" t="s">
        <v>79</v>
      </c>
      <c r="C40" s="16" t="s">
        <v>70</v>
      </c>
      <c r="D40" s="60"/>
      <c r="E40" s="83">
        <f t="shared" si="1"/>
        <v>0</v>
      </c>
    </row>
    <row r="41" spans="1:7" ht="21">
      <c r="A41" s="15" t="s">
        <v>155</v>
      </c>
      <c r="B41" s="68" t="s">
        <v>79</v>
      </c>
      <c r="C41" s="16" t="s">
        <v>70</v>
      </c>
      <c r="D41" s="60"/>
      <c r="E41" s="83">
        <f t="shared" si="1"/>
        <v>0</v>
      </c>
    </row>
    <row r="42" spans="1:7" ht="21">
      <c r="A42" s="14" t="s">
        <v>156</v>
      </c>
      <c r="B42" s="68" t="s">
        <v>79</v>
      </c>
      <c r="C42" s="16" t="s">
        <v>70</v>
      </c>
      <c r="D42" s="60"/>
      <c r="E42" s="83">
        <f t="shared" si="1"/>
        <v>0</v>
      </c>
    </row>
    <row r="43" spans="1:7" ht="21">
      <c r="A43" s="15" t="s">
        <v>157</v>
      </c>
      <c r="B43" s="68" t="s">
        <v>79</v>
      </c>
      <c r="C43" s="16" t="s">
        <v>70</v>
      </c>
      <c r="D43" s="60"/>
      <c r="E43" s="83">
        <f t="shared" si="1"/>
        <v>0</v>
      </c>
    </row>
    <row r="44" spans="1:7" s="12" customFormat="1" ht="21" customHeight="1">
      <c r="A44" s="8" t="s">
        <v>116</v>
      </c>
      <c r="B44" s="9"/>
      <c r="C44" s="10"/>
      <c r="D44" s="18"/>
      <c r="E44" s="84">
        <f>ROUND(E37,2)+ROUND(E38,2)+ROUND(E39,2)+ROUND(E40,2)+ROUND(E41,2)+ROUND(E42,2)+ROUND(E43,2)</f>
        <v>0</v>
      </c>
      <c r="G44" s="12" t="s">
        <v>169</v>
      </c>
    </row>
    <row r="45" spans="1:7" s="12" customFormat="1" ht="21" customHeight="1">
      <c r="A45" s="8" t="s">
        <v>117</v>
      </c>
      <c r="B45" s="9"/>
      <c r="C45" s="10"/>
      <c r="D45" s="18"/>
      <c r="E45" s="84">
        <f>ROUND(E30,2)+ROUND(E35,2)+ROUND(E44,2)</f>
        <v>0</v>
      </c>
    </row>
    <row r="47" spans="1:7">
      <c r="A47" s="109"/>
      <c r="B47" s="109"/>
      <c r="C47" s="109"/>
      <c r="D47" s="109"/>
      <c r="E47" s="109"/>
    </row>
    <row r="49" spans="1:5">
      <c r="A49" s="2" t="s">
        <v>93</v>
      </c>
      <c r="B49" s="3" t="s">
        <v>94</v>
      </c>
      <c r="C49" s="3" t="s">
        <v>95</v>
      </c>
      <c r="D49" s="3" t="s">
        <v>96</v>
      </c>
      <c r="E49" s="3" t="s">
        <v>97</v>
      </c>
    </row>
    <row r="50" spans="1:5" s="12" customFormat="1" ht="21" customHeight="1">
      <c r="A50" s="13" t="s">
        <v>118</v>
      </c>
      <c r="B50" s="9"/>
      <c r="C50" s="10"/>
      <c r="D50" s="11"/>
      <c r="E50" s="11"/>
    </row>
    <row r="51" spans="1:5" ht="21">
      <c r="A51" s="14" t="s">
        <v>158</v>
      </c>
      <c r="B51" s="70" t="s">
        <v>79</v>
      </c>
      <c r="C51" s="16" t="s">
        <v>70</v>
      </c>
      <c r="D51" s="60"/>
      <c r="E51" s="83">
        <f>C51*D51</f>
        <v>0</v>
      </c>
    </row>
    <row r="52" spans="1:5" ht="21">
      <c r="A52" s="14" t="s">
        <v>159</v>
      </c>
      <c r="B52" s="70" t="s">
        <v>79</v>
      </c>
      <c r="C52" s="16" t="s">
        <v>70</v>
      </c>
      <c r="D52" s="60"/>
      <c r="E52" s="83">
        <f>C52*D52</f>
        <v>0</v>
      </c>
    </row>
    <row r="53" spans="1:5" ht="21">
      <c r="A53" s="14" t="s">
        <v>160</v>
      </c>
      <c r="B53" s="70" t="s">
        <v>79</v>
      </c>
      <c r="C53" s="16" t="s">
        <v>119</v>
      </c>
      <c r="D53" s="60"/>
      <c r="E53" s="83">
        <f>C53*D53</f>
        <v>0</v>
      </c>
    </row>
    <row r="54" spans="1:5" s="12" customFormat="1" ht="21" customHeight="1">
      <c r="A54" s="8" t="s">
        <v>120</v>
      </c>
      <c r="B54" s="69"/>
      <c r="C54" s="10"/>
      <c r="D54" s="18"/>
      <c r="E54" s="84">
        <f>ROUND(E51,2)+ROUND(E52,2)+ROUND(E53,2)</f>
        <v>0</v>
      </c>
    </row>
    <row r="55" spans="1:5" s="12" customFormat="1" ht="21" customHeight="1">
      <c r="A55" s="8" t="s">
        <v>121</v>
      </c>
      <c r="B55" s="69"/>
      <c r="C55" s="10"/>
      <c r="D55" s="18"/>
      <c r="E55" s="86"/>
    </row>
    <row r="56" spans="1:5" ht="31.5">
      <c r="A56" s="14" t="s">
        <v>161</v>
      </c>
      <c r="B56" s="70" t="s">
        <v>62</v>
      </c>
      <c r="C56" s="16" t="s">
        <v>122</v>
      </c>
      <c r="D56" s="60"/>
      <c r="E56" s="83">
        <f t="shared" ref="E56:E61" si="2">C56*D56</f>
        <v>0</v>
      </c>
    </row>
    <row r="57" spans="1:5" ht="31.5">
      <c r="A57" s="14" t="s">
        <v>162</v>
      </c>
      <c r="B57" s="70" t="s">
        <v>76</v>
      </c>
      <c r="C57" s="16" t="s">
        <v>123</v>
      </c>
      <c r="D57" s="60"/>
      <c r="E57" s="83">
        <f t="shared" si="2"/>
        <v>0</v>
      </c>
    </row>
    <row r="58" spans="1:5" ht="42">
      <c r="A58" s="14" t="s">
        <v>163</v>
      </c>
      <c r="B58" s="70" t="s">
        <v>62</v>
      </c>
      <c r="C58" s="16" t="s">
        <v>124</v>
      </c>
      <c r="D58" s="60"/>
      <c r="E58" s="83">
        <f t="shared" si="2"/>
        <v>0</v>
      </c>
    </row>
    <row r="59" spans="1:5" ht="31.5">
      <c r="A59" s="14" t="s">
        <v>164</v>
      </c>
      <c r="B59" s="71" t="s">
        <v>67</v>
      </c>
      <c r="C59" s="16" t="s">
        <v>125</v>
      </c>
      <c r="D59" s="60"/>
      <c r="E59" s="83">
        <f t="shared" si="2"/>
        <v>0</v>
      </c>
    </row>
    <row r="60" spans="1:5" ht="31.5">
      <c r="A60" s="14" t="s">
        <v>165</v>
      </c>
      <c r="B60" s="71" t="s">
        <v>88</v>
      </c>
      <c r="C60" s="16" t="s">
        <v>126</v>
      </c>
      <c r="D60" s="60"/>
      <c r="E60" s="83">
        <f t="shared" si="2"/>
        <v>0</v>
      </c>
    </row>
    <row r="61" spans="1:5" ht="42">
      <c r="A61" s="14" t="s">
        <v>166</v>
      </c>
      <c r="B61" s="71" t="s">
        <v>90</v>
      </c>
      <c r="C61" s="16" t="s">
        <v>124</v>
      </c>
      <c r="D61" s="60"/>
      <c r="E61" s="83">
        <f t="shared" si="2"/>
        <v>0</v>
      </c>
    </row>
    <row r="62" spans="1:5" s="12" customFormat="1" ht="21" customHeight="1">
      <c r="A62" s="8" t="s">
        <v>127</v>
      </c>
      <c r="B62" s="72"/>
      <c r="C62" s="10"/>
      <c r="D62" s="18"/>
      <c r="E62" s="84">
        <f>ROUND(E56,2)+ROUND(E57,2)+ROUND(E58,2)+ROUND(E59,2)+ROUND(E60,2)+ROUND(E61,2)</f>
        <v>0</v>
      </c>
    </row>
    <row r="63" spans="1:5" s="12" customFormat="1" ht="21" customHeight="1">
      <c r="A63" s="13" t="s">
        <v>128</v>
      </c>
      <c r="B63" s="72"/>
      <c r="C63" s="10"/>
      <c r="D63" s="11"/>
      <c r="E63" s="11"/>
    </row>
    <row r="64" spans="1:5" ht="52.5">
      <c r="A64" s="14" t="s">
        <v>167</v>
      </c>
      <c r="B64" s="71" t="s">
        <v>65</v>
      </c>
      <c r="C64" s="16" t="s">
        <v>129</v>
      </c>
      <c r="D64" s="60"/>
      <c r="E64" s="83">
        <f>C64*D64</f>
        <v>0</v>
      </c>
    </row>
    <row r="65" spans="1:5" ht="42">
      <c r="A65" s="14" t="s">
        <v>168</v>
      </c>
      <c r="B65" s="71" t="s">
        <v>67</v>
      </c>
      <c r="C65" s="16" t="s">
        <v>130</v>
      </c>
      <c r="D65" s="60"/>
      <c r="E65" s="83">
        <f>C65*D65</f>
        <v>0</v>
      </c>
    </row>
    <row r="66" spans="1:5" s="12" customFormat="1" ht="21" customHeight="1">
      <c r="A66" s="8" t="s">
        <v>131</v>
      </c>
      <c r="B66" s="9"/>
      <c r="C66" s="10"/>
      <c r="D66" s="18"/>
      <c r="E66" s="84">
        <f>ROUND(E64,2)+ROUND(E65,2)</f>
        <v>0</v>
      </c>
    </row>
    <row r="68" spans="1:5">
      <c r="A68" s="109"/>
      <c r="B68" s="109"/>
      <c r="C68" s="109"/>
      <c r="D68" s="109"/>
      <c r="E68" s="109"/>
    </row>
    <row r="70" spans="1:5">
      <c r="A70" s="4" t="s">
        <v>132</v>
      </c>
    </row>
    <row r="72" spans="1:5">
      <c r="A72" s="61" t="s">
        <v>133</v>
      </c>
      <c r="B72" s="62"/>
      <c r="C72" s="63"/>
      <c r="D72" s="63"/>
      <c r="E72" s="87">
        <f>ROUND(E18,2)+ROUND(E45,2)+ROUND(E54,2)+ROUND(E62,2)+ROUND(E66,2)</f>
        <v>0</v>
      </c>
    </row>
    <row r="73" spans="1:5" hidden="1">
      <c r="A73" s="110"/>
      <c r="B73" s="111"/>
      <c r="C73" s="111"/>
      <c r="D73" s="21"/>
      <c r="E73" s="22"/>
    </row>
    <row r="74" spans="1:5" hidden="1">
      <c r="A74" s="5" t="s">
        <v>134</v>
      </c>
      <c r="B74" s="108" t="s">
        <v>135</v>
      </c>
      <c r="C74" s="108"/>
      <c r="D74" s="21"/>
      <c r="E74" s="19">
        <f>E72*B74</f>
        <v>0</v>
      </c>
    </row>
    <row r="75" spans="1:5" hidden="1">
      <c r="A75" s="5" t="s">
        <v>136</v>
      </c>
      <c r="B75" s="6"/>
      <c r="C75" s="21"/>
      <c r="D75" s="21"/>
      <c r="E75" s="19">
        <f>ROUND(E72,2)+ROUND(E74,2)</f>
        <v>0</v>
      </c>
    </row>
    <row r="77" spans="1:5">
      <c r="A77" s="109"/>
      <c r="B77" s="109"/>
      <c r="C77" s="109"/>
      <c r="D77" s="109"/>
      <c r="E77" s="109"/>
    </row>
  </sheetData>
  <sheetProtection selectLockedCells="1"/>
  <mergeCells count="8">
    <mergeCell ref="A2:E3"/>
    <mergeCell ref="B74:C74"/>
    <mergeCell ref="A77:E77"/>
    <mergeCell ref="A73:C73"/>
    <mergeCell ref="A5:E5"/>
    <mergeCell ref="A25:E25"/>
    <mergeCell ref="A47:E47"/>
    <mergeCell ref="A68:E68"/>
  </mergeCells>
  <phoneticPr fontId="21" type="noConversion"/>
  <pageMargins left="0.7" right="0.7" top="0.75" bottom="0.75" header="0.3" footer="0.3"/>
  <pageSetup paperSize="9" orientation="portrait" r:id="rId1"/>
  <headerFooter>
    <oddFooter>&amp;C&amp;P</oddFooter>
  </headerFooter>
  <rowBreaks count="2" manualBreakCount="2">
    <brk id="26" max="16383" man="1"/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E87"/>
  <sheetViews>
    <sheetView zoomScaleNormal="100" zoomScaleSheetLayoutView="75" workbookViewId="0">
      <selection activeCell="I5" sqref="I5"/>
    </sheetView>
  </sheetViews>
  <sheetFormatPr defaultColWidth="51.140625" defaultRowHeight="12.75"/>
  <cols>
    <col min="1" max="1" width="51.7109375" style="24" customWidth="1"/>
    <col min="2" max="2" width="7.42578125" style="24" customWidth="1"/>
    <col min="3" max="5" width="9.85546875" style="24" customWidth="1"/>
    <col min="6" max="255" width="9.140625" style="24" customWidth="1"/>
    <col min="256" max="16384" width="51.140625" style="24"/>
  </cols>
  <sheetData>
    <row r="2" spans="1:5">
      <c r="A2" s="107" t="s">
        <v>247</v>
      </c>
      <c r="B2" s="107"/>
      <c r="C2" s="107"/>
      <c r="D2" s="107"/>
      <c r="E2" s="107"/>
    </row>
    <row r="3" spans="1:5">
      <c r="A3" s="107"/>
      <c r="B3" s="107"/>
      <c r="C3" s="107"/>
      <c r="D3" s="107"/>
      <c r="E3" s="107"/>
    </row>
    <row r="5" spans="1:5" ht="18">
      <c r="A5" s="115" t="s">
        <v>244</v>
      </c>
      <c r="B5" s="115"/>
      <c r="C5" s="115"/>
      <c r="D5" s="115"/>
      <c r="E5" s="115"/>
    </row>
    <row r="7" spans="1:5">
      <c r="A7" s="25" t="s">
        <v>93</v>
      </c>
      <c r="B7" s="26" t="s">
        <v>94</v>
      </c>
      <c r="C7" s="26" t="s">
        <v>95</v>
      </c>
      <c r="D7" s="26" t="s">
        <v>96</v>
      </c>
      <c r="E7" s="26" t="s">
        <v>97</v>
      </c>
    </row>
    <row r="8" spans="1:5" s="12" customFormat="1" ht="21" customHeight="1">
      <c r="A8" s="8" t="s">
        <v>171</v>
      </c>
      <c r="B8" s="9"/>
      <c r="C8" s="17"/>
      <c r="D8" s="11"/>
      <c r="E8" s="11"/>
    </row>
    <row r="9" spans="1:5" s="12" customFormat="1" ht="21" customHeight="1">
      <c r="A9" s="13" t="s">
        <v>99</v>
      </c>
      <c r="B9" s="9"/>
      <c r="C9" s="17"/>
      <c r="D9" s="11"/>
      <c r="E9" s="11"/>
    </row>
    <row r="10" spans="1:5" ht="31.5">
      <c r="A10" s="14" t="s">
        <v>195</v>
      </c>
      <c r="B10" s="27" t="s">
        <v>60</v>
      </c>
      <c r="C10" s="16" t="s">
        <v>172</v>
      </c>
      <c r="D10" s="92"/>
      <c r="E10" s="83">
        <f>C10*D10</f>
        <v>0</v>
      </c>
    </row>
    <row r="11" spans="1:5" ht="31.5">
      <c r="A11" s="14" t="s">
        <v>196</v>
      </c>
      <c r="B11" s="27" t="s">
        <v>62</v>
      </c>
      <c r="C11" s="16" t="s">
        <v>101</v>
      </c>
      <c r="D11" s="92"/>
      <c r="E11" s="83">
        <f t="shared" ref="E11:E16" si="0">C11*D11</f>
        <v>0</v>
      </c>
    </row>
    <row r="12" spans="1:5" ht="31.5">
      <c r="A12" s="14" t="s">
        <v>197</v>
      </c>
      <c r="B12" s="73" t="s">
        <v>65</v>
      </c>
      <c r="C12" s="16" t="s">
        <v>102</v>
      </c>
      <c r="D12" s="92"/>
      <c r="E12" s="83">
        <f t="shared" si="0"/>
        <v>0</v>
      </c>
    </row>
    <row r="13" spans="1:5" ht="42">
      <c r="A13" s="15" t="s">
        <v>198</v>
      </c>
      <c r="B13" s="27" t="s">
        <v>62</v>
      </c>
      <c r="C13" s="16" t="s">
        <v>101</v>
      </c>
      <c r="D13" s="92"/>
      <c r="E13" s="83">
        <f t="shared" si="0"/>
        <v>0</v>
      </c>
    </row>
    <row r="14" spans="1:5" ht="31.5">
      <c r="A14" s="14" t="s">
        <v>199</v>
      </c>
      <c r="B14" s="27" t="s">
        <v>62</v>
      </c>
      <c r="C14" s="16" t="s">
        <v>101</v>
      </c>
      <c r="D14" s="92"/>
      <c r="E14" s="83">
        <f t="shared" si="0"/>
        <v>0</v>
      </c>
    </row>
    <row r="15" spans="1:5" ht="31.5">
      <c r="A15" s="14" t="s">
        <v>200</v>
      </c>
      <c r="B15" s="27" t="s">
        <v>88</v>
      </c>
      <c r="C15" s="16" t="s">
        <v>103</v>
      </c>
      <c r="D15" s="92"/>
      <c r="E15" s="83">
        <f t="shared" si="0"/>
        <v>0</v>
      </c>
    </row>
    <row r="16" spans="1:5" ht="31.5">
      <c r="A16" s="14" t="s">
        <v>201</v>
      </c>
      <c r="B16" s="27" t="s">
        <v>69</v>
      </c>
      <c r="C16" s="16" t="s">
        <v>70</v>
      </c>
      <c r="D16" s="92"/>
      <c r="E16" s="83">
        <f t="shared" si="0"/>
        <v>0</v>
      </c>
    </row>
    <row r="17" spans="1:5" s="12" customFormat="1" ht="21" customHeight="1">
      <c r="A17" s="8" t="s">
        <v>104</v>
      </c>
      <c r="B17" s="9"/>
      <c r="C17" s="17"/>
      <c r="D17" s="18"/>
      <c r="E17" s="88">
        <f>ROUND(E10,2)+ROUND(E11,2)+ROUND(E12,2)+ROUND(E13,2)+ROUND(E14,2)+ROUND(E15,2)+ROUND(E16,2)</f>
        <v>0</v>
      </c>
    </row>
    <row r="18" spans="1:5" s="12" customFormat="1" ht="21" customHeight="1">
      <c r="A18" s="8" t="s">
        <v>105</v>
      </c>
      <c r="B18" s="9"/>
      <c r="C18" s="17"/>
      <c r="D18" s="18"/>
      <c r="E18" s="88">
        <f>ROUND(E10,2)+ROUND(E11,2)+ROUND(E12,2)+ROUND(E13,2)+ROUND(E14,2)+ROUND(E15,2)+ROUND(E16,2)</f>
        <v>0</v>
      </c>
    </row>
    <row r="19" spans="1:5" s="12" customFormat="1" ht="21" customHeight="1">
      <c r="A19" s="8" t="s">
        <v>173</v>
      </c>
      <c r="B19" s="9"/>
      <c r="C19" s="17"/>
      <c r="D19" s="18"/>
      <c r="E19" s="18"/>
    </row>
    <row r="20" spans="1:5" s="12" customFormat="1" ht="21" customHeight="1">
      <c r="A20" s="13" t="s">
        <v>107</v>
      </c>
      <c r="B20" s="9"/>
      <c r="C20" s="17"/>
      <c r="D20" s="18"/>
      <c r="E20" s="18"/>
    </row>
    <row r="21" spans="1:5" ht="31.5">
      <c r="A21" s="14" t="s">
        <v>202</v>
      </c>
      <c r="B21" s="73" t="s">
        <v>67</v>
      </c>
      <c r="C21" s="16" t="s">
        <v>174</v>
      </c>
      <c r="D21" s="92"/>
      <c r="E21" s="89">
        <f>C21*D21</f>
        <v>0</v>
      </c>
    </row>
    <row r="22" spans="1:5" ht="31.5">
      <c r="A22" s="14" t="s">
        <v>203</v>
      </c>
      <c r="B22" s="73" t="s">
        <v>65</v>
      </c>
      <c r="C22" s="16" t="s">
        <v>175</v>
      </c>
      <c r="D22" s="92"/>
      <c r="E22" s="89">
        <f>C22*D22</f>
        <v>0</v>
      </c>
    </row>
    <row r="23" spans="1:5" ht="42">
      <c r="A23" s="15" t="s">
        <v>204</v>
      </c>
      <c r="B23" s="27" t="s">
        <v>62</v>
      </c>
      <c r="C23" s="16" t="s">
        <v>176</v>
      </c>
      <c r="D23" s="92"/>
      <c r="E23" s="89">
        <f>C23*D23</f>
        <v>0</v>
      </c>
    </row>
    <row r="25" spans="1:5">
      <c r="A25" s="23"/>
    </row>
    <row r="27" spans="1:5">
      <c r="A27" s="25" t="s">
        <v>93</v>
      </c>
      <c r="B27" s="26" t="s">
        <v>94</v>
      </c>
      <c r="C27" s="26" t="s">
        <v>95</v>
      </c>
      <c r="D27" s="26" t="s">
        <v>96</v>
      </c>
      <c r="E27" s="26" t="s">
        <v>97</v>
      </c>
    </row>
    <row r="28" spans="1:5" ht="31.5">
      <c r="A28" s="14" t="s">
        <v>205</v>
      </c>
      <c r="B28" s="27" t="s">
        <v>62</v>
      </c>
      <c r="C28" s="16" t="s">
        <v>177</v>
      </c>
      <c r="D28" s="92"/>
      <c r="E28" s="83">
        <f>C28*D28</f>
        <v>0</v>
      </c>
    </row>
    <row r="29" spans="1:5" ht="31.5">
      <c r="A29" s="14" t="s">
        <v>206</v>
      </c>
      <c r="B29" s="27" t="s">
        <v>88</v>
      </c>
      <c r="C29" s="16" t="s">
        <v>178</v>
      </c>
      <c r="D29" s="92"/>
      <c r="E29" s="83">
        <f>C29*D29</f>
        <v>0</v>
      </c>
    </row>
    <row r="30" spans="1:5" s="12" customFormat="1" ht="21" customHeight="1">
      <c r="A30" s="8" t="s">
        <v>112</v>
      </c>
      <c r="B30" s="9"/>
      <c r="C30" s="17"/>
      <c r="D30" s="18"/>
      <c r="E30" s="88">
        <f>ROUND(E21,2)+ROUND(E22,2)+ROUND(E23,2)+ROUND(E28,2)+ROUND(E29,2)</f>
        <v>0</v>
      </c>
    </row>
    <row r="31" spans="1:5" s="12" customFormat="1" ht="21" customHeight="1">
      <c r="A31" s="13" t="s">
        <v>179</v>
      </c>
      <c r="B31" s="9"/>
      <c r="C31" s="17"/>
      <c r="D31" s="18"/>
      <c r="E31" s="90"/>
    </row>
    <row r="32" spans="1:5" ht="31.5">
      <c r="A32" s="14" t="s">
        <v>207</v>
      </c>
      <c r="B32" s="27" t="s">
        <v>74</v>
      </c>
      <c r="C32" s="16" t="s">
        <v>75</v>
      </c>
      <c r="D32" s="92"/>
      <c r="E32" s="83">
        <f>C32*D32</f>
        <v>0</v>
      </c>
    </row>
    <row r="33" spans="1:5" ht="21">
      <c r="A33" s="14" t="s">
        <v>208</v>
      </c>
      <c r="B33" s="27" t="s">
        <v>76</v>
      </c>
      <c r="C33" s="16" t="s">
        <v>77</v>
      </c>
      <c r="D33" s="92"/>
      <c r="E33" s="83">
        <f>C33*D33</f>
        <v>0</v>
      </c>
    </row>
    <row r="34" spans="1:5" ht="42">
      <c r="A34" s="14" t="s">
        <v>209</v>
      </c>
      <c r="B34" s="27" t="s">
        <v>76</v>
      </c>
      <c r="C34" s="16" t="s">
        <v>78</v>
      </c>
      <c r="D34" s="92"/>
      <c r="E34" s="83">
        <f>C34*D34</f>
        <v>0</v>
      </c>
    </row>
    <row r="35" spans="1:5" s="12" customFormat="1" ht="21" customHeight="1">
      <c r="A35" s="8" t="s">
        <v>114</v>
      </c>
      <c r="B35" s="9"/>
      <c r="C35" s="17"/>
      <c r="D35" s="18"/>
      <c r="E35" s="88">
        <f>ROUND(E32,2)+ROUND(E33,2)+ROUND(E34,2)</f>
        <v>0</v>
      </c>
    </row>
    <row r="36" spans="1:5" ht="21" customHeight="1">
      <c r="A36" s="13" t="s">
        <v>115</v>
      </c>
      <c r="B36" s="7"/>
      <c r="C36" s="35"/>
      <c r="D36" s="37"/>
      <c r="E36" s="37"/>
    </row>
    <row r="37" spans="1:5" ht="21">
      <c r="A37" s="15" t="s">
        <v>210</v>
      </c>
      <c r="B37" s="27" t="s">
        <v>79</v>
      </c>
      <c r="C37" s="16" t="s">
        <v>70</v>
      </c>
      <c r="D37" s="92"/>
      <c r="E37" s="83">
        <f>C37*D37</f>
        <v>0</v>
      </c>
    </row>
    <row r="38" spans="1:5" ht="21">
      <c r="A38" s="14" t="s">
        <v>211</v>
      </c>
      <c r="B38" s="27" t="s">
        <v>79</v>
      </c>
      <c r="C38" s="16" t="s">
        <v>70</v>
      </c>
      <c r="D38" s="92"/>
      <c r="E38" s="83">
        <f t="shared" ref="E38:E43" si="1">C38*D38</f>
        <v>0</v>
      </c>
    </row>
    <row r="39" spans="1:5" ht="21">
      <c r="A39" s="14" t="s">
        <v>212</v>
      </c>
      <c r="B39" s="27" t="s">
        <v>79</v>
      </c>
      <c r="C39" s="16" t="s">
        <v>70</v>
      </c>
      <c r="D39" s="92"/>
      <c r="E39" s="83">
        <f t="shared" si="1"/>
        <v>0</v>
      </c>
    </row>
    <row r="40" spans="1:5" ht="21">
      <c r="A40" s="14" t="s">
        <v>213</v>
      </c>
      <c r="B40" s="27" t="s">
        <v>79</v>
      </c>
      <c r="C40" s="16" t="s">
        <v>70</v>
      </c>
      <c r="D40" s="92"/>
      <c r="E40" s="83">
        <f t="shared" si="1"/>
        <v>0</v>
      </c>
    </row>
    <row r="41" spans="1:5" ht="21">
      <c r="A41" s="15" t="s">
        <v>214</v>
      </c>
      <c r="B41" s="27" t="s">
        <v>79</v>
      </c>
      <c r="C41" s="16" t="s">
        <v>70</v>
      </c>
      <c r="D41" s="92"/>
      <c r="E41" s="83">
        <f t="shared" si="1"/>
        <v>0</v>
      </c>
    </row>
    <row r="42" spans="1:5" ht="21">
      <c r="A42" s="15" t="s">
        <v>215</v>
      </c>
      <c r="B42" s="27" t="s">
        <v>79</v>
      </c>
      <c r="C42" s="16" t="s">
        <v>70</v>
      </c>
      <c r="D42" s="92"/>
      <c r="E42" s="83">
        <f t="shared" si="1"/>
        <v>0</v>
      </c>
    </row>
    <row r="43" spans="1:5" ht="21">
      <c r="A43" s="15" t="s">
        <v>216</v>
      </c>
      <c r="B43" s="27" t="s">
        <v>79</v>
      </c>
      <c r="C43" s="16" t="s">
        <v>70</v>
      </c>
      <c r="D43" s="92"/>
      <c r="E43" s="83">
        <f t="shared" si="1"/>
        <v>0</v>
      </c>
    </row>
    <row r="44" spans="1:5" s="12" customFormat="1" ht="21" customHeight="1">
      <c r="A44" s="8" t="s">
        <v>116</v>
      </c>
      <c r="B44" s="9"/>
      <c r="C44" s="10"/>
      <c r="D44" s="18"/>
      <c r="E44" s="88">
        <f>ROUND(E37,2)+ROUND(E38,2)+ROUND(E39,2)+ROUND(E40,2)+ROUND(E41,2)+ROUND(E42,2)+ROUND(E43,2)</f>
        <v>0</v>
      </c>
    </row>
    <row r="45" spans="1:5" s="12" customFormat="1" ht="21" customHeight="1">
      <c r="A45" s="8" t="s">
        <v>117</v>
      </c>
      <c r="B45" s="9"/>
      <c r="C45" s="10"/>
      <c r="D45" s="18"/>
      <c r="E45" s="88">
        <f>ROUND(E30,2)+ROUND(E35,2)+ROUND(E44,2)</f>
        <v>0</v>
      </c>
    </row>
    <row r="47" spans="1:5">
      <c r="A47" s="23"/>
    </row>
    <row r="49" spans="1:5">
      <c r="A49" s="25" t="s">
        <v>93</v>
      </c>
      <c r="B49" s="26" t="s">
        <v>94</v>
      </c>
      <c r="C49" s="26" t="s">
        <v>95</v>
      </c>
      <c r="D49" s="26" t="s">
        <v>96</v>
      </c>
      <c r="E49" s="26" t="s">
        <v>97</v>
      </c>
    </row>
    <row r="50" spans="1:5" s="12" customFormat="1" ht="21" customHeight="1">
      <c r="A50" s="13" t="s">
        <v>118</v>
      </c>
      <c r="B50" s="9"/>
      <c r="C50" s="10"/>
      <c r="D50" s="18"/>
      <c r="E50" s="18"/>
    </row>
    <row r="51" spans="1:5" ht="21">
      <c r="A51" s="14" t="s">
        <v>217</v>
      </c>
      <c r="B51" s="27" t="s">
        <v>79</v>
      </c>
      <c r="C51" s="16" t="s">
        <v>70</v>
      </c>
      <c r="D51" s="92"/>
      <c r="E51" s="83">
        <f>C51*D51</f>
        <v>0</v>
      </c>
    </row>
    <row r="52" spans="1:5" ht="21">
      <c r="A52" s="14" t="s">
        <v>218</v>
      </c>
      <c r="B52" s="27" t="s">
        <v>79</v>
      </c>
      <c r="C52" s="16" t="s">
        <v>70</v>
      </c>
      <c r="D52" s="92"/>
      <c r="E52" s="83">
        <f>C52*D52</f>
        <v>0</v>
      </c>
    </row>
    <row r="53" spans="1:5" ht="21">
      <c r="A53" s="14" t="s">
        <v>219</v>
      </c>
      <c r="B53" s="27" t="s">
        <v>79</v>
      </c>
      <c r="C53" s="16" t="s">
        <v>119</v>
      </c>
      <c r="D53" s="92"/>
      <c r="E53" s="83">
        <f>C53*D53</f>
        <v>0</v>
      </c>
    </row>
    <row r="54" spans="1:5" s="12" customFormat="1" ht="21" customHeight="1">
      <c r="A54" s="8" t="s">
        <v>120</v>
      </c>
      <c r="B54" s="9"/>
      <c r="C54" s="17"/>
      <c r="D54" s="18"/>
      <c r="E54" s="88">
        <f>ROUND(E51,2)+ROUND(E52,2)+ROUND(E53,2)</f>
        <v>0</v>
      </c>
    </row>
    <row r="55" spans="1:5" s="12" customFormat="1" ht="21" customHeight="1">
      <c r="A55" s="8" t="s">
        <v>121</v>
      </c>
      <c r="B55" s="9"/>
      <c r="C55" s="17"/>
      <c r="D55" s="18"/>
      <c r="E55" s="18"/>
    </row>
    <row r="56" spans="1:5" ht="31.5">
      <c r="A56" s="14" t="s">
        <v>220</v>
      </c>
      <c r="B56" s="27" t="s">
        <v>62</v>
      </c>
      <c r="C56" s="16" t="s">
        <v>180</v>
      </c>
      <c r="D56" s="92"/>
      <c r="E56" s="83">
        <f>C56*D56</f>
        <v>0</v>
      </c>
    </row>
    <row r="57" spans="1:5" ht="31.5">
      <c r="A57" s="14" t="s">
        <v>221</v>
      </c>
      <c r="B57" s="27" t="s">
        <v>76</v>
      </c>
      <c r="C57" s="16" t="s">
        <v>181</v>
      </c>
      <c r="D57" s="92"/>
      <c r="E57" s="83">
        <f t="shared" ref="E57:E67" si="2">C57*D57</f>
        <v>0</v>
      </c>
    </row>
    <row r="58" spans="1:5" ht="31.5">
      <c r="A58" s="14" t="s">
        <v>222</v>
      </c>
      <c r="B58" s="27" t="s">
        <v>76</v>
      </c>
      <c r="C58" s="16" t="s">
        <v>182</v>
      </c>
      <c r="D58" s="92"/>
      <c r="E58" s="83">
        <f t="shared" si="2"/>
        <v>0</v>
      </c>
    </row>
    <row r="59" spans="1:5" ht="42">
      <c r="A59" s="34" t="s">
        <v>223</v>
      </c>
      <c r="B59" s="27" t="s">
        <v>62</v>
      </c>
      <c r="C59" s="16" t="s">
        <v>180</v>
      </c>
      <c r="D59" s="92"/>
      <c r="E59" s="83">
        <f t="shared" si="2"/>
        <v>0</v>
      </c>
    </row>
    <row r="60" spans="1:5" ht="31.5">
      <c r="A60" s="14" t="s">
        <v>224</v>
      </c>
      <c r="B60" s="73" t="s">
        <v>67</v>
      </c>
      <c r="C60" s="16" t="s">
        <v>183</v>
      </c>
      <c r="D60" s="92"/>
      <c r="E60" s="83">
        <f t="shared" si="2"/>
        <v>0</v>
      </c>
    </row>
    <row r="61" spans="1:5" ht="31.5">
      <c r="A61" s="14" t="s">
        <v>225</v>
      </c>
      <c r="B61" s="73" t="s">
        <v>67</v>
      </c>
      <c r="C61" s="16" t="s">
        <v>184</v>
      </c>
      <c r="D61" s="92"/>
      <c r="E61" s="83">
        <f t="shared" si="2"/>
        <v>0</v>
      </c>
    </row>
    <row r="62" spans="1:5" ht="31.5">
      <c r="A62" s="14" t="s">
        <v>226</v>
      </c>
      <c r="B62" s="73" t="s">
        <v>67</v>
      </c>
      <c r="C62" s="16" t="s">
        <v>185</v>
      </c>
      <c r="D62" s="92"/>
      <c r="E62" s="83">
        <f t="shared" si="2"/>
        <v>0</v>
      </c>
    </row>
    <row r="63" spans="1:5" ht="31.5">
      <c r="A63" s="14" t="s">
        <v>227</v>
      </c>
      <c r="B63" s="73" t="s">
        <v>67</v>
      </c>
      <c r="C63" s="16" t="s">
        <v>186</v>
      </c>
      <c r="D63" s="92"/>
      <c r="E63" s="83">
        <f t="shared" si="2"/>
        <v>0</v>
      </c>
    </row>
    <row r="64" spans="1:5" ht="31.5">
      <c r="A64" s="14" t="s">
        <v>228</v>
      </c>
      <c r="B64" s="73" t="s">
        <v>88</v>
      </c>
      <c r="C64" s="93" t="s">
        <v>187</v>
      </c>
      <c r="D64" s="92"/>
      <c r="E64" s="83">
        <f t="shared" si="2"/>
        <v>0</v>
      </c>
    </row>
    <row r="65" spans="1:5" ht="42">
      <c r="A65" s="14" t="s">
        <v>229</v>
      </c>
      <c r="B65" s="73" t="s">
        <v>90</v>
      </c>
      <c r="C65" s="93" t="s">
        <v>188</v>
      </c>
      <c r="D65" s="92"/>
      <c r="E65" s="83">
        <f t="shared" si="2"/>
        <v>0</v>
      </c>
    </row>
    <row r="66" spans="1:5" ht="42">
      <c r="A66" s="14" t="s">
        <v>230</v>
      </c>
      <c r="B66" s="73" t="s">
        <v>67</v>
      </c>
      <c r="C66" s="93" t="s">
        <v>185</v>
      </c>
      <c r="D66" s="92"/>
      <c r="E66" s="83">
        <f t="shared" si="2"/>
        <v>0</v>
      </c>
    </row>
    <row r="67" spans="1:5" ht="52.5">
      <c r="A67" s="14" t="s">
        <v>231</v>
      </c>
      <c r="B67" s="27" t="s">
        <v>62</v>
      </c>
      <c r="C67" s="93" t="s">
        <v>189</v>
      </c>
      <c r="D67" s="92"/>
      <c r="E67" s="83">
        <f t="shared" si="2"/>
        <v>0</v>
      </c>
    </row>
    <row r="69" spans="1:5">
      <c r="A69" s="23"/>
    </row>
    <row r="71" spans="1:5">
      <c r="A71" s="25" t="s">
        <v>93</v>
      </c>
      <c r="B71" s="26" t="s">
        <v>94</v>
      </c>
      <c r="C71" s="26" t="s">
        <v>95</v>
      </c>
      <c r="D71" s="26" t="s">
        <v>96</v>
      </c>
      <c r="E71" s="26" t="s">
        <v>97</v>
      </c>
    </row>
    <row r="72" spans="1:5" ht="21">
      <c r="A72" s="15" t="s">
        <v>232</v>
      </c>
      <c r="B72" s="73" t="s">
        <v>67</v>
      </c>
      <c r="C72" s="16" t="s">
        <v>190</v>
      </c>
      <c r="D72" s="92"/>
      <c r="E72" s="83">
        <f>C72*D72</f>
        <v>0</v>
      </c>
    </row>
    <row r="73" spans="1:5" s="12" customFormat="1" ht="21" customHeight="1">
      <c r="A73" s="8" t="s">
        <v>127</v>
      </c>
      <c r="B73" s="9"/>
      <c r="C73" s="17"/>
      <c r="D73" s="18"/>
      <c r="E73" s="88">
        <f>ROUND(E56,2)+ROUND(E57,2)+ROUND(E58,2)+ROUND(E59,2)+ROUND(E60,2)+ROUND(E61,2)+ROUND(E62,2)+ROUND(E63,2)+ROUND(E64,2)+ROUND(E65,2)+ROUND(E66,2)+ROUND(E67,2)+ROUND(E72,2)</f>
        <v>0</v>
      </c>
    </row>
    <row r="74" spans="1:5" s="12" customFormat="1" ht="21" customHeight="1">
      <c r="A74" s="13" t="s">
        <v>191</v>
      </c>
      <c r="B74" s="9"/>
      <c r="C74" s="17"/>
      <c r="D74" s="18"/>
      <c r="E74" s="18"/>
    </row>
    <row r="75" spans="1:5" ht="42">
      <c r="A75" s="14" t="s">
        <v>233</v>
      </c>
      <c r="B75" s="27" t="s">
        <v>192</v>
      </c>
      <c r="C75" s="16" t="s">
        <v>193</v>
      </c>
      <c r="D75" s="92"/>
      <c r="E75" s="83">
        <f>C75*D75</f>
        <v>0</v>
      </c>
    </row>
    <row r="76" spans="1:5" ht="21">
      <c r="A76" s="14" t="s">
        <v>234</v>
      </c>
      <c r="B76" s="27" t="s">
        <v>194</v>
      </c>
      <c r="C76" s="36" t="s">
        <v>70</v>
      </c>
      <c r="D76" s="92"/>
      <c r="E76" s="83">
        <f>C76*D76</f>
        <v>0</v>
      </c>
    </row>
    <row r="77" spans="1:5" ht="52.5">
      <c r="A77" s="15" t="s">
        <v>235</v>
      </c>
      <c r="B77" s="27" t="s">
        <v>192</v>
      </c>
      <c r="C77" s="16" t="s">
        <v>193</v>
      </c>
      <c r="D77" s="92"/>
      <c r="E77" s="83">
        <f>C77*D77</f>
        <v>0</v>
      </c>
    </row>
    <row r="78" spans="1:5" s="12" customFormat="1" ht="21" customHeight="1">
      <c r="A78" s="8" t="s">
        <v>131</v>
      </c>
      <c r="B78" s="9"/>
      <c r="C78" s="10"/>
      <c r="D78" s="18"/>
      <c r="E78" s="88">
        <f>ROUND(E75,2)+ROUND(E76,2)+ROUND(E77,2)</f>
        <v>0</v>
      </c>
    </row>
    <row r="80" spans="1:5">
      <c r="A80" s="28" t="s">
        <v>132</v>
      </c>
    </row>
    <row r="82" spans="1:5">
      <c r="A82" s="61" t="s">
        <v>133</v>
      </c>
      <c r="B82" s="62"/>
      <c r="C82" s="64"/>
      <c r="D82" s="63"/>
      <c r="E82" s="91">
        <f>ROUND(E18,2)+ROUND(E45,2)+ROUND(E54,2)+ROUND(E73,2)+ROUND(E78,2)</f>
        <v>0</v>
      </c>
    </row>
    <row r="83" spans="1:5" hidden="1">
      <c r="A83" s="113"/>
      <c r="B83" s="114"/>
      <c r="C83" s="114"/>
      <c r="D83" s="32"/>
      <c r="E83" s="33"/>
    </row>
    <row r="84" spans="1:5" hidden="1">
      <c r="A84" s="29" t="s">
        <v>134</v>
      </c>
      <c r="B84" s="116" t="s">
        <v>135</v>
      </c>
      <c r="C84" s="116"/>
      <c r="D84" s="32"/>
      <c r="E84" s="19">
        <f>E82*B84</f>
        <v>0</v>
      </c>
    </row>
    <row r="85" spans="1:5" hidden="1">
      <c r="A85" s="29" t="s">
        <v>136</v>
      </c>
      <c r="B85" s="30"/>
      <c r="C85" s="31"/>
      <c r="D85" s="32"/>
      <c r="E85" s="19">
        <f>ROUND(E82,2)+ROUND(E84,2)</f>
        <v>0</v>
      </c>
    </row>
    <row r="87" spans="1:5">
      <c r="A87" s="23"/>
    </row>
  </sheetData>
  <sheetProtection selectLockedCells="1"/>
  <mergeCells count="4">
    <mergeCell ref="A83:C83"/>
    <mergeCell ref="A5:E5"/>
    <mergeCell ref="B84:C84"/>
    <mergeCell ref="A2:E3"/>
  </mergeCells>
  <phoneticPr fontId="21" type="noConversion"/>
  <pageMargins left="0.7" right="0.7" top="0.75" bottom="0.75" header="0.3" footer="0.3"/>
  <pageSetup paperSize="9" orientation="portrait" r:id="rId1"/>
  <rowBreaks count="3" manualBreakCount="3">
    <brk id="25" max="16383" man="1"/>
    <brk id="47" max="16383" man="1"/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2:E16"/>
  <sheetViews>
    <sheetView tabSelected="1" zoomScale="115" zoomScaleNormal="115" zoomScaleSheetLayoutView="115" workbookViewId="0">
      <selection activeCell="A2" sqref="A2"/>
    </sheetView>
  </sheetViews>
  <sheetFormatPr defaultRowHeight="12.75"/>
  <cols>
    <col min="1" max="1" width="51.7109375" style="24" customWidth="1"/>
    <col min="2" max="2" width="7.42578125" style="24" customWidth="1"/>
    <col min="3" max="3" width="18" style="24" customWidth="1"/>
    <col min="4" max="4" width="9.85546875" style="24" customWidth="1"/>
    <col min="5" max="5" width="1.85546875" style="24" customWidth="1"/>
    <col min="6" max="16384" width="9.140625" style="24"/>
  </cols>
  <sheetData>
    <row r="2" spans="1:5" ht="15">
      <c r="A2" s="94" t="s">
        <v>248</v>
      </c>
    </row>
    <row r="3" spans="1:5">
      <c r="A3" s="28"/>
    </row>
    <row r="4" spans="1:5">
      <c r="A4" s="123" t="s">
        <v>93</v>
      </c>
      <c r="B4" s="123"/>
      <c r="C4" s="123"/>
      <c r="D4" s="123" t="s">
        <v>97</v>
      </c>
      <c r="E4" s="123"/>
    </row>
    <row r="5" spans="1:5" s="43" customFormat="1" ht="21" customHeight="1">
      <c r="A5" s="117" t="s">
        <v>238</v>
      </c>
      <c r="B5" s="118"/>
      <c r="C5" s="118"/>
      <c r="D5" s="121"/>
      <c r="E5" s="121"/>
    </row>
    <row r="6" spans="1:5" s="65" customFormat="1">
      <c r="A6" s="119" t="s">
        <v>239</v>
      </c>
      <c r="B6" s="119"/>
      <c r="C6" s="120"/>
      <c r="D6" s="122">
        <f ca="1">ROUND('KROPIEWNICA-GAJKI'!E17,2)+ROUND('KROPIEWNICA-GAJKI'!E43,2)+ROUND('KROPIEWNICA-GAJKI'!E48,2)+ROUND('KROPIEWNICA-GAJKI'!E67,2)</f>
        <v>0</v>
      </c>
      <c r="E6" s="122"/>
    </row>
    <row r="7" spans="1:5" s="43" customFormat="1" ht="21" customHeight="1">
      <c r="A7" s="117" t="s">
        <v>242</v>
      </c>
      <c r="B7" s="118"/>
      <c r="C7" s="118"/>
      <c r="D7" s="121"/>
      <c r="E7" s="121"/>
    </row>
    <row r="8" spans="1:5" s="65" customFormat="1">
      <c r="A8" s="119" t="s">
        <v>240</v>
      </c>
      <c r="B8" s="119"/>
      <c r="C8" s="120"/>
      <c r="D8" s="122">
        <f ca="1">ROUND('MILEWO ZABIELNE'!E18,2)+ROUND('MILEWO ZABIELNE'!E45,2)+ROUND('MILEWO ZABIELNE'!E54,2)+ROUND('MILEWO ZABIELNE'!E62,2)+ROUND('MILEWO ZABIELNE'!E66,2)</f>
        <v>0</v>
      </c>
      <c r="E8" s="122"/>
    </row>
    <row r="9" spans="1:5" s="43" customFormat="1" ht="21" customHeight="1">
      <c r="A9" s="117" t="s">
        <v>243</v>
      </c>
      <c r="B9" s="118"/>
      <c r="C9" s="118"/>
      <c r="D9" s="121"/>
      <c r="E9" s="121"/>
    </row>
    <row r="10" spans="1:5" s="65" customFormat="1">
      <c r="A10" s="119" t="s">
        <v>241</v>
      </c>
      <c r="B10" s="119"/>
      <c r="C10" s="120"/>
      <c r="D10" s="122">
        <f ca="1">ROUND('NOWE GARBOWO'!E18,2)+ROUND('NOWE GARBOWO'!E45,2)+ROUND('NOWE GARBOWO'!E54,2)+ROUND('NOWE GARBOWO'!E73,2)+ROUND('NOWE GARBOWO'!E78,2)</f>
        <v>0</v>
      </c>
      <c r="E10" s="122"/>
    </row>
    <row r="11" spans="1:5" s="65" customFormat="1">
      <c r="A11" s="120" t="s">
        <v>236</v>
      </c>
      <c r="B11" s="125"/>
      <c r="C11" s="125"/>
      <c r="D11" s="124">
        <f>ROUND(D6,2)+ROUND(D8,2)+ROUND(D10,2)</f>
        <v>0</v>
      </c>
      <c r="E11" s="124"/>
    </row>
    <row r="12" spans="1:5" s="65" customFormat="1">
      <c r="A12" s="66" t="s">
        <v>134</v>
      </c>
      <c r="B12" s="126">
        <v>0.23</v>
      </c>
      <c r="C12" s="125"/>
      <c r="D12" s="124">
        <f>D11*B12</f>
        <v>0</v>
      </c>
      <c r="E12" s="124"/>
    </row>
    <row r="13" spans="1:5" s="65" customFormat="1">
      <c r="A13" s="67" t="s">
        <v>136</v>
      </c>
      <c r="B13" s="63"/>
      <c r="C13" s="63"/>
      <c r="D13" s="124">
        <f>ROUND(D11,2)+ROUND(D12,2)</f>
        <v>0</v>
      </c>
      <c r="E13" s="124"/>
    </row>
    <row r="16" spans="1:5">
      <c r="A16" s="23"/>
    </row>
  </sheetData>
  <sheetProtection selectLockedCells="1"/>
  <mergeCells count="19">
    <mergeCell ref="B12:C12"/>
    <mergeCell ref="D12:E12"/>
    <mergeCell ref="D13:E13"/>
    <mergeCell ref="A10:C10"/>
    <mergeCell ref="D10:E10"/>
    <mergeCell ref="D11:E11"/>
    <mergeCell ref="A11:C11"/>
    <mergeCell ref="A7:C7"/>
    <mergeCell ref="D7:E7"/>
    <mergeCell ref="A8:C8"/>
    <mergeCell ref="D8:E8"/>
    <mergeCell ref="A9:C9"/>
    <mergeCell ref="D9:E9"/>
    <mergeCell ref="A5:C5"/>
    <mergeCell ref="A6:C6"/>
    <mergeCell ref="D5:E5"/>
    <mergeCell ref="D6:E6"/>
    <mergeCell ref="A4:C4"/>
    <mergeCell ref="D4:E4"/>
  </mergeCells>
  <phoneticPr fontId="21" type="noConversion"/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KROPIEWNICA-GAJKI</vt:lpstr>
      <vt:lpstr>MILEWO ZABIELNE</vt:lpstr>
      <vt:lpstr>NOWE GARBOWO</vt:lpstr>
      <vt:lpstr>WYNIK KOSZTORYSU</vt:lpstr>
      <vt:lpstr>'KROPIEWNICA-GAJKI'!Obszar_wydruku</vt:lpstr>
      <vt:lpstr>'MILEWO ZABIELNE'!Obszar_wydruku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2017-11-30T10:21:27Z</cp:lastPrinted>
  <dcterms:created xsi:type="dcterms:W3CDTF">2017-11-30T08:37:42Z</dcterms:created>
  <dcterms:modified xsi:type="dcterms:W3CDTF">2017-11-30T11:13:08Z</dcterms:modified>
</cp:coreProperties>
</file>