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'Arkusz1'!$A$1:$M$57</definedName>
  </definedNames>
  <calcPr fullCalcOnLoad="1"/>
</workbook>
</file>

<file path=xl/sharedStrings.xml><?xml version="1.0" encoding="utf-8"?>
<sst xmlns="http://schemas.openxmlformats.org/spreadsheetml/2006/main" count="78" uniqueCount="76">
  <si>
    <t>Dotacje celowe (nie podlegające zwrotowi) z tego:</t>
  </si>
  <si>
    <t>Subwencje</t>
  </si>
  <si>
    <t>oświatowa</t>
  </si>
  <si>
    <t>DOCHODY OGÓŁEM</t>
  </si>
  <si>
    <t>A</t>
  </si>
  <si>
    <t>B</t>
  </si>
  <si>
    <t>WYDATKI BEZ INWESTYCJI I OBSŁUGI ZADŁUŻENIA</t>
  </si>
  <si>
    <t>Wynagrodzenia</t>
  </si>
  <si>
    <t>Wynagrodzenia osobowe</t>
  </si>
  <si>
    <t>Pozostałe wynagrodzenia</t>
  </si>
  <si>
    <t>Pochodne od wynagrodzeń</t>
  </si>
  <si>
    <t>Pozostałe wydatki bieżące w tym:</t>
  </si>
  <si>
    <t>wydatki na remont i modernizacje</t>
  </si>
  <si>
    <t>C</t>
  </si>
  <si>
    <t>WOLNE ŚRODKI (A-B)</t>
  </si>
  <si>
    <t>Inwestycje (łącznie z pozostałymi wydatkami majątk.)</t>
  </si>
  <si>
    <t>Planowane inwestycje (model źródłowy)</t>
  </si>
  <si>
    <t>Obsługa zadłużenia</t>
  </si>
  <si>
    <t>spłata kredytów i pożyczek</t>
  </si>
  <si>
    <t>wykup papierów wartościowych</t>
  </si>
  <si>
    <t>koszty obsługi zadłużenia</t>
  </si>
  <si>
    <t>D</t>
  </si>
  <si>
    <t>NADWYŻKA  /NIEDOBÓR ŚRODKÓW (C-IX-X)</t>
  </si>
  <si>
    <t>Otrzymane kredyty i pożyczki</t>
  </si>
  <si>
    <t>Emisja papierów wartościowych</t>
  </si>
  <si>
    <t>Inne źródła finansowania</t>
  </si>
  <si>
    <t>E</t>
  </si>
  <si>
    <t>PRZEPŁYWY GOTÓWKI NETTO (D+XI+XII+XIII)</t>
  </si>
  <si>
    <t>F</t>
  </si>
  <si>
    <t>G</t>
  </si>
  <si>
    <t>Nadwyżka / deficyt budżetowy (D+X.1+X.2)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</si>
  <si>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</si>
  <si>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</si>
  <si>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</si>
  <si>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</si>
  <si>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</si>
  <si>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</si>
  <si>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</si>
  <si>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</si>
  <si>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</si>
  <si>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</si>
  <si>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</si>
  <si>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</si>
  <si>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</si>
  <si>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DANE UZUPEŁNIAJĄCE</t>
  </si>
  <si>
    <t>Łączna kwota przypadających do spłaty kredytów, pożyczek, wykupu papierów wartościowych, udzielonych poręczeń wraz z odsetkami pomniejszona o kwotę, naktórą ustanowiono zabezpieczenie na mieniu gminy - zgodnie z art.. 24 ustawy o finansowaniu gmin</t>
  </si>
  <si>
    <t>Łączne zadłużenie</t>
  </si>
  <si>
    <t>Liczba mieszkańców</t>
  </si>
  <si>
    <t>Nazwa agencji ratingowej przyznającej ocenę</t>
  </si>
  <si>
    <t>Ocena nadana przez agencję ratingową</t>
  </si>
  <si>
    <t>Wyszczególnienie</t>
  </si>
  <si>
    <t>nazwa Kredytobiorcy</t>
  </si>
  <si>
    <t>Dochody własne</t>
  </si>
  <si>
    <t>Podatki opłacone w formie karty podatkowej</t>
  </si>
  <si>
    <t>Opłata skarbowa</t>
  </si>
  <si>
    <t xml:space="preserve">Pozostałe dochody własne </t>
  </si>
  <si>
    <t>Podatek rolny</t>
  </si>
  <si>
    <t>Podatek od nieruchomości</t>
  </si>
  <si>
    <t>Skumulowany stan gotówki na koniec okresu</t>
  </si>
  <si>
    <t>Środki na dofinansowanie zadań gminy z innych źródeł pozabudżetowych</t>
  </si>
  <si>
    <t>Udziały w podatkach budżetu państwa z tego</t>
  </si>
  <si>
    <t>w podatku dochodowym od osób prawnych i jednostek org.nie posiadających osobowości prawnej</t>
  </si>
  <si>
    <t>w podatku dochodowym od osób fizycznych</t>
  </si>
  <si>
    <t>a</t>
  </si>
  <si>
    <t>b</t>
  </si>
  <si>
    <t>na zadania własne, zlecone, powierzone</t>
  </si>
  <si>
    <t>Środki pochodzące ze źródeł zagranicznych nie podlegające zwrotowi</t>
  </si>
  <si>
    <t>Środki pochodzące z budżetu UE</t>
  </si>
  <si>
    <t>wyrównawcza</t>
  </si>
  <si>
    <t>równoważąca, regionalna</t>
  </si>
  <si>
    <t>II kw. 2007</t>
  </si>
  <si>
    <t>III kw. 2007</t>
  </si>
  <si>
    <t>IV kw 2007</t>
  </si>
  <si>
    <t>GMINA KLODAWA</t>
  </si>
  <si>
    <t xml:space="preserve">Kłodawa, dnia 22.11.2007   SKARBNIK GMINY </t>
  </si>
  <si>
    <t>Krystyna Żal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</si>
</sst>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20"/>
      <name val="Arial"/>
      <family val="2"/>
    </font>
    <font>
      <sz val="10"/>
      <color indexed="13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  <xf numFmtId="44" fontId="3" fillId="2" borderId="1" xfId="18" applyFont="1" applyFill="1" applyBorder="1" applyAlignment="1">
      <alignment horizontal="center" vertical="center" wrapText="1"/>
    </xf>
    <xf numFmtId="44" fontId="0" fillId="2" borderId="1" xfId="18" applyFill="1" applyBorder="1" applyAlignment="1">
      <alignment horizontal="center" vertical="center" wrapText="1"/>
    </xf>
    <xf numFmtId="44" fontId="0" fillId="0" borderId="1" xfId="18" applyBorder="1" applyAlignment="1">
      <alignment horizontal="center" vertical="center" wrapText="1"/>
    </xf>
    <xf numFmtId="44" fontId="0" fillId="0" borderId="1" xfId="18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3" fillId="2" borderId="3" xfId="18" applyFont="1" applyFill="1" applyBorder="1" applyAlignment="1">
      <alignment horizontal="center" vertical="center" wrapText="1"/>
    </xf>
    <xf numFmtId="44" fontId="0" fillId="2" borderId="3" xfId="18" applyFill="1" applyBorder="1" applyAlignment="1">
      <alignment horizontal="center" vertical="center" wrapText="1"/>
    </xf>
    <xf numFmtId="44" fontId="0" fillId="0" borderId="3" xfId="18" applyBorder="1" applyAlignment="1">
      <alignment horizontal="center" vertical="center" wrapText="1"/>
    </xf>
    <xf numFmtId="44" fontId="0" fillId="0" borderId="3" xfId="18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view="pageBreakPreview" zoomScale="75" zoomScaleSheetLayoutView="75" workbookViewId="0" topLeftCell="A1">
      <selection activeCell="C55" sqref="C55"/>
    </sheetView>
  </sheetViews>
  <sheetFormatPr defaultColWidth="9.140625" defaultRowHeight="12.75"/>
  <cols>
    <col min="1" max="1" width="3.421875" style="2" customWidth="1"/>
    <col min="2" max="2" width="44.28125" style="1" customWidth="1"/>
    <col min="3" max="3" width="17.7109375" style="2" customWidth="1"/>
    <col min="4" max="4" width="17.8515625" style="1" customWidth="1"/>
    <col min="5" max="5" width="19.28125" style="1" customWidth="1"/>
    <col min="6" max="6" width="18.00390625" style="1" customWidth="1"/>
    <col min="7" max="7" width="17.8515625" style="1" customWidth="1"/>
    <col min="8" max="8" width="18.140625" style="1" customWidth="1"/>
    <col min="9" max="10" width="17.7109375" style="1" customWidth="1"/>
    <col min="11" max="11" width="17.28125" style="1" customWidth="1"/>
    <col min="12" max="12" width="18.28125" style="1" customWidth="1"/>
    <col min="13" max="13" width="18.8515625" style="20" customWidth="1"/>
    <col min="14" max="16384" width="9.140625" style="1" customWidth="1"/>
  </cols>
  <sheetData>
    <row r="1" spans="1:2" ht="12.75" customHeight="1">
      <c r="A1" s="7"/>
      <c r="B1" s="7"/>
    </row>
    <row r="2" spans="1:2" ht="12.75">
      <c r="A2" s="31" t="s">
        <v>73</v>
      </c>
      <c r="B2" s="31"/>
    </row>
    <row r="3" spans="1:2" ht="12.75">
      <c r="A3" s="30" t="s">
        <v>51</v>
      </c>
      <c r="B3" s="30"/>
    </row>
    <row r="4" spans="4:13" ht="12.75">
      <c r="D4" s="2"/>
      <c r="E4" s="2"/>
      <c r="F4" s="2"/>
      <c r="G4" s="2"/>
      <c r="H4" s="2"/>
      <c r="I4" s="2"/>
      <c r="J4" s="2"/>
      <c r="K4" s="2"/>
      <c r="L4" s="21"/>
      <c r="M4" s="21"/>
    </row>
    <row r="5" spans="1:13" ht="12.75">
      <c r="A5" s="34" t="s">
        <v>50</v>
      </c>
      <c r="B5" s="35"/>
      <c r="C5" s="12">
        <v>2005</v>
      </c>
      <c r="D5" s="22">
        <v>2006</v>
      </c>
      <c r="E5" s="22" t="s">
        <v>70</v>
      </c>
      <c r="F5" s="22" t="s">
        <v>71</v>
      </c>
      <c r="G5" s="3" t="s">
        <v>72</v>
      </c>
      <c r="H5" s="3">
        <v>2008</v>
      </c>
      <c r="I5" s="3">
        <v>2009</v>
      </c>
      <c r="J5" s="3">
        <v>2010</v>
      </c>
      <c r="K5" s="3">
        <v>2011</v>
      </c>
      <c r="L5" s="3">
        <v>2012</v>
      </c>
      <c r="M5" s="23">
        <v>2013</v>
      </c>
    </row>
    <row r="6" spans="1:13" s="5" customFormat="1" ht="12.75">
      <c r="A6" s="8" t="s">
        <v>4</v>
      </c>
      <c r="B6" s="9" t="s">
        <v>3</v>
      </c>
      <c r="C6" s="16">
        <f>C7+C13+C16+C18+C21+C20</f>
        <v>13583266</v>
      </c>
      <c r="D6" s="16">
        <v>16971164</v>
      </c>
      <c r="E6" s="16">
        <v>10715411</v>
      </c>
      <c r="F6" s="16">
        <v>15180318</v>
      </c>
      <c r="G6" s="16">
        <v>19285870</v>
      </c>
      <c r="H6" s="16">
        <f>H7+H13+H16+H18+H21+H20</f>
        <v>16795514</v>
      </c>
      <c r="I6" s="16">
        <v>18960600</v>
      </c>
      <c r="J6" s="16">
        <v>20160000</v>
      </c>
      <c r="K6" s="16">
        <v>20361680</v>
      </c>
      <c r="L6" s="16">
        <v>20565290</v>
      </c>
      <c r="M6" s="24">
        <v>20770950</v>
      </c>
    </row>
    <row r="7" spans="1:13" ht="12.75" customHeight="1">
      <c r="A7" s="10" t="s">
        <v>31</v>
      </c>
      <c r="B7" s="11" t="s">
        <v>52</v>
      </c>
      <c r="C7" s="17">
        <f>SUM(C8:C12)</f>
        <v>4938049</v>
      </c>
      <c r="D7" s="17">
        <v>5735214</v>
      </c>
      <c r="E7" s="17">
        <v>3215058</v>
      </c>
      <c r="F7" s="17">
        <v>5141186</v>
      </c>
      <c r="G7" s="17">
        <f>SUM(G8:G12)</f>
        <v>7021848</v>
      </c>
      <c r="H7" s="17">
        <v>6253218</v>
      </c>
      <c r="I7" s="17">
        <f>SUM(I8:I12)</f>
        <v>5368600</v>
      </c>
      <c r="J7" s="17">
        <v>5513500</v>
      </c>
      <c r="K7" s="17">
        <v>5700000</v>
      </c>
      <c r="L7" s="17">
        <v>5673490</v>
      </c>
      <c r="M7" s="25">
        <f>SUM(M8:M12)</f>
        <v>6936050</v>
      </c>
    </row>
    <row r="8" spans="1:13" ht="12.75" customHeight="1">
      <c r="A8" s="6">
        <v>1</v>
      </c>
      <c r="B8" s="4" t="s">
        <v>56</v>
      </c>
      <c r="C8" s="18">
        <v>278348</v>
      </c>
      <c r="D8" s="18">
        <v>152315</v>
      </c>
      <c r="E8" s="18">
        <v>162724</v>
      </c>
      <c r="F8" s="18">
        <v>190694</v>
      </c>
      <c r="G8" s="18">
        <v>227351</v>
      </c>
      <c r="H8" s="18">
        <v>425310</v>
      </c>
      <c r="I8" s="18">
        <v>450000</v>
      </c>
      <c r="J8" s="18">
        <v>470000</v>
      </c>
      <c r="K8" s="18">
        <v>490000</v>
      </c>
      <c r="L8" s="18">
        <v>500000</v>
      </c>
      <c r="M8" s="26">
        <v>510000</v>
      </c>
    </row>
    <row r="9" spans="1:13" ht="12.75" customHeight="1">
      <c r="A9" s="6">
        <v>2</v>
      </c>
      <c r="B9" s="4" t="s">
        <v>57</v>
      </c>
      <c r="C9" s="18">
        <v>2558616</v>
      </c>
      <c r="D9" s="18">
        <v>2980040</v>
      </c>
      <c r="E9" s="18">
        <v>1580594</v>
      </c>
      <c r="F9" s="18">
        <v>2312344</v>
      </c>
      <c r="G9" s="18">
        <v>2982604</v>
      </c>
      <c r="H9" s="18">
        <v>3108481</v>
      </c>
      <c r="I9" s="18">
        <v>3200000</v>
      </c>
      <c r="J9" s="18">
        <v>3300000</v>
      </c>
      <c r="K9" s="18">
        <v>3400000</v>
      </c>
      <c r="L9" s="18">
        <v>3450000</v>
      </c>
      <c r="M9" s="26">
        <v>3500000</v>
      </c>
    </row>
    <row r="10" spans="1:13" ht="12.75" customHeight="1">
      <c r="A10" s="6">
        <v>3</v>
      </c>
      <c r="B10" s="4" t="s">
        <v>53</v>
      </c>
      <c r="C10" s="18">
        <v>14107</v>
      </c>
      <c r="D10" s="18">
        <v>12702</v>
      </c>
      <c r="E10" s="18">
        <v>6832</v>
      </c>
      <c r="F10" s="18">
        <v>10626</v>
      </c>
      <c r="G10" s="18">
        <v>16000</v>
      </c>
      <c r="H10" s="18">
        <v>16000</v>
      </c>
      <c r="I10" s="18">
        <v>20000</v>
      </c>
      <c r="J10" s="18">
        <v>25000</v>
      </c>
      <c r="K10" s="18">
        <v>30000</v>
      </c>
      <c r="L10" s="18">
        <v>30000</v>
      </c>
      <c r="M10" s="26">
        <v>32000</v>
      </c>
    </row>
    <row r="11" spans="1:13" ht="12.75" customHeight="1">
      <c r="A11" s="6">
        <v>4</v>
      </c>
      <c r="B11" s="4" t="s">
        <v>54</v>
      </c>
      <c r="C11" s="18"/>
      <c r="D11" s="18">
        <v>35343</v>
      </c>
      <c r="E11" s="18">
        <v>17421</v>
      </c>
      <c r="F11" s="18">
        <v>14215</v>
      </c>
      <c r="G11" s="18">
        <v>10000</v>
      </c>
      <c r="H11" s="18">
        <v>20000</v>
      </c>
      <c r="I11" s="18">
        <v>25000</v>
      </c>
      <c r="J11" s="18">
        <v>20000</v>
      </c>
      <c r="K11" s="18">
        <v>25000</v>
      </c>
      <c r="L11" s="18">
        <v>25000</v>
      </c>
      <c r="M11" s="26">
        <v>28000</v>
      </c>
    </row>
    <row r="12" spans="1:13" ht="12.75" customHeight="1">
      <c r="A12" s="6">
        <v>5</v>
      </c>
      <c r="B12" s="4" t="s">
        <v>55</v>
      </c>
      <c r="C12" s="18">
        <v>2086978</v>
      </c>
      <c r="D12" s="18">
        <v>2554814</v>
      </c>
      <c r="E12" s="18">
        <v>1447487</v>
      </c>
      <c r="F12" s="18">
        <v>2613307</v>
      </c>
      <c r="G12" s="18">
        <v>3785893</v>
      </c>
      <c r="H12" s="18">
        <v>2683427</v>
      </c>
      <c r="I12" s="18">
        <v>1673600</v>
      </c>
      <c r="J12" s="18">
        <v>1698500</v>
      </c>
      <c r="K12" s="18">
        <v>1755000</v>
      </c>
      <c r="L12" s="18">
        <v>1668490</v>
      </c>
      <c r="M12" s="26">
        <v>2866050</v>
      </c>
    </row>
    <row r="13" spans="1:13" ht="12.75" customHeight="1">
      <c r="A13" s="15">
        <v>6</v>
      </c>
      <c r="B13" s="11" t="s">
        <v>60</v>
      </c>
      <c r="C13" s="17">
        <f aca="true" t="shared" si="0" ref="C13:M13">SUM(C14:C15)</f>
        <v>1971792</v>
      </c>
      <c r="D13" s="17">
        <f t="shared" si="0"/>
        <v>2483730</v>
      </c>
      <c r="E13" s="17">
        <v>1539969</v>
      </c>
      <c r="F13" s="17">
        <v>2381131</v>
      </c>
      <c r="G13" s="17">
        <f t="shared" si="0"/>
        <v>3178562</v>
      </c>
      <c r="H13" s="17">
        <f t="shared" si="0"/>
        <v>4078748</v>
      </c>
      <c r="I13" s="17">
        <f t="shared" si="0"/>
        <v>5076000</v>
      </c>
      <c r="J13" s="17">
        <v>5330000</v>
      </c>
      <c r="K13" s="17">
        <v>5194980</v>
      </c>
      <c r="L13" s="17">
        <v>5235000</v>
      </c>
      <c r="M13" s="25">
        <f t="shared" si="0"/>
        <v>5298000</v>
      </c>
    </row>
    <row r="14" spans="1:13" ht="38.25">
      <c r="A14" s="6" t="s">
        <v>63</v>
      </c>
      <c r="B14" s="4" t="s">
        <v>61</v>
      </c>
      <c r="C14" s="18">
        <v>13885</v>
      </c>
      <c r="D14" s="18">
        <v>27936</v>
      </c>
      <c r="E14" s="18">
        <v>7587</v>
      </c>
      <c r="F14" s="18">
        <v>10059</v>
      </c>
      <c r="G14" s="18">
        <v>30000</v>
      </c>
      <c r="H14" s="18">
        <v>20000</v>
      </c>
      <c r="I14" s="18">
        <v>26000</v>
      </c>
      <c r="J14" s="18">
        <v>30000</v>
      </c>
      <c r="K14" s="18">
        <v>30000</v>
      </c>
      <c r="L14" s="18">
        <v>35000</v>
      </c>
      <c r="M14" s="26">
        <v>38000</v>
      </c>
    </row>
    <row r="15" spans="1:13" ht="12.75" customHeight="1">
      <c r="A15" s="6" t="s">
        <v>64</v>
      </c>
      <c r="B15" s="4" t="s">
        <v>62</v>
      </c>
      <c r="C15" s="18">
        <v>1957907</v>
      </c>
      <c r="D15" s="18">
        <v>2455794</v>
      </c>
      <c r="E15" s="18">
        <v>1532381</v>
      </c>
      <c r="F15" s="18">
        <v>2371072</v>
      </c>
      <c r="G15" s="18">
        <v>3148562</v>
      </c>
      <c r="H15" s="18">
        <v>4058748</v>
      </c>
      <c r="I15" s="18">
        <v>5050000</v>
      </c>
      <c r="J15" s="18">
        <v>5300000</v>
      </c>
      <c r="K15" s="18">
        <v>5164980</v>
      </c>
      <c r="L15" s="18">
        <v>5200000</v>
      </c>
      <c r="M15" s="26">
        <v>5260000</v>
      </c>
    </row>
    <row r="16" spans="1:13" ht="12.75" customHeight="1">
      <c r="A16" s="10" t="s">
        <v>32</v>
      </c>
      <c r="B16" s="11" t="s">
        <v>0</v>
      </c>
      <c r="C16" s="17">
        <f aca="true" t="shared" si="1" ref="C16:M16">SUM(C17:C17)</f>
        <v>2753172</v>
      </c>
      <c r="D16" s="17">
        <f t="shared" si="1"/>
        <v>3879018</v>
      </c>
      <c r="E16" s="17">
        <v>1521609</v>
      </c>
      <c r="F16" s="17">
        <v>2352616</v>
      </c>
      <c r="G16" s="17">
        <f t="shared" si="1"/>
        <v>3142344</v>
      </c>
      <c r="H16" s="17">
        <v>2573950</v>
      </c>
      <c r="I16" s="17">
        <f t="shared" si="1"/>
        <v>2860000</v>
      </c>
      <c r="J16" s="17">
        <v>2950000</v>
      </c>
      <c r="K16" s="17">
        <v>2970000</v>
      </c>
      <c r="L16" s="17">
        <v>3050000</v>
      </c>
      <c r="M16" s="25">
        <f t="shared" si="1"/>
        <v>3070000</v>
      </c>
    </row>
    <row r="17" spans="1:13" ht="12.75" customHeight="1">
      <c r="A17" s="6">
        <v>1</v>
      </c>
      <c r="B17" s="4" t="s">
        <v>65</v>
      </c>
      <c r="C17" s="18">
        <v>2753172</v>
      </c>
      <c r="D17" s="18">
        <v>3879018</v>
      </c>
      <c r="E17" s="18">
        <v>1521609</v>
      </c>
      <c r="F17" s="18">
        <v>2352616</v>
      </c>
      <c r="G17" s="18">
        <v>3142344</v>
      </c>
      <c r="H17" s="18">
        <v>2573950</v>
      </c>
      <c r="I17" s="18">
        <v>2860000</v>
      </c>
      <c r="J17" s="18">
        <v>2950000</v>
      </c>
      <c r="K17" s="18">
        <v>2970000</v>
      </c>
      <c r="L17" s="18">
        <v>3050000</v>
      </c>
      <c r="M17" s="26">
        <v>3070000</v>
      </c>
    </row>
    <row r="18" spans="1:13" ht="12.75" customHeight="1">
      <c r="A18" s="10" t="s">
        <v>33</v>
      </c>
      <c r="B18" s="11" t="s">
        <v>66</v>
      </c>
      <c r="C18" s="17">
        <v>665117</v>
      </c>
      <c r="D18" s="17"/>
      <c r="E18" s="17"/>
      <c r="F18" s="17"/>
      <c r="G18" s="17"/>
      <c r="H18" s="17"/>
      <c r="I18" s="17"/>
      <c r="J18" s="17"/>
      <c r="K18" s="17"/>
      <c r="L18" s="17"/>
      <c r="M18" s="25"/>
    </row>
    <row r="19" spans="1:13" ht="12.75" customHeight="1">
      <c r="A19" s="10" t="s">
        <v>34</v>
      </c>
      <c r="B19" s="11" t="s">
        <v>67</v>
      </c>
      <c r="C19" s="17"/>
      <c r="D19" s="17">
        <v>1366532</v>
      </c>
      <c r="E19" s="17">
        <v>2247813</v>
      </c>
      <c r="F19" s="17">
        <v>2247813</v>
      </c>
      <c r="G19" s="17">
        <v>2247813</v>
      </c>
      <c r="H19" s="17"/>
      <c r="I19" s="17">
        <v>1500000</v>
      </c>
      <c r="J19" s="17">
        <v>2000000</v>
      </c>
      <c r="K19" s="17">
        <v>2000000</v>
      </c>
      <c r="L19" s="17">
        <v>2000000</v>
      </c>
      <c r="M19" s="25">
        <v>800000</v>
      </c>
    </row>
    <row r="20" spans="1:13" ht="12.75" customHeight="1">
      <c r="A20" s="10" t="s">
        <v>35</v>
      </c>
      <c r="B20" s="11" t="s">
        <v>59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5"/>
    </row>
    <row r="21" spans="1:13" ht="12.75" customHeight="1">
      <c r="A21" s="10" t="s">
        <v>36</v>
      </c>
      <c r="B21" s="11" t="s">
        <v>1</v>
      </c>
      <c r="C21" s="17">
        <f aca="true" t="shared" si="2" ref="C21:M21">SUM(C22:C24)</f>
        <v>3255136</v>
      </c>
      <c r="D21" s="17">
        <f t="shared" si="2"/>
        <v>3506670</v>
      </c>
      <c r="E21" s="17">
        <v>2190962</v>
      </c>
      <c r="F21" s="17">
        <v>3057572</v>
      </c>
      <c r="G21" s="17">
        <f t="shared" si="2"/>
        <v>3695303</v>
      </c>
      <c r="H21" s="17">
        <f t="shared" si="2"/>
        <v>3889598</v>
      </c>
      <c r="I21" s="17">
        <f t="shared" si="2"/>
        <v>4156000</v>
      </c>
      <c r="J21" s="17">
        <v>4366500</v>
      </c>
      <c r="K21" s="17">
        <v>4496700</v>
      </c>
      <c r="L21" s="17">
        <v>4606800</v>
      </c>
      <c r="M21" s="25">
        <f t="shared" si="2"/>
        <v>4666900</v>
      </c>
    </row>
    <row r="22" spans="1:13" ht="12.75" customHeight="1">
      <c r="A22" s="6">
        <v>1</v>
      </c>
      <c r="B22" s="4" t="s">
        <v>68</v>
      </c>
      <c r="C22" s="18">
        <v>574602</v>
      </c>
      <c r="D22" s="18">
        <v>627251</v>
      </c>
      <c r="E22" s="18">
        <v>359994</v>
      </c>
      <c r="F22" s="18">
        <v>539991</v>
      </c>
      <c r="G22" s="18">
        <v>719985</v>
      </c>
      <c r="H22" s="18">
        <v>812302</v>
      </c>
      <c r="I22" s="18">
        <v>850000</v>
      </c>
      <c r="J22" s="18">
        <v>860000</v>
      </c>
      <c r="K22" s="18">
        <v>890000</v>
      </c>
      <c r="L22" s="18">
        <v>900000</v>
      </c>
      <c r="M22" s="26">
        <v>910000</v>
      </c>
    </row>
    <row r="23" spans="1:13" ht="12.75" customHeight="1">
      <c r="A23" s="6">
        <v>2</v>
      </c>
      <c r="B23" s="4" t="s">
        <v>2</v>
      </c>
      <c r="C23" s="18">
        <v>2675162</v>
      </c>
      <c r="D23" s="18">
        <v>2873856</v>
      </c>
      <c r="E23" s="18">
        <v>1830968</v>
      </c>
      <c r="F23" s="18">
        <v>2517581</v>
      </c>
      <c r="G23" s="18">
        <v>2975318</v>
      </c>
      <c r="H23" s="18">
        <v>3072247</v>
      </c>
      <c r="I23" s="18">
        <v>3300000</v>
      </c>
      <c r="J23" s="18">
        <v>3500000</v>
      </c>
      <c r="K23" s="18">
        <v>3600000</v>
      </c>
      <c r="L23" s="18">
        <v>3700000</v>
      </c>
      <c r="M23" s="26">
        <v>3750000</v>
      </c>
    </row>
    <row r="24" spans="1:13" ht="12.75" customHeight="1">
      <c r="A24" s="6">
        <v>3</v>
      </c>
      <c r="B24" s="4" t="s">
        <v>69</v>
      </c>
      <c r="C24" s="18">
        <v>5372</v>
      </c>
      <c r="D24" s="18">
        <v>5563</v>
      </c>
      <c r="E24" s="18"/>
      <c r="F24" s="18"/>
      <c r="G24" s="18"/>
      <c r="H24" s="18">
        <v>5049</v>
      </c>
      <c r="I24" s="18">
        <v>6000</v>
      </c>
      <c r="J24" s="18">
        <v>6500</v>
      </c>
      <c r="K24" s="18">
        <v>6700</v>
      </c>
      <c r="L24" s="18">
        <v>6800</v>
      </c>
      <c r="M24" s="26">
        <v>6900</v>
      </c>
    </row>
    <row r="25" spans="1:13" s="5" customFormat="1" ht="25.5">
      <c r="A25" s="8" t="s">
        <v>5</v>
      </c>
      <c r="B25" s="9" t="s">
        <v>6</v>
      </c>
      <c r="C25" s="16">
        <f>C26+C29+C30</f>
        <v>10480119</v>
      </c>
      <c r="D25" s="16">
        <f>D26+D29+D30</f>
        <v>11418925</v>
      </c>
      <c r="E25" s="16">
        <v>6460234</v>
      </c>
      <c r="F25" s="16">
        <v>9326005</v>
      </c>
      <c r="G25" s="16">
        <v>15362566</v>
      </c>
      <c r="H25" s="16">
        <f>H26+H29+H30</f>
        <v>15402618</v>
      </c>
      <c r="I25" s="16">
        <v>14905739</v>
      </c>
      <c r="J25" s="16">
        <v>15689464</v>
      </c>
      <c r="K25" s="16">
        <v>15415419</v>
      </c>
      <c r="L25" s="16">
        <v>15383303</v>
      </c>
      <c r="M25" s="24">
        <f>M26+M29+M30</f>
        <v>15680000</v>
      </c>
    </row>
    <row r="26" spans="1:13" ht="12.75">
      <c r="A26" s="10" t="s">
        <v>36</v>
      </c>
      <c r="B26" s="11" t="s">
        <v>7</v>
      </c>
      <c r="C26" s="17">
        <f aca="true" t="shared" si="3" ref="C26:M26">SUM(C27:C28)</f>
        <v>1434788</v>
      </c>
      <c r="D26" s="17">
        <f t="shared" si="3"/>
        <v>1693844</v>
      </c>
      <c r="E26" s="17">
        <v>939516</v>
      </c>
      <c r="F26" s="17">
        <v>1371093</v>
      </c>
      <c r="G26" s="17">
        <f t="shared" si="3"/>
        <v>2001365</v>
      </c>
      <c r="H26" s="17">
        <f t="shared" si="3"/>
        <v>2105506</v>
      </c>
      <c r="I26" s="17">
        <f t="shared" si="3"/>
        <v>2150000</v>
      </c>
      <c r="J26" s="17">
        <v>2210000</v>
      </c>
      <c r="K26" s="17">
        <v>2250000</v>
      </c>
      <c r="L26" s="17">
        <v>2280000</v>
      </c>
      <c r="M26" s="25">
        <f t="shared" si="3"/>
        <v>2320000</v>
      </c>
    </row>
    <row r="27" spans="1:13" ht="12.75">
      <c r="A27" s="6">
        <v>1</v>
      </c>
      <c r="B27" s="4" t="s">
        <v>8</v>
      </c>
      <c r="C27" s="18">
        <v>1331895</v>
      </c>
      <c r="D27" s="18">
        <v>1564641</v>
      </c>
      <c r="E27" s="18">
        <v>833621</v>
      </c>
      <c r="F27" s="18">
        <v>1234593</v>
      </c>
      <c r="G27" s="18">
        <v>1681365</v>
      </c>
      <c r="H27" s="18">
        <v>1798806</v>
      </c>
      <c r="I27" s="18">
        <v>1850000</v>
      </c>
      <c r="J27" s="18">
        <v>1900000</v>
      </c>
      <c r="K27" s="18">
        <v>1930000</v>
      </c>
      <c r="L27" s="18">
        <v>1950000</v>
      </c>
      <c r="M27" s="26">
        <v>1980000</v>
      </c>
    </row>
    <row r="28" spans="1:13" ht="12.75">
      <c r="A28" s="6">
        <v>2</v>
      </c>
      <c r="B28" s="4" t="s">
        <v>9</v>
      </c>
      <c r="C28" s="18">
        <v>102893</v>
      </c>
      <c r="D28" s="18">
        <v>129203</v>
      </c>
      <c r="E28" s="18">
        <v>105895</v>
      </c>
      <c r="F28" s="18">
        <v>136500</v>
      </c>
      <c r="G28" s="18">
        <v>320000</v>
      </c>
      <c r="H28" s="18">
        <v>306700</v>
      </c>
      <c r="I28" s="18">
        <v>300000</v>
      </c>
      <c r="J28" s="18">
        <v>310000</v>
      </c>
      <c r="K28" s="18">
        <v>320000</v>
      </c>
      <c r="L28" s="18">
        <v>330000</v>
      </c>
      <c r="M28" s="26">
        <v>340000</v>
      </c>
    </row>
    <row r="29" spans="1:13" ht="12.75">
      <c r="A29" s="10" t="s">
        <v>37</v>
      </c>
      <c r="B29" s="11" t="s">
        <v>10</v>
      </c>
      <c r="C29" s="17">
        <v>258262</v>
      </c>
      <c r="D29" s="17">
        <v>304892</v>
      </c>
      <c r="E29" s="17">
        <v>169112</v>
      </c>
      <c r="F29" s="17">
        <v>246796</v>
      </c>
      <c r="G29" s="17">
        <v>360246</v>
      </c>
      <c r="H29" s="17">
        <v>378992</v>
      </c>
      <c r="I29" s="17">
        <v>420000</v>
      </c>
      <c r="J29" s="17">
        <v>430000</v>
      </c>
      <c r="K29" s="17">
        <v>440000</v>
      </c>
      <c r="L29" s="17">
        <v>450000</v>
      </c>
      <c r="M29" s="25">
        <v>460000</v>
      </c>
    </row>
    <row r="30" spans="1:13" ht="25.5">
      <c r="A30" s="10" t="s">
        <v>38</v>
      </c>
      <c r="B30" s="11" t="s">
        <v>11</v>
      </c>
      <c r="C30" s="17">
        <v>8787069</v>
      </c>
      <c r="D30" s="17">
        <v>9420189</v>
      </c>
      <c r="E30" s="17">
        <v>5351606</v>
      </c>
      <c r="F30" s="17">
        <v>7708116</v>
      </c>
      <c r="G30" s="17">
        <v>13000955</v>
      </c>
      <c r="H30" s="17">
        <v>12918120</v>
      </c>
      <c r="I30" s="17">
        <v>12335739</v>
      </c>
      <c r="J30" s="17">
        <v>13049464</v>
      </c>
      <c r="K30" s="17">
        <v>12725419</v>
      </c>
      <c r="L30" s="17">
        <v>12453303</v>
      </c>
      <c r="M30" s="25">
        <v>12900000</v>
      </c>
    </row>
    <row r="31" spans="1:13" ht="12.75">
      <c r="A31" s="3"/>
      <c r="B31" s="4" t="s">
        <v>12</v>
      </c>
      <c r="C31" s="18">
        <v>181844</v>
      </c>
      <c r="D31" s="18">
        <v>374266</v>
      </c>
      <c r="E31" s="18">
        <v>161253</v>
      </c>
      <c r="F31" s="18">
        <v>460497</v>
      </c>
      <c r="G31" s="18">
        <v>1216346</v>
      </c>
      <c r="H31" s="18">
        <v>1673000</v>
      </c>
      <c r="I31" s="18">
        <v>750000</v>
      </c>
      <c r="J31" s="18">
        <v>800000</v>
      </c>
      <c r="K31" s="18">
        <v>850000</v>
      </c>
      <c r="L31" s="18">
        <v>900000</v>
      </c>
      <c r="M31" s="26"/>
    </row>
    <row r="32" spans="1:13" s="5" customFormat="1" ht="12.75">
      <c r="A32" s="8" t="s">
        <v>13</v>
      </c>
      <c r="B32" s="9" t="s">
        <v>14</v>
      </c>
      <c r="C32" s="16">
        <f aca="true" t="shared" si="4" ref="C32:M32">C6-C25</f>
        <v>3103147</v>
      </c>
      <c r="D32" s="16">
        <f t="shared" si="4"/>
        <v>5552239</v>
      </c>
      <c r="E32" s="16">
        <v>4255177</v>
      </c>
      <c r="F32" s="16">
        <v>5854313</v>
      </c>
      <c r="G32" s="16">
        <f t="shared" si="4"/>
        <v>3923304</v>
      </c>
      <c r="H32" s="16">
        <f t="shared" si="4"/>
        <v>1392896</v>
      </c>
      <c r="I32" s="16">
        <f t="shared" si="4"/>
        <v>4054861</v>
      </c>
      <c r="J32" s="16">
        <v>4470536</v>
      </c>
      <c r="K32" s="16">
        <v>4946261</v>
      </c>
      <c r="L32" s="16">
        <v>5181987</v>
      </c>
      <c r="M32" s="24">
        <f t="shared" si="4"/>
        <v>5090950</v>
      </c>
    </row>
    <row r="33" spans="1:13" ht="12.75" customHeight="1">
      <c r="A33" s="10" t="s">
        <v>39</v>
      </c>
      <c r="B33" s="11" t="s">
        <v>15</v>
      </c>
      <c r="C33" s="17">
        <f aca="true" t="shared" si="5" ref="C33:M33">SUM(C34:C35)</f>
        <v>4922225</v>
      </c>
      <c r="D33" s="17">
        <f t="shared" si="5"/>
        <v>7060799</v>
      </c>
      <c r="E33" s="17">
        <v>674862</v>
      </c>
      <c r="F33" s="17">
        <v>1783106</v>
      </c>
      <c r="G33" s="17">
        <f t="shared" si="5"/>
        <v>5142704</v>
      </c>
      <c r="H33" s="17">
        <v>2834500</v>
      </c>
      <c r="I33" s="17">
        <f t="shared" si="5"/>
        <v>3500000</v>
      </c>
      <c r="J33" s="17">
        <v>3850000</v>
      </c>
      <c r="K33" s="17">
        <v>4000000</v>
      </c>
      <c r="L33" s="17">
        <v>4500000</v>
      </c>
      <c r="M33" s="25">
        <f t="shared" si="5"/>
        <v>4000000</v>
      </c>
    </row>
    <row r="34" spans="1:13" ht="12.75" customHeight="1">
      <c r="A34" s="6">
        <v>1</v>
      </c>
      <c r="B34" s="4" t="s">
        <v>15</v>
      </c>
      <c r="C34" s="18">
        <v>4922225</v>
      </c>
      <c r="D34" s="18">
        <v>7060799</v>
      </c>
      <c r="E34" s="18">
        <v>674862</v>
      </c>
      <c r="F34" s="18">
        <v>1783106</v>
      </c>
      <c r="G34" s="18">
        <v>5142704</v>
      </c>
      <c r="H34" s="18">
        <v>2834500</v>
      </c>
      <c r="I34" s="18">
        <v>3500000</v>
      </c>
      <c r="J34" s="18">
        <v>3850000</v>
      </c>
      <c r="K34" s="18">
        <v>4000000</v>
      </c>
      <c r="L34" s="18">
        <v>4500000</v>
      </c>
      <c r="M34" s="26">
        <v>4000000</v>
      </c>
    </row>
    <row r="35" spans="1:13" ht="12.75" customHeight="1">
      <c r="A35" s="6">
        <v>2</v>
      </c>
      <c r="B35" s="4" t="s">
        <v>16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6"/>
    </row>
    <row r="36" spans="1:13" ht="12.75" customHeight="1">
      <c r="A36" s="10" t="s">
        <v>40</v>
      </c>
      <c r="B36" s="11" t="s">
        <v>17</v>
      </c>
      <c r="C36" s="17">
        <f aca="true" t="shared" si="6" ref="C36:M36">SUM(C37:C39)</f>
        <v>1540354</v>
      </c>
      <c r="D36" s="17">
        <f t="shared" si="6"/>
        <v>2969251</v>
      </c>
      <c r="E36" s="17">
        <v>1979334</v>
      </c>
      <c r="F36" s="17">
        <v>2371555</v>
      </c>
      <c r="G36" s="17">
        <f t="shared" si="6"/>
        <v>2708318</v>
      </c>
      <c r="H36" s="17">
        <f t="shared" si="6"/>
        <v>1022510</v>
      </c>
      <c r="I36" s="17">
        <f t="shared" si="6"/>
        <v>994245</v>
      </c>
      <c r="J36" s="17">
        <v>970536</v>
      </c>
      <c r="K36" s="17">
        <v>946261</v>
      </c>
      <c r="L36" s="17">
        <v>881987</v>
      </c>
      <c r="M36" s="25">
        <f t="shared" si="6"/>
        <v>863208</v>
      </c>
    </row>
    <row r="37" spans="1:13" ht="12.75" customHeight="1">
      <c r="A37" s="6">
        <v>1</v>
      </c>
      <c r="B37" s="4" t="s">
        <v>18</v>
      </c>
      <c r="C37" s="18">
        <v>1407068</v>
      </c>
      <c r="D37" s="18">
        <v>2755686</v>
      </c>
      <c r="E37" s="18">
        <v>1825019</v>
      </c>
      <c r="F37" s="18">
        <v>2151531</v>
      </c>
      <c r="G37" s="18">
        <v>2427718</v>
      </c>
      <c r="H37" s="18">
        <v>712510</v>
      </c>
      <c r="I37" s="18">
        <v>699984</v>
      </c>
      <c r="J37" s="18">
        <v>699984</v>
      </c>
      <c r="K37" s="18">
        <v>699984</v>
      </c>
      <c r="L37" s="18">
        <v>699984</v>
      </c>
      <c r="M37" s="26">
        <v>699984</v>
      </c>
    </row>
    <row r="38" spans="1:13" ht="12.75" customHeight="1">
      <c r="A38" s="6">
        <v>2</v>
      </c>
      <c r="B38" s="4" t="s">
        <v>19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6"/>
    </row>
    <row r="39" spans="1:13" ht="12.75" customHeight="1">
      <c r="A39" s="6">
        <v>3</v>
      </c>
      <c r="B39" s="4" t="s">
        <v>20</v>
      </c>
      <c r="C39" s="18">
        <v>133286</v>
      </c>
      <c r="D39" s="18">
        <v>213565</v>
      </c>
      <c r="E39" s="18">
        <v>154315</v>
      </c>
      <c r="F39" s="18">
        <v>220024</v>
      </c>
      <c r="G39" s="18">
        <v>280600</v>
      </c>
      <c r="H39" s="18">
        <v>310000</v>
      </c>
      <c r="I39" s="18">
        <v>294261</v>
      </c>
      <c r="J39" s="18">
        <v>270552</v>
      </c>
      <c r="K39" s="18">
        <v>246277</v>
      </c>
      <c r="L39" s="18">
        <v>182003</v>
      </c>
      <c r="M39" s="26">
        <v>163224</v>
      </c>
    </row>
    <row r="40" spans="1:13" s="5" customFormat="1" ht="12.75">
      <c r="A40" s="8" t="s">
        <v>21</v>
      </c>
      <c r="B40" s="9" t="s">
        <v>22</v>
      </c>
      <c r="C40" s="16">
        <f aca="true" t="shared" si="7" ref="C40:M40">C32-C33-C36</f>
        <v>-3359432</v>
      </c>
      <c r="D40" s="16">
        <f t="shared" si="7"/>
        <v>-4477811</v>
      </c>
      <c r="E40" s="16">
        <v>1600981</v>
      </c>
      <c r="F40" s="16">
        <f t="shared" si="7"/>
        <v>1699652</v>
      </c>
      <c r="G40" s="16">
        <f t="shared" si="7"/>
        <v>-3927718</v>
      </c>
      <c r="H40" s="16">
        <f t="shared" si="7"/>
        <v>-2464114</v>
      </c>
      <c r="I40" s="16">
        <f t="shared" si="7"/>
        <v>-439384</v>
      </c>
      <c r="J40" s="16">
        <v>-350000</v>
      </c>
      <c r="K40" s="16"/>
      <c r="L40" s="16">
        <v>-200000</v>
      </c>
      <c r="M40" s="24">
        <f t="shared" si="7"/>
        <v>227742</v>
      </c>
    </row>
    <row r="41" spans="1:13" ht="12.75">
      <c r="A41" s="12" t="s">
        <v>41</v>
      </c>
      <c r="B41" s="13" t="s">
        <v>23</v>
      </c>
      <c r="C41" s="19">
        <v>3361830</v>
      </c>
      <c r="D41" s="19">
        <v>4722957</v>
      </c>
      <c r="E41" s="19">
        <v>0</v>
      </c>
      <c r="F41" s="19"/>
      <c r="G41" s="19"/>
      <c r="H41" s="19"/>
      <c r="I41" s="19"/>
      <c r="J41" s="19"/>
      <c r="K41" s="19"/>
      <c r="L41" s="19"/>
      <c r="M41" s="27"/>
    </row>
    <row r="42" spans="1:13" ht="12.75">
      <c r="A42" s="12" t="s">
        <v>42</v>
      </c>
      <c r="B42" s="13" t="s">
        <v>24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7"/>
    </row>
    <row r="43" spans="1:13" ht="12.75">
      <c r="A43" s="12" t="s">
        <v>43</v>
      </c>
      <c r="B43" s="13" t="s">
        <v>25</v>
      </c>
      <c r="C43" s="19">
        <v>25087</v>
      </c>
      <c r="D43" s="19">
        <v>199029</v>
      </c>
      <c r="E43" s="19">
        <v>298222</v>
      </c>
      <c r="F43" s="19">
        <v>298222</v>
      </c>
      <c r="G43" s="19">
        <v>298222</v>
      </c>
      <c r="H43" s="19">
        <v>300000</v>
      </c>
      <c r="I43" s="19">
        <v>450000</v>
      </c>
      <c r="J43" s="19">
        <v>360000</v>
      </c>
      <c r="K43" s="19">
        <v>200000</v>
      </c>
      <c r="L43" s="19">
        <v>250000</v>
      </c>
      <c r="M43" s="27"/>
    </row>
    <row r="44" spans="1:13" s="5" customFormat="1" ht="12.75" customHeight="1">
      <c r="A44" s="8" t="s">
        <v>26</v>
      </c>
      <c r="B44" s="9" t="s">
        <v>27</v>
      </c>
      <c r="C44" s="16">
        <f aca="true" t="shared" si="8" ref="C44:M44">C40+C41+C42+C43</f>
        <v>27485</v>
      </c>
      <c r="D44" s="16">
        <f t="shared" si="8"/>
        <v>444175</v>
      </c>
      <c r="E44" s="16">
        <v>1899203</v>
      </c>
      <c r="F44" s="16">
        <v>1997874</v>
      </c>
      <c r="G44" s="16">
        <f t="shared" si="8"/>
        <v>-3629496</v>
      </c>
      <c r="H44" s="16">
        <f t="shared" si="8"/>
        <v>-2164114</v>
      </c>
      <c r="I44" s="16">
        <f t="shared" si="8"/>
        <v>10616</v>
      </c>
      <c r="J44" s="16">
        <v>10000</v>
      </c>
      <c r="K44" s="16">
        <v>200000</v>
      </c>
      <c r="L44" s="16">
        <v>50000</v>
      </c>
      <c r="M44" s="24">
        <f t="shared" si="8"/>
        <v>227742</v>
      </c>
    </row>
    <row r="45" spans="1:13" s="5" customFormat="1" ht="12.75">
      <c r="A45" s="8" t="s">
        <v>28</v>
      </c>
      <c r="B45" s="9" t="s">
        <v>58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4"/>
    </row>
    <row r="46" spans="1:13" s="5" customFormat="1" ht="12.75">
      <c r="A46" s="8" t="s">
        <v>29</v>
      </c>
      <c r="B46" s="9" t="s">
        <v>30</v>
      </c>
      <c r="C46" s="16">
        <f aca="true" t="shared" si="9" ref="C46:M46">C40+C37+C38</f>
        <v>-1952364</v>
      </c>
      <c r="D46" s="16">
        <f t="shared" si="9"/>
        <v>-1722125</v>
      </c>
      <c r="E46" s="16">
        <v>3426000</v>
      </c>
      <c r="F46" s="16">
        <v>3851183</v>
      </c>
      <c r="G46" s="16">
        <f t="shared" si="9"/>
        <v>-1500000</v>
      </c>
      <c r="H46" s="16">
        <f t="shared" si="9"/>
        <v>-1751604</v>
      </c>
      <c r="I46" s="16">
        <f t="shared" si="9"/>
        <v>260600</v>
      </c>
      <c r="J46" s="16">
        <v>349984</v>
      </c>
      <c r="K46" s="16">
        <v>699984</v>
      </c>
      <c r="L46" s="16">
        <v>681987</v>
      </c>
      <c r="M46" s="24">
        <f t="shared" si="9"/>
        <v>927726</v>
      </c>
    </row>
    <row r="47" ht="12.75">
      <c r="L47" s="20"/>
    </row>
    <row r="48" ht="12.75">
      <c r="L48" s="20"/>
    </row>
    <row r="49" spans="1:13" ht="12.75" customHeight="1">
      <c r="A49" s="33" t="s">
        <v>44</v>
      </c>
      <c r="B49" s="33"/>
      <c r="C49" s="33"/>
      <c r="D49" s="14"/>
      <c r="E49" s="14"/>
      <c r="F49" s="14"/>
      <c r="G49" s="14"/>
      <c r="H49" s="14"/>
      <c r="I49" s="14"/>
      <c r="J49" s="14"/>
      <c r="K49" s="14"/>
      <c r="L49" s="14"/>
      <c r="M49" s="28"/>
    </row>
    <row r="50" spans="1:13" ht="77.25" customHeight="1">
      <c r="A50" s="32" t="s">
        <v>45</v>
      </c>
      <c r="B50" s="32"/>
      <c r="C50" s="3"/>
      <c r="D50" s="3"/>
      <c r="E50" s="3"/>
      <c r="F50" s="3"/>
      <c r="G50" s="3"/>
      <c r="H50" s="4"/>
      <c r="I50" s="4"/>
      <c r="J50" s="4"/>
      <c r="K50" s="4"/>
      <c r="L50" s="4"/>
      <c r="M50" s="29"/>
    </row>
    <row r="51" spans="1:13" ht="12.75">
      <c r="A51" s="32" t="s">
        <v>46</v>
      </c>
      <c r="B51" s="32"/>
      <c r="C51" s="3">
        <v>5257946</v>
      </c>
      <c r="D51" s="3">
        <v>7225217</v>
      </c>
      <c r="E51" s="3">
        <v>5400198</v>
      </c>
      <c r="F51" s="3">
        <v>5073686</v>
      </c>
      <c r="G51" s="3">
        <v>6297500</v>
      </c>
      <c r="H51" s="4">
        <v>5584990</v>
      </c>
      <c r="I51" s="4">
        <v>4885006</v>
      </c>
      <c r="J51" s="4">
        <v>4185022</v>
      </c>
      <c r="K51" s="4">
        <v>3485038</v>
      </c>
      <c r="L51" s="4">
        <v>2785054</v>
      </c>
      <c r="M51" s="29">
        <v>2085070</v>
      </c>
    </row>
    <row r="52" spans="1:13" ht="12.75">
      <c r="A52" s="32" t="s">
        <v>47</v>
      </c>
      <c r="B52" s="32"/>
      <c r="C52" s="3">
        <v>5971</v>
      </c>
      <c r="D52" s="3">
        <v>6173</v>
      </c>
      <c r="E52" s="3">
        <v>6319</v>
      </c>
      <c r="F52" s="3">
        <v>6319</v>
      </c>
      <c r="G52" s="4">
        <v>6319</v>
      </c>
      <c r="H52" s="4"/>
      <c r="I52" s="4"/>
      <c r="J52" s="4"/>
      <c r="K52" s="4"/>
      <c r="L52" s="4"/>
      <c r="M52" s="29"/>
    </row>
    <row r="53" spans="1:13" ht="12.75" customHeight="1">
      <c r="A53" s="32" t="s">
        <v>48</v>
      </c>
      <c r="B53" s="32"/>
      <c r="C53" s="3"/>
      <c r="D53" s="4"/>
      <c r="E53" s="4"/>
      <c r="F53" s="4"/>
      <c r="G53" s="4"/>
      <c r="H53" s="4"/>
      <c r="I53" s="4"/>
      <c r="J53" s="4"/>
      <c r="K53" s="4"/>
      <c r="L53" s="4"/>
      <c r="M53" s="29"/>
    </row>
    <row r="54" spans="1:13" ht="12.75">
      <c r="A54" s="32" t="s">
        <v>49</v>
      </c>
      <c r="B54" s="32"/>
      <c r="C54" s="3"/>
      <c r="D54" s="4"/>
      <c r="E54" s="4"/>
      <c r="F54" s="4"/>
      <c r="G54" s="4"/>
      <c r="H54" s="4"/>
      <c r="I54" s="4"/>
      <c r="J54" s="4"/>
      <c r="K54" s="4"/>
      <c r="L54" s="4"/>
      <c r="M54" s="29"/>
    </row>
    <row r="55" ht="12.75">
      <c r="L55" s="20"/>
    </row>
    <row r="56" ht="12.75">
      <c r="L56" s="20"/>
    </row>
    <row r="57" spans="1:12" ht="13.5" customHeight="1">
      <c r="A57" s="31" t="s">
        <v>74</v>
      </c>
      <c r="B57" s="31"/>
      <c r="C57" s="2" t="s">
        <v>75</v>
      </c>
      <c r="L57" s="20"/>
    </row>
    <row r="58" ht="12.75">
      <c r="L58" s="20"/>
    </row>
    <row r="59" ht="12.75">
      <c r="L59" s="20"/>
    </row>
    <row r="60" ht="12.75">
      <c r="L60" s="20"/>
    </row>
    <row r="61" ht="12.75">
      <c r="L61" s="20"/>
    </row>
    <row r="62" ht="12.75">
      <c r="L62" s="20"/>
    </row>
    <row r="63" ht="12.75">
      <c r="L63" s="20"/>
    </row>
    <row r="64" ht="12.75">
      <c r="L64" s="20"/>
    </row>
    <row r="65" ht="12.75">
      <c r="L65" s="20"/>
    </row>
    <row r="66" ht="12.75">
      <c r="L66" s="20"/>
    </row>
    <row r="67" ht="12.75">
      <c r="L67" s="20"/>
    </row>
    <row r="68" ht="12.75">
      <c r="L68" s="20"/>
    </row>
    <row r="69" ht="12.75">
      <c r="L69" s="20"/>
    </row>
    <row r="70" ht="12.75">
      <c r="L70" s="20"/>
    </row>
    <row r="71" ht="12.75">
      <c r="L71" s="20"/>
    </row>
    <row r="72" ht="12.75">
      <c r="L72" s="20"/>
    </row>
    <row r="73" ht="12.75">
      <c r="L73" s="20"/>
    </row>
    <row r="74" ht="12.75">
      <c r="L74" s="20"/>
    </row>
    <row r="75" ht="12.75">
      <c r="L75" s="20"/>
    </row>
    <row r="76" ht="12.75">
      <c r="L76" s="20"/>
    </row>
    <row r="77" ht="12.75">
      <c r="L77" s="20"/>
    </row>
    <row r="78" ht="12.75">
      <c r="L78" s="20"/>
    </row>
    <row r="79" ht="12.75">
      <c r="L79" s="20"/>
    </row>
    <row r="80" ht="12.75">
      <c r="L80" s="20"/>
    </row>
    <row r="81" ht="12.75">
      <c r="L81" s="20"/>
    </row>
    <row r="82" ht="12.75">
      <c r="L82" s="20"/>
    </row>
    <row r="83" ht="12.75">
      <c r="L83" s="20"/>
    </row>
    <row r="84" ht="12.75">
      <c r="L84" s="20"/>
    </row>
    <row r="85" ht="12.75">
      <c r="L85" s="20"/>
    </row>
    <row r="86" ht="12.75">
      <c r="L86" s="20"/>
    </row>
    <row r="87" ht="12.75">
      <c r="L87" s="20"/>
    </row>
    <row r="88" ht="12.75">
      <c r="L88" s="20"/>
    </row>
    <row r="89" ht="12.75">
      <c r="L89" s="20"/>
    </row>
    <row r="90" ht="12.75">
      <c r="L90" s="20"/>
    </row>
    <row r="91" ht="12.75">
      <c r="L91" s="20"/>
    </row>
    <row r="92" ht="12.75">
      <c r="L92" s="20"/>
    </row>
    <row r="93" ht="12.75">
      <c r="L93" s="20"/>
    </row>
    <row r="94" ht="12.75">
      <c r="L94" s="20"/>
    </row>
    <row r="95" ht="12.75">
      <c r="L95" s="20"/>
    </row>
    <row r="96" ht="12.75">
      <c r="L96" s="20"/>
    </row>
    <row r="97" ht="12.75">
      <c r="L97" s="20"/>
    </row>
    <row r="98" ht="12.75">
      <c r="L98" s="20"/>
    </row>
    <row r="99" ht="12.75">
      <c r="L99" s="20"/>
    </row>
    <row r="100" ht="12.75">
      <c r="L100" s="20"/>
    </row>
    <row r="101" ht="12.75">
      <c r="L101" s="20"/>
    </row>
    <row r="102" ht="12.75">
      <c r="L102" s="20"/>
    </row>
    <row r="103" ht="12.75">
      <c r="L103" s="20"/>
    </row>
    <row r="104" ht="12.75">
      <c r="L104" s="20"/>
    </row>
    <row r="105" ht="12.75">
      <c r="L105" s="20"/>
    </row>
    <row r="106" ht="12.75">
      <c r="L106" s="20"/>
    </row>
    <row r="107" ht="12.75">
      <c r="L107" s="20"/>
    </row>
    <row r="108" ht="12.75">
      <c r="L108" s="20"/>
    </row>
    <row r="109" ht="12.75">
      <c r="L109" s="20"/>
    </row>
    <row r="110" ht="12.75">
      <c r="L110" s="20"/>
    </row>
    <row r="111" ht="12.75">
      <c r="L111" s="20"/>
    </row>
    <row r="112" ht="12.75">
      <c r="L112" s="20"/>
    </row>
    <row r="113" ht="12.75">
      <c r="L113" s="20"/>
    </row>
    <row r="114" ht="12.75">
      <c r="L114" s="20"/>
    </row>
    <row r="115" ht="12.75">
      <c r="L115" s="20"/>
    </row>
    <row r="116" ht="12.75">
      <c r="L116" s="20"/>
    </row>
    <row r="117" ht="12.75">
      <c r="L117" s="20"/>
    </row>
    <row r="118" ht="12.75">
      <c r="L118" s="20"/>
    </row>
    <row r="119" ht="12.75">
      <c r="L119" s="20"/>
    </row>
    <row r="120" ht="12.75">
      <c r="L120" s="20"/>
    </row>
    <row r="121" ht="12.75">
      <c r="L121" s="20"/>
    </row>
    <row r="122" ht="12.75">
      <c r="L122" s="20"/>
    </row>
    <row r="123" ht="12.75">
      <c r="L123" s="20"/>
    </row>
    <row r="124" ht="12.75">
      <c r="L124" s="20"/>
    </row>
    <row r="125" ht="12.75">
      <c r="L125" s="20"/>
    </row>
    <row r="126" ht="12.75">
      <c r="L126" s="20"/>
    </row>
    <row r="127" ht="12.75">
      <c r="L127" s="20"/>
    </row>
    <row r="128" ht="12.75">
      <c r="L128" s="20"/>
    </row>
    <row r="129" ht="12.75">
      <c r="L129" s="20"/>
    </row>
    <row r="130" ht="12.75">
      <c r="L130" s="20"/>
    </row>
    <row r="131" ht="12.75">
      <c r="L131" s="20"/>
    </row>
    <row r="132" ht="12.75">
      <c r="L132" s="20"/>
    </row>
    <row r="133" ht="12.75">
      <c r="L133" s="20"/>
    </row>
    <row r="134" ht="12.75">
      <c r="L134" s="20"/>
    </row>
    <row r="135" ht="12.75">
      <c r="L135" s="20"/>
    </row>
    <row r="136" ht="12.75">
      <c r="L136" s="20"/>
    </row>
    <row r="137" ht="12.75">
      <c r="L137" s="20"/>
    </row>
    <row r="138" ht="12.75">
      <c r="L138" s="20"/>
    </row>
    <row r="139" ht="12.75">
      <c r="L139" s="20"/>
    </row>
    <row r="140" ht="12.75">
      <c r="L140" s="20"/>
    </row>
    <row r="141" ht="12.75">
      <c r="L141" s="20"/>
    </row>
    <row r="142" ht="12.75">
      <c r="L142" s="20"/>
    </row>
    <row r="143" ht="12.75">
      <c r="L143" s="20"/>
    </row>
    <row r="144" ht="12.75">
      <c r="L144" s="20"/>
    </row>
    <row r="145" ht="12.75">
      <c r="L145" s="20"/>
    </row>
  </sheetData>
  <mergeCells count="10">
    <mergeCell ref="A3:B3"/>
    <mergeCell ref="A2:B2"/>
    <mergeCell ref="A57:B57"/>
    <mergeCell ref="A53:B53"/>
    <mergeCell ref="A54:B54"/>
    <mergeCell ref="A49:C49"/>
    <mergeCell ref="A5:B5"/>
    <mergeCell ref="A50:B50"/>
    <mergeCell ref="A51:B51"/>
    <mergeCell ref="A52:B52"/>
  </mergeCells>
  <printOptions/>
  <pageMargins left="0.41" right="0.22" top="1" bottom="1" header="0.5" footer="0.5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mmira</dc:creator>
  <cp:keywords/>
  <dc:description/>
  <cp:lastModifiedBy>Piasecka</cp:lastModifiedBy>
  <cp:lastPrinted>2007-11-22T11:36:03Z</cp:lastPrinted>
  <dcterms:created xsi:type="dcterms:W3CDTF">2004-04-13T08:27:20Z</dcterms:created>
  <dcterms:modified xsi:type="dcterms:W3CDTF">2007-11-16T13:21:11Z</dcterms:modified>
  <cp:category/>
  <cp:version/>
  <cp:contentType/>
  <cp:contentStatus/>
</cp:coreProperties>
</file>