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ienie 31.12.11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<sst xmlns="http://schemas.openxmlformats.org/spreadsheetml/2006/main" count="307" uniqueCount="225">
  <si>
    <r>
      <t xml:space="preserve">  </t>
    </r>
    <r>
      <rPr>
        <b/>
        <u val="single"/>
        <sz val="14"/>
        <rFont val="Times New Roman"/>
        <family val="1"/>
      </rPr>
      <t xml:space="preserve">Informacja  o  stanie  mienia  komunalnego Gminy Kiernozia  - 31.12.2011 rok </t>
    </r>
  </si>
  <si>
    <r>
      <t xml:space="preserve"> </t>
    </r>
    <r>
      <rPr>
        <b/>
        <sz val="12"/>
        <rFont val="Times New Roman"/>
        <family val="1"/>
      </rPr>
      <t xml:space="preserve">  I.  Wykaz  nieruchomości  stanowiących  własność  gminy  Kiernozia</t>
    </r>
    <r>
      <rPr>
        <sz val="12"/>
        <rFont val="Times New Roman"/>
        <family val="1"/>
      </rPr>
      <t>.</t>
    </r>
  </si>
  <si>
    <r>
      <t xml:space="preserve"> </t>
    </r>
    <r>
      <rPr>
        <sz val="12"/>
        <rFont val="Times New Roman"/>
        <family val="1"/>
      </rPr>
      <t xml:space="preserve">Własność  bez  ustalonych  praw  rzeczowych - bez  użytkowania  wieczystego,  </t>
    </r>
  </si>
  <si>
    <t>zarządu,  darowizny,  najmu,  użytkowania  czy  użyczenia  na  krótki  czas -</t>
  </si>
  <si>
    <t>powierzchnia 140,5200 ha, wartość gruntów 153 350,50 zł.,</t>
  </si>
  <si>
    <t>wartość budynków 1 683 300,41 zł.</t>
  </si>
  <si>
    <t xml:space="preserve">                                               Są  to  następujące  nieruchomości:</t>
  </si>
  <si>
    <t>L.p.</t>
  </si>
  <si>
    <t xml:space="preserve">  Numer działki</t>
  </si>
  <si>
    <t>Powie
rzchnia działki 
w ha</t>
  </si>
  <si>
    <t xml:space="preserve"> Położenie działki</t>
  </si>
  <si>
    <t>Numer KW</t>
  </si>
  <si>
    <t>Wartość 
gruntów w zł</t>
  </si>
  <si>
    <t xml:space="preserve"> Wartość budynków</t>
  </si>
  <si>
    <t>Ogólna wartość nieruchomości</t>
  </si>
  <si>
    <t>Zmiany w
 2011 roku</t>
  </si>
  <si>
    <t>Uwagi</t>
  </si>
  <si>
    <t>1.</t>
  </si>
  <si>
    <t>Stępów</t>
  </si>
  <si>
    <t>Staw</t>
  </si>
  <si>
    <t>2.</t>
  </si>
  <si>
    <t>Łąka</t>
  </si>
  <si>
    <t>3.</t>
  </si>
  <si>
    <t>71:72</t>
  </si>
  <si>
    <t>Stawy Stępowskie</t>
  </si>
  <si>
    <t>4.</t>
  </si>
  <si>
    <t>Nieużytek</t>
  </si>
  <si>
    <t>5.</t>
  </si>
  <si>
    <t>34:99:101</t>
  </si>
  <si>
    <t>Chruśle</t>
  </si>
  <si>
    <t>Wyrobisko po piasku</t>
  </si>
  <si>
    <t>6.</t>
  </si>
  <si>
    <t>Kiernozia</t>
  </si>
  <si>
    <t>Plac przy cmentarzu</t>
  </si>
  <si>
    <t>7.</t>
  </si>
  <si>
    <t>271/1</t>
  </si>
  <si>
    <t>UG, GBP</t>
  </si>
  <si>
    <t>8.</t>
  </si>
  <si>
    <t>Działka ul. 1 Maja</t>
  </si>
  <si>
    <t>9.</t>
  </si>
  <si>
    <t>Rynek</t>
  </si>
  <si>
    <t>10.</t>
  </si>
  <si>
    <t>319/4</t>
  </si>
  <si>
    <t xml:space="preserve">Przy basenie </t>
  </si>
  <si>
    <t>11.</t>
  </si>
  <si>
    <t>25/1</t>
  </si>
  <si>
    <t>Wola Stęp.</t>
  </si>
  <si>
    <t>Pałac Wola Stępowska</t>
  </si>
  <si>
    <t>12.</t>
  </si>
  <si>
    <t>104/2:104/4</t>
  </si>
  <si>
    <t>SUW Chruśle i budynek gospodarczy</t>
  </si>
  <si>
    <t>13.</t>
  </si>
  <si>
    <t>97/1:97/2:97:3</t>
  </si>
  <si>
    <t>Sokołów T</t>
  </si>
  <si>
    <t>nieużytek Sokołów Tow.</t>
  </si>
  <si>
    <t>14.</t>
  </si>
  <si>
    <t>125/2:125/6:125:8</t>
  </si>
  <si>
    <t>Wola Stępowska.</t>
  </si>
  <si>
    <t>SUW w Woli Stępowskiej</t>
  </si>
  <si>
    <t>17,34,36,87,119,154,177,180,181,241,269,280,294,329/1,363,364,373,407,413/2,415,416/3,435/1,438/2,449/40,449/41/449/42,449/7,463,474/1,484,527,162</t>
  </si>
  <si>
    <t xml:space="preserve">     Kiernozia</t>
  </si>
  <si>
    <t xml:space="preserve">    Drogi gminne</t>
  </si>
  <si>
    <t>6,7,9,12,17,19,25,61,62,76,79,80</t>
  </si>
  <si>
    <t xml:space="preserve">   Brodne  Józ.</t>
  </si>
  <si>
    <t>7,31,34,81,91,102,121,152,160.</t>
  </si>
  <si>
    <t xml:space="preserve">   Brodne  Tow.</t>
  </si>
  <si>
    <t>62,107,139,143,155,186,208,220,221,228,232,233,243</t>
  </si>
  <si>
    <t xml:space="preserve">   Chruśle</t>
  </si>
  <si>
    <t>1,8/1,14,17.</t>
  </si>
  <si>
    <t>PGR  Czerniew</t>
  </si>
  <si>
    <t>81/1,82,83,88,97,98.</t>
  </si>
  <si>
    <t xml:space="preserve">     Czerniew</t>
  </si>
  <si>
    <t xml:space="preserve">3,5,8,10. </t>
  </si>
  <si>
    <t>PGR  Długie</t>
  </si>
  <si>
    <t>18,34,53,71,98,107,108,109,133.</t>
  </si>
  <si>
    <t xml:space="preserve">     Jadzień</t>
  </si>
  <si>
    <t>29,61,85,97,98,107,126,129.</t>
  </si>
  <si>
    <t xml:space="preserve">     Jerzewo</t>
  </si>
  <si>
    <t>14,47,74,106.</t>
  </si>
  <si>
    <t xml:space="preserve">     Lasocin</t>
  </si>
  <si>
    <t>43,62,73,107,114,148.</t>
  </si>
  <si>
    <t xml:space="preserve">     Natolin</t>
  </si>
  <si>
    <t>28,58,59,79,127,201,222,245.</t>
  </si>
  <si>
    <t xml:space="preserve">   Niedzieliska</t>
  </si>
  <si>
    <t>2/2,4/1,22,27,175,52/1,52/2,60,76,77,92,100,104,106,117,153</t>
  </si>
  <si>
    <t xml:space="preserve">       Osiny</t>
  </si>
  <si>
    <t>13,22,44,90,111,124,146,147,148,149,150,151</t>
  </si>
  <si>
    <t xml:space="preserve">  Sokołów  Kol.</t>
  </si>
  <si>
    <t>24,25,28,60,73,74,108,131,138.</t>
  </si>
  <si>
    <t xml:space="preserve"> Sokołów  Tow.</t>
  </si>
  <si>
    <t>4,10,69,282,301,353,355,402,439,451,529,532,557,565,592,622</t>
  </si>
  <si>
    <t xml:space="preserve">      Stępów</t>
  </si>
  <si>
    <t>18,21,36,83,89,90,137,138,175.</t>
  </si>
  <si>
    <t xml:space="preserve">     Teresew</t>
  </si>
  <si>
    <t>11,21,22,65,74,100.</t>
  </si>
  <si>
    <t xml:space="preserve">     Różanów</t>
  </si>
  <si>
    <t>16,29,30,37,50,58,100,128,176,177,178,179,207</t>
  </si>
  <si>
    <t xml:space="preserve">    Tydówka</t>
  </si>
  <si>
    <t>23,67,69/2,76,89,130,160,166,171,175</t>
  </si>
  <si>
    <t xml:space="preserve">    Wiśniewo</t>
  </si>
  <si>
    <t>27,28,69,133.</t>
  </si>
  <si>
    <t xml:space="preserve">     Witusza</t>
  </si>
  <si>
    <t>1,22,48,61,62,100,101,102,142,143,144.</t>
  </si>
  <si>
    <t xml:space="preserve">    Wola  Stęp.</t>
  </si>
  <si>
    <t>24,44,90,117,143,145.</t>
  </si>
  <si>
    <t xml:space="preserve">     Zamiary</t>
  </si>
  <si>
    <t>27,50,133,215,422,468,481,502,512,70</t>
  </si>
  <si>
    <t xml:space="preserve">    Stępów</t>
  </si>
  <si>
    <t>66, 76.</t>
  </si>
  <si>
    <t>556,557,558.</t>
  </si>
  <si>
    <t>106/2</t>
  </si>
  <si>
    <t>Sokołów Kolonia</t>
  </si>
  <si>
    <t>45/2</t>
  </si>
  <si>
    <t>Brodne Józefów</t>
  </si>
  <si>
    <t>228/2</t>
  </si>
  <si>
    <t>Drogi gminne</t>
  </si>
  <si>
    <t xml:space="preserve">                                                       </t>
  </si>
  <si>
    <t>Ogółem</t>
  </si>
  <si>
    <r>
      <t>II.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Wykaz  nieruchomości  oddanych  w  wieczyste  użytkowanie:</t>
    </r>
  </si>
  <si>
    <t xml:space="preserve">   483/3</t>
  </si>
  <si>
    <t xml:space="preserve">     Stępów</t>
  </si>
  <si>
    <t>Motyl Waldemar - Stępów</t>
  </si>
  <si>
    <t xml:space="preserve"> SKR</t>
  </si>
  <si>
    <t xml:space="preserve">   383/2</t>
  </si>
  <si>
    <t xml:space="preserve">    Kiernozia</t>
  </si>
  <si>
    <t>Bogucki  Grzegorz Kiernozia</t>
  </si>
  <si>
    <t xml:space="preserve">    Niedzieliska</t>
  </si>
  <si>
    <t>Jóźwiak Marek</t>
  </si>
  <si>
    <t>Wodras Józef Czerniew</t>
  </si>
  <si>
    <t>383/3, 383/6</t>
  </si>
  <si>
    <t>Klimkiewicz Agnieszka Grzegorz</t>
  </si>
  <si>
    <t xml:space="preserve">   383/7</t>
  </si>
  <si>
    <t>Piekarnia Kowalski Marek</t>
  </si>
  <si>
    <t xml:space="preserve">  </t>
  </si>
  <si>
    <r>
      <t xml:space="preserve">       </t>
    </r>
    <r>
      <rPr>
        <sz val="12"/>
        <rFont val="Times New Roman"/>
        <family val="1"/>
      </rPr>
      <t>Powierzchnia  gruntów  w/w – 3,8865 ha, wartość  gruntów – 68 693 zł</t>
    </r>
  </si>
  <si>
    <t>Kwota opłat za wieczyste użytkowanie</t>
  </si>
  <si>
    <t xml:space="preserve">   III. Inne nieruchomości  nie  wymienione  w  pkt.  I  i  II</t>
  </si>
  <si>
    <t>413/5</t>
  </si>
  <si>
    <t>telekomunikacja</t>
  </si>
  <si>
    <t>Przedszkole przy Ogrodowej</t>
  </si>
  <si>
    <t>Boisko sportowe, szatnia</t>
  </si>
  <si>
    <t>561/1</t>
  </si>
  <si>
    <t>targowica</t>
  </si>
  <si>
    <t>413/3</t>
  </si>
  <si>
    <t>Park, pałac i stróżówka</t>
  </si>
  <si>
    <t>449/44-449/45</t>
  </si>
  <si>
    <t>pod lasem - bud. oczyszczalni</t>
  </si>
  <si>
    <t>413/4</t>
  </si>
  <si>
    <t xml:space="preserve">                                                                                                                                                                                   </t>
  </si>
  <si>
    <t>Szkola, Gimnazjum ,Dom Nauczyciela, garaż</t>
  </si>
  <si>
    <t>91/1, 91/2, 92/2</t>
  </si>
  <si>
    <t>Sokołow Kolonia</t>
  </si>
  <si>
    <t>Budynek po szkole, dz. 91/1 na poszerzenie drogi o
 wielkości 0,0307 ha,</t>
  </si>
  <si>
    <t>483/2</t>
  </si>
  <si>
    <t>Po hydrofornii-garaż OSP</t>
  </si>
  <si>
    <t>483/4; 483/6</t>
  </si>
  <si>
    <t xml:space="preserve">OSP Stępów </t>
  </si>
  <si>
    <t>572/2</t>
  </si>
  <si>
    <t>Grunty rolne</t>
  </si>
  <si>
    <t>572/1</t>
  </si>
  <si>
    <t xml:space="preserve">Budynek mieszkalny </t>
  </si>
  <si>
    <t>po szkole Brodne J.</t>
  </si>
  <si>
    <t>21/2</t>
  </si>
  <si>
    <t>Wola Stępowska</t>
  </si>
  <si>
    <t>Świetlica wiejska</t>
  </si>
  <si>
    <t>68, 69</t>
  </si>
  <si>
    <t>Sokołów Towarzystwo</t>
  </si>
  <si>
    <t>PZP Sokołów Tow.oraz budynek gospodarczy</t>
  </si>
  <si>
    <t>Sokołów Tow.</t>
  </si>
  <si>
    <t>świetlica wiejska</t>
  </si>
  <si>
    <t>228/1, 228/4</t>
  </si>
  <si>
    <t>po placu buraczanym,  wagownia, bud. drew., metalowy</t>
  </si>
  <si>
    <t>352/1</t>
  </si>
  <si>
    <t>Działka i budynek ośrodka zdrowia</t>
  </si>
  <si>
    <t>OGÓŁEM</t>
  </si>
  <si>
    <t>Powierzchnia w/w gruntów - 31,0550 ha, wartość  gruntów - 204 581,94 zł, wartość budynków – 3 368 035,39 zł</t>
  </si>
  <si>
    <t>W 2011 roku wprowadzano zmiany w stanie mienia komunalnego gminy Kiernozia.</t>
  </si>
  <si>
    <t>Wymieniono okna w budynku ośrodka zdrowia i zwiększono wartość budynku o 22 997,27.</t>
  </si>
  <si>
    <r>
      <t xml:space="preserve">Wartość działki wynosi </t>
    </r>
    <r>
      <rPr>
        <b/>
        <sz val="10"/>
        <rFont val="Arial CE"/>
        <family val="0"/>
      </rPr>
      <t>21 000,00 zł</t>
    </r>
    <r>
      <rPr>
        <sz val="11"/>
        <color theme="1"/>
        <rFont val="Calibri"/>
        <family val="2"/>
      </rPr>
      <t xml:space="preserve">, wartość budynku </t>
    </r>
    <r>
      <rPr>
        <b/>
        <sz val="10"/>
        <rFont val="Arial CE"/>
        <family val="0"/>
      </rPr>
      <t>135 572,81 zł.</t>
    </r>
  </si>
  <si>
    <t>Wymieniono dach na budynku Przedszkola Samorządowego w Kiernozi.</t>
  </si>
  <si>
    <r>
      <t xml:space="preserve">Zwiększono wartość budynku o kwotę </t>
    </r>
    <r>
      <rPr>
        <b/>
        <sz val="10"/>
        <rFont val="Arial CE"/>
        <family val="0"/>
      </rPr>
      <t xml:space="preserve">48 358,82 zł, </t>
    </r>
    <r>
      <rPr>
        <sz val="11"/>
        <color theme="1"/>
        <rFont val="Calibri"/>
        <family val="2"/>
      </rPr>
      <t>co daję łączną wartość</t>
    </r>
    <r>
      <rPr>
        <b/>
        <sz val="10"/>
        <rFont val="Arial CE"/>
        <family val="0"/>
      </rPr>
      <t xml:space="preserve"> budynku 229 416,91 zł.</t>
    </r>
  </si>
  <si>
    <t xml:space="preserve">IV.  Dochody  i  wydatki  związane  z  gospodarką  mieszkaniową  i  mieniem   </t>
  </si>
  <si>
    <t>Zgodnie z art. 267 ust. 1 pkt 3 ustawy o finansach publicznych (Dz.U. z 2009 roku nr 157 poz. 1240 z późn. zm.) informuję, iż Gmina Kiernozia jest właścicielem nieruchomości wymienionych w Tab. I i III informacji o stanie mienia komunalnego.</t>
  </si>
  <si>
    <t>W Tab. II wymieniono nieruchomości oddane w wieczyste użytkowanie.</t>
  </si>
  <si>
    <t>Jedynie do nieruchomości wymienionych w poz. 16 i 17 w Tab. III, Gmina Kiernozia nie posiada tytułu własności.   Nieruchomość oznaczona jako działki nr 68 i 69 znajdująca się w miejscowości Sokołów Towarzystwo jest, od 2008 roku  przedmiotem sprawy w sądzie o zasiedzenie na rzecz Gminy, natomiast budynek świetlicy wiejskiej  również w Sokołowie Towarzystwo, jest usytuowany na prywatnym gruncie.</t>
  </si>
  <si>
    <t>Z katalogu praw rzeczowych ograniczonych Gmina nie posiada nieruchomości w użytkowaniu, służebności, spółdzielczego prawa do lokalu, objętych zastawem lub hipoteką.</t>
  </si>
  <si>
    <r>
      <t xml:space="preserve">Na sprzedaną nieruchomość  oznaczoną jako działka nr 236 położoną w Kiernozi zabezpieczono  </t>
    </r>
    <r>
      <rPr>
        <b/>
        <sz val="11"/>
        <rFont val="Calibri"/>
        <family val="2"/>
      </rPr>
      <t xml:space="preserve">wierzytelność </t>
    </r>
    <r>
      <rPr>
        <sz val="11"/>
        <rFont val="Calibri"/>
        <family val="2"/>
      </rPr>
      <t>Gminy hipoteką zwykłą.</t>
    </r>
  </si>
  <si>
    <r>
      <t xml:space="preserve">Gmina Kiernozia posiada udziały w spółce „Rynek Rolny Ziemi Łowickiej” od 1996 roku w wysokości   </t>
    </r>
    <r>
      <rPr>
        <b/>
        <sz val="11"/>
        <rFont val="Calibri"/>
        <family val="2"/>
      </rPr>
      <t>3 195 zł</t>
    </r>
    <r>
      <rPr>
        <sz val="11"/>
        <rFont val="Calibri"/>
        <family val="2"/>
      </rPr>
      <t xml:space="preserve"> co stanowi równowartość 30 akcji o wartości emisyjnej (106,50 zł).</t>
    </r>
  </si>
  <si>
    <t>Dochody i wydatki związne z gospodarką mieszkaniową i mieniem były następujące:</t>
  </si>
  <si>
    <t xml:space="preserve">      -   dochody  roku  2011  - </t>
  </si>
  <si>
    <t>w tym:</t>
  </si>
  <si>
    <t>wpływy z wynajmu lokali i dzierżawy działek</t>
  </si>
  <si>
    <t>wpływy ze sprzedaży składników majątkowych</t>
  </si>
  <si>
    <t>pozostałe</t>
  </si>
  <si>
    <t xml:space="preserve">      -   wydatki   roku  2011 -     </t>
  </si>
  <si>
    <t xml:space="preserve">wydatki bieżące </t>
  </si>
  <si>
    <t>wydatki majątkowe</t>
  </si>
  <si>
    <t>W roku 2011 zachodziły zmiany w wartości środków trwałych będących w posiadaniu Gminy Kiernozia.</t>
  </si>
  <si>
    <t>Zwiększenia i zmniejszenia przedstawia poniższa tabela:</t>
  </si>
  <si>
    <t>Środki trwałe na dzień 31.12.2011 roku</t>
  </si>
  <si>
    <t>Grupa</t>
  </si>
  <si>
    <t>Nazwa</t>
  </si>
  <si>
    <t>Stan na 
31.12.2010</t>
  </si>
  <si>
    <t>Zwiększenia</t>
  </si>
  <si>
    <t>Zmniejszenia</t>
  </si>
  <si>
    <t>Stan na 
31.12.2011</t>
  </si>
  <si>
    <t>O</t>
  </si>
  <si>
    <t>Grunty</t>
  </si>
  <si>
    <t>I</t>
  </si>
  <si>
    <t>Budynki i lokale, spółdzielcze własnościowe prawo do lokalu mieszkalnego oraz spółdzielcze prawo do lokalu niemieszkalnego</t>
  </si>
  <si>
    <t>II</t>
  </si>
  <si>
    <t>Obiekty inżynierii lądowej</t>
  </si>
  <si>
    <t>III</t>
  </si>
  <si>
    <t>Kotły i maszyny energetyczne</t>
  </si>
  <si>
    <t>IV</t>
  </si>
  <si>
    <t>Maszyny, urządzenia i aparaty ogólnego zastosowania</t>
  </si>
  <si>
    <t>V</t>
  </si>
  <si>
    <t>Specjalistyczne maszyny, urządzenia i aparaty</t>
  </si>
  <si>
    <t>VI</t>
  </si>
  <si>
    <t>Urządzenia techniczne</t>
  </si>
  <si>
    <t>VII</t>
  </si>
  <si>
    <t>Środki transportu</t>
  </si>
  <si>
    <t>VIII</t>
  </si>
  <si>
    <t>Narzędzia, przyrządy, ruchomości i wyposażenie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</si>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</sst>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60"/>
      <name val="Times New Roman"/>
      <family val="1"/>
    </font>
    <font>
      <sz val="8"/>
      <name val="Times New Roman"/>
      <family val="1"/>
    </font>
    <font>
      <sz val="10"/>
      <color indexed="16"/>
      <name val="Times New Roman"/>
      <family val="1"/>
    </font>
    <font>
      <sz val="8"/>
      <color indexed="16"/>
      <name val="Times New Roman"/>
      <family val="1"/>
    </font>
    <font>
      <sz val="8"/>
      <name val="Arial CE"/>
      <family val="2"/>
    </font>
    <font>
      <b/>
      <sz val="6"/>
      <name val="Arial CE"/>
      <family val="0"/>
    </font>
    <font>
      <sz val="6"/>
      <name val="Arial CE"/>
      <family val="2"/>
    </font>
    <font>
      <b/>
      <sz val="8"/>
      <name val="Arial CE"/>
      <family val="2"/>
    </font>
    <font>
      <b/>
      <sz val="7"/>
      <name val="Times New Roman"/>
      <family val="1"/>
    </font>
    <font>
      <sz val="7"/>
      <name val="Arial CE"/>
      <family val="2"/>
    </font>
    <font>
      <b/>
      <sz val="10"/>
      <name val="Times New Roman"/>
      <family val="1"/>
    </font>
    <font>
      <b/>
      <sz val="12"/>
      <name val="Arial CE"/>
      <family val="0"/>
    </font>
    <font>
      <sz val="8"/>
      <color indexed="16"/>
      <name val="Arial CE"/>
      <family val="2"/>
    </font>
    <font>
      <i/>
      <sz val="11"/>
      <name val="Times New Roman"/>
      <family val="1"/>
    </font>
    <font>
      <i/>
      <sz val="11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4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9" fillId="0" borderId="10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164" fontId="10" fillId="0" borderId="10" xfId="51" applyNumberFormat="1" applyFont="1" applyBorder="1" applyAlignment="1">
      <alignment horizontal="center" vertical="center" wrapText="1"/>
      <protection/>
    </xf>
    <xf numFmtId="43" fontId="11" fillId="0" borderId="10" xfId="51" applyNumberFormat="1" applyFont="1" applyBorder="1" applyAlignment="1">
      <alignment horizontal="right" vertical="center" wrapText="1"/>
      <protection/>
    </xf>
    <xf numFmtId="43" fontId="10" fillId="0" borderId="10" xfId="51" applyNumberFormat="1" applyFont="1" applyBorder="1" applyAlignment="1">
      <alignment horizontal="right" vertical="center" wrapText="1"/>
      <protection/>
    </xf>
    <xf numFmtId="0" fontId="12" fillId="0" borderId="10" xfId="51" applyFont="1" applyBorder="1" applyAlignment="1">
      <alignment horizontal="center" vertical="center" wrapText="1"/>
      <protection/>
    </xf>
    <xf numFmtId="43" fontId="12" fillId="0" borderId="10" xfId="51" applyNumberFormat="1" applyFont="1" applyBorder="1" applyAlignment="1">
      <alignment horizontal="center" vertical="center" wrapText="1"/>
      <protection/>
    </xf>
    <xf numFmtId="43" fontId="13" fillId="0" borderId="10" xfId="51" applyNumberFormat="1" applyFont="1" applyBorder="1" applyAlignment="1">
      <alignment horizontal="right" vertical="center" wrapText="1"/>
      <protection/>
    </xf>
    <xf numFmtId="49" fontId="10" fillId="0" borderId="10" xfId="51" applyNumberFormat="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vertical="center" wrapText="1"/>
      <protection/>
    </xf>
    <xf numFmtId="164" fontId="12" fillId="0" borderId="10" xfId="51" applyNumberFormat="1" applyFont="1" applyBorder="1" applyAlignment="1">
      <alignment horizontal="center" vertical="center" wrapText="1"/>
      <protection/>
    </xf>
    <xf numFmtId="43" fontId="14" fillId="0" borderId="10" xfId="51" applyNumberFormat="1" applyFont="1" applyBorder="1" applyAlignment="1">
      <alignment horizontal="right" vertical="center" wrapText="1"/>
      <protection/>
    </xf>
    <xf numFmtId="43" fontId="2" fillId="0" borderId="10" xfId="51" applyNumberFormat="1" applyBorder="1" applyAlignment="1">
      <alignment vertical="center" wrapText="1"/>
      <protection/>
    </xf>
    <xf numFmtId="43" fontId="15" fillId="0" borderId="10" xfId="51" applyNumberFormat="1" applyFont="1" applyBorder="1" applyAlignment="1">
      <alignment horizontal="right" vertical="center" wrapText="1"/>
      <protection/>
    </xf>
    <xf numFmtId="43" fontId="16" fillId="0" borderId="10" xfId="51" applyNumberFormat="1" applyFont="1" applyBorder="1" applyAlignment="1">
      <alignment horizontal="center" vertical="center" wrapText="1"/>
      <protection/>
    </xf>
    <xf numFmtId="43" fontId="2" fillId="0" borderId="10" xfId="51" applyNumberFormat="1" applyBorder="1" applyAlignment="1">
      <alignment vertical="center"/>
      <protection/>
    </xf>
    <xf numFmtId="43" fontId="15" fillId="0" borderId="10" xfId="51" applyNumberFormat="1" applyFont="1" applyBorder="1" applyAlignment="1">
      <alignment horizontal="right" vertical="center"/>
      <protection/>
    </xf>
    <xf numFmtId="0" fontId="12" fillId="0" borderId="10" xfId="51" applyFont="1" applyBorder="1" applyAlignment="1">
      <alignment vertical="center" wrapText="1"/>
      <protection/>
    </xf>
    <xf numFmtId="43" fontId="17" fillId="0" borderId="10" xfId="51" applyNumberFormat="1" applyFont="1" applyBorder="1" applyAlignment="1">
      <alignment horizontal="center" vertical="center" wrapText="1"/>
      <protection/>
    </xf>
    <xf numFmtId="0" fontId="12" fillId="0" borderId="10" xfId="51" applyFont="1" applyBorder="1" applyAlignment="1">
      <alignment horizontal="left" vertical="center" wrapText="1"/>
      <protection/>
    </xf>
    <xf numFmtId="49" fontId="12" fillId="0" borderId="10" xfId="51" applyNumberFormat="1" applyFont="1" applyBorder="1" applyAlignment="1">
      <alignment horizontal="left" vertical="center" wrapText="1"/>
      <protection/>
    </xf>
    <xf numFmtId="43" fontId="12" fillId="0" borderId="10" xfId="51" applyNumberFormat="1" applyFont="1" applyBorder="1" applyAlignment="1">
      <alignment horizontal="right" vertical="center" wrapText="1"/>
      <protection/>
    </xf>
    <xf numFmtId="43" fontId="18" fillId="0" borderId="10" xfId="51" applyNumberFormat="1" applyFont="1" applyBorder="1" applyAlignment="1">
      <alignment vertical="center"/>
      <protection/>
    </xf>
    <xf numFmtId="0" fontId="7" fillId="0" borderId="10" xfId="51" applyFont="1" applyBorder="1" applyAlignment="1">
      <alignment vertical="center"/>
      <protection/>
    </xf>
    <xf numFmtId="0" fontId="3" fillId="0" borderId="10" xfId="51" applyFont="1" applyBorder="1" applyAlignment="1">
      <alignment vertical="center"/>
      <protection/>
    </xf>
    <xf numFmtId="164" fontId="9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51" applyBorder="1" applyAlignment="1">
      <alignment vertical="center"/>
      <protection/>
    </xf>
    <xf numFmtId="0" fontId="2" fillId="0" borderId="10" xfId="51" applyBorder="1" applyAlignment="1">
      <alignment horizontal="center" vertical="center"/>
      <protection/>
    </xf>
    <xf numFmtId="0" fontId="7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2" fillId="0" borderId="0" xfId="51" applyBorder="1" applyAlignment="1">
      <alignment vertical="center"/>
      <protection/>
    </xf>
    <xf numFmtId="0" fontId="2" fillId="0" borderId="0" xfId="51" applyBorder="1" applyAlignment="1">
      <alignment horizontal="center" vertical="center"/>
      <protection/>
    </xf>
    <xf numFmtId="43" fontId="18" fillId="0" borderId="0" xfId="51" applyNumberFormat="1" applyFont="1" applyBorder="1" applyAlignment="1">
      <alignment horizontal="right" vertical="center"/>
      <protection/>
    </xf>
    <xf numFmtId="43" fontId="18" fillId="0" borderId="0" xfId="51" applyNumberFormat="1" applyFont="1" applyBorder="1" applyAlignment="1">
      <alignment vertical="center"/>
      <protection/>
    </xf>
    <xf numFmtId="0" fontId="7" fillId="0" borderId="0" xfId="51" applyFont="1" applyAlignment="1">
      <alignment horizontal="left" indent="6"/>
      <protection/>
    </xf>
    <xf numFmtId="43" fontId="2" fillId="0" borderId="0" xfId="51" applyNumberFormat="1">
      <alignment/>
      <protection/>
    </xf>
    <xf numFmtId="43" fontId="15" fillId="0" borderId="11" xfId="51" applyNumberFormat="1" applyFont="1" applyBorder="1" applyAlignment="1">
      <alignment vertical="center"/>
      <protection/>
    </xf>
    <xf numFmtId="43" fontId="15" fillId="0" borderId="10" xfId="51" applyNumberFormat="1" applyFont="1" applyBorder="1" applyAlignment="1">
      <alignment vertical="center"/>
      <protection/>
    </xf>
    <xf numFmtId="43" fontId="12" fillId="0" borderId="10" xfId="51" applyNumberFormat="1" applyFont="1" applyBorder="1" applyAlignment="1">
      <alignment vertical="center"/>
      <protection/>
    </xf>
    <xf numFmtId="43" fontId="20" fillId="0" borderId="10" xfId="51" applyNumberFormat="1" applyFont="1" applyBorder="1" applyAlignment="1">
      <alignment vertical="center"/>
      <protection/>
    </xf>
    <xf numFmtId="0" fontId="12" fillId="0" borderId="12" xfId="51" applyFont="1" applyBorder="1" applyAlignment="1">
      <alignment vertical="center" wrapText="1"/>
      <protection/>
    </xf>
    <xf numFmtId="0" fontId="9" fillId="0" borderId="10" xfId="51" applyFont="1" applyBorder="1" applyAlignment="1">
      <alignment vertical="center" wrapText="1"/>
      <protection/>
    </xf>
    <xf numFmtId="164" fontId="9" fillId="0" borderId="13" xfId="51" applyNumberFormat="1" applyFont="1" applyBorder="1" applyAlignment="1">
      <alignment horizontal="center" vertical="center" wrapText="1"/>
      <protection/>
    </xf>
    <xf numFmtId="0" fontId="9" fillId="0" borderId="13" xfId="51" applyFont="1" applyBorder="1" applyAlignment="1">
      <alignment vertical="center" wrapText="1"/>
      <protection/>
    </xf>
    <xf numFmtId="0" fontId="9" fillId="0" borderId="13" xfId="51" applyFont="1" applyBorder="1" applyAlignment="1">
      <alignment horizontal="center" vertical="center" wrapText="1"/>
      <protection/>
    </xf>
    <xf numFmtId="43" fontId="9" fillId="0" borderId="13" xfId="51" applyNumberFormat="1" applyFont="1" applyBorder="1" applyAlignment="1">
      <alignment horizontal="right" vertical="center" wrapText="1"/>
      <protection/>
    </xf>
    <xf numFmtId="43" fontId="9" fillId="0" borderId="10" xfId="51" applyNumberFormat="1" applyFont="1" applyBorder="1" applyAlignment="1">
      <alignment vertical="center" wrapText="1"/>
      <protection/>
    </xf>
    <xf numFmtId="43" fontId="18" fillId="0" borderId="11" xfId="51" applyNumberFormat="1" applyFont="1" applyBorder="1" applyAlignment="1">
      <alignment vertical="center"/>
      <protection/>
    </xf>
    <xf numFmtId="8" fontId="22" fillId="0" borderId="0" xfId="51" applyNumberFormat="1" applyFont="1">
      <alignment/>
      <protection/>
    </xf>
    <xf numFmtId="0" fontId="6" fillId="0" borderId="0" xfId="51" applyFont="1">
      <alignment/>
      <protection/>
    </xf>
    <xf numFmtId="42" fontId="12" fillId="0" borderId="0" xfId="51" applyNumberFormat="1" applyFont="1">
      <alignment/>
      <protection/>
    </xf>
    <xf numFmtId="43" fontId="6" fillId="0" borderId="0" xfId="51" applyNumberFormat="1" applyFont="1">
      <alignment/>
      <protection/>
    </xf>
    <xf numFmtId="0" fontId="12" fillId="0" borderId="10" xfId="51" applyFont="1" applyBorder="1" applyAlignment="1">
      <alignment horizontal="center" vertical="center"/>
      <protection/>
    </xf>
    <xf numFmtId="0" fontId="15" fillId="0" borderId="10" xfId="51" applyFont="1" applyBorder="1" applyAlignment="1">
      <alignment horizontal="center" vertical="center"/>
      <protection/>
    </xf>
    <xf numFmtId="164" fontId="15" fillId="0" borderId="10" xfId="51" applyNumberFormat="1" applyFont="1" applyBorder="1" applyAlignment="1">
      <alignment horizontal="center" vertical="center"/>
      <protection/>
    </xf>
    <xf numFmtId="43" fontId="23" fillId="0" borderId="10" xfId="51" applyNumberFormat="1" applyFont="1" applyBorder="1" applyAlignment="1">
      <alignment vertical="center"/>
      <protection/>
    </xf>
    <xf numFmtId="0" fontId="15" fillId="0" borderId="10" xfId="51" applyFont="1" applyBorder="1" applyAlignment="1">
      <alignment vertical="center"/>
      <protection/>
    </xf>
    <xf numFmtId="0" fontId="17" fillId="0" borderId="10" xfId="51" applyFont="1" applyBorder="1" applyAlignment="1">
      <alignment vertical="center" wrapText="1"/>
      <protection/>
    </xf>
    <xf numFmtId="43" fontId="8" fillId="0" borderId="10" xfId="51" applyNumberFormat="1" applyFont="1" applyBorder="1" applyAlignment="1">
      <alignment vertical="center" wrapText="1"/>
      <protection/>
    </xf>
    <xf numFmtId="0" fontId="20" fillId="0" borderId="10" xfId="51" applyFont="1" applyBorder="1" applyAlignment="1">
      <alignment vertical="center" wrapText="1"/>
      <protection/>
    </xf>
    <xf numFmtId="43" fontId="20" fillId="0" borderId="10" xfId="51" applyNumberFormat="1" applyFont="1" applyBorder="1" applyAlignment="1">
      <alignment horizontal="center" vertical="center" wrapText="1"/>
      <protection/>
    </xf>
    <xf numFmtId="0" fontId="15" fillId="0" borderId="14" xfId="51" applyFont="1" applyFill="1" applyBorder="1" applyAlignment="1">
      <alignment horizontal="center" vertical="center"/>
      <protection/>
    </xf>
    <xf numFmtId="49" fontId="15" fillId="0" borderId="10" xfId="51" applyNumberFormat="1" applyFont="1" applyBorder="1" applyAlignment="1">
      <alignment horizontal="center" vertical="center"/>
      <protection/>
    </xf>
    <xf numFmtId="164" fontId="15" fillId="0" borderId="15" xfId="51" applyNumberFormat="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/>
      <protection/>
    </xf>
    <xf numFmtId="43" fontId="23" fillId="0" borderId="15" xfId="51" applyNumberFormat="1" applyFont="1" applyBorder="1" applyAlignment="1">
      <alignment vertical="center"/>
      <protection/>
    </xf>
    <xf numFmtId="43" fontId="15" fillId="0" borderId="15" xfId="51" applyNumberFormat="1" applyFont="1" applyBorder="1" applyAlignment="1">
      <alignment vertical="center"/>
      <protection/>
    </xf>
    <xf numFmtId="0" fontId="15" fillId="0" borderId="15" xfId="51" applyFont="1" applyBorder="1" applyAlignment="1">
      <alignment vertical="center"/>
      <protection/>
    </xf>
    <xf numFmtId="16" fontId="15" fillId="0" borderId="15" xfId="51" applyNumberFormat="1" applyFont="1" applyBorder="1" applyAlignment="1">
      <alignment horizontal="center" vertical="center"/>
      <protection/>
    </xf>
    <xf numFmtId="164" fontId="15" fillId="0" borderId="10" xfId="51" applyNumberFormat="1" applyFont="1" applyBorder="1" applyAlignment="1">
      <alignment horizontal="center" vertical="center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center" vertical="center"/>
      <protection/>
    </xf>
    <xf numFmtId="43" fontId="23" fillId="0" borderId="10" xfId="51" applyNumberFormat="1" applyFont="1" applyBorder="1" applyAlignment="1">
      <alignment vertical="center"/>
      <protection/>
    </xf>
    <xf numFmtId="0" fontId="15" fillId="0" borderId="10" xfId="51" applyFont="1" applyBorder="1" applyAlignment="1">
      <alignment vertical="center" wrapText="1"/>
      <protection/>
    </xf>
    <xf numFmtId="43" fontId="15" fillId="0" borderId="10" xfId="51" applyNumberFormat="1" applyFont="1" applyBorder="1" applyAlignment="1">
      <alignment vertical="center"/>
      <protection/>
    </xf>
    <xf numFmtId="0" fontId="12" fillId="0" borderId="10" xfId="51" applyFont="1" applyBorder="1" applyAlignment="1">
      <alignment vertical="center"/>
      <protection/>
    </xf>
    <xf numFmtId="0" fontId="18" fillId="0" borderId="10" xfId="51" applyFont="1" applyBorder="1" applyAlignment="1">
      <alignment vertical="center"/>
      <protection/>
    </xf>
    <xf numFmtId="164" fontId="18" fillId="0" borderId="10" xfId="51" applyNumberFormat="1" applyFont="1" applyBorder="1" applyAlignment="1">
      <alignment vertical="center"/>
      <protection/>
    </xf>
    <xf numFmtId="0" fontId="6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7" fillId="0" borderId="0" xfId="51" applyFont="1" applyAlignment="1">
      <alignment horizontal="left"/>
      <protection/>
    </xf>
    <xf numFmtId="0" fontId="2" fillId="0" borderId="0" xfId="51" applyAlignment="1">
      <alignment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  <xf numFmtId="44" fontId="25" fillId="0" borderId="0" xfId="51" applyNumberFormat="1" applyFont="1">
      <alignment/>
      <protection/>
    </xf>
    <xf numFmtId="0" fontId="25" fillId="0" borderId="0" xfId="51" applyFont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 applyAlignment="1">
      <alignment vertical="top"/>
      <protection/>
    </xf>
    <xf numFmtId="0" fontId="7" fillId="0" borderId="0" xfId="51" applyFont="1" applyAlignment="1">
      <alignment horizontal="left" indent="3"/>
      <protection/>
    </xf>
    <xf numFmtId="0" fontId="26" fillId="0" borderId="0" xfId="51" applyFont="1" applyAlignment="1">
      <alignment horizontal="left" wrapText="1"/>
      <protection/>
    </xf>
    <xf numFmtId="0" fontId="6" fillId="0" borderId="0" xfId="51" applyFont="1" applyAlignment="1">
      <alignment horizontal="left" indent="3"/>
      <protection/>
    </xf>
    <xf numFmtId="0" fontId="6" fillId="0" borderId="0" xfId="51" applyFont="1" applyAlignment="1">
      <alignment/>
      <protection/>
    </xf>
    <xf numFmtId="0" fontId="6" fillId="0" borderId="0" xfId="51" applyFont="1" applyAlignment="1">
      <alignment horizontal="center"/>
      <protection/>
    </xf>
    <xf numFmtId="0" fontId="28" fillId="0" borderId="0" xfId="51" applyFont="1" applyAlignment="1">
      <alignment horizontal="left"/>
      <protection/>
    </xf>
    <xf numFmtId="44" fontId="3" fillId="0" borderId="0" xfId="51" applyNumberFormat="1" applyFont="1" applyAlignment="1">
      <alignment horizontal="center"/>
      <protection/>
    </xf>
    <xf numFmtId="44" fontId="2" fillId="0" borderId="0" xfId="51" applyNumberFormat="1" applyFont="1">
      <alignment/>
      <protection/>
    </xf>
    <xf numFmtId="0" fontId="29" fillId="0" borderId="0" xfId="52" applyFont="1" applyAlignment="1">
      <alignment/>
      <protection/>
    </xf>
    <xf numFmtId="0" fontId="30" fillId="33" borderId="10" xfId="52" applyFont="1" applyFill="1" applyBorder="1" applyAlignment="1">
      <alignment horizontal="center" vertical="center"/>
      <protection/>
    </xf>
    <xf numFmtId="0" fontId="30" fillId="33" borderId="10" xfId="52" applyFont="1" applyFill="1" applyBorder="1" applyAlignment="1">
      <alignment horizontal="center" vertical="center" wrapText="1"/>
      <protection/>
    </xf>
    <xf numFmtId="0" fontId="31" fillId="0" borderId="10" xfId="52" applyFont="1" applyBorder="1" applyAlignment="1">
      <alignment horizontal="center" vertical="center"/>
      <protection/>
    </xf>
    <xf numFmtId="165" fontId="31" fillId="0" borderId="10" xfId="52" applyNumberFormat="1" applyFont="1" applyBorder="1" applyAlignment="1">
      <alignment horizontal="right" vertical="center"/>
      <protection/>
    </xf>
    <xf numFmtId="0" fontId="30" fillId="0" borderId="10" xfId="52" applyFont="1" applyBorder="1" applyAlignment="1">
      <alignment horizontal="center" vertical="center"/>
      <protection/>
    </xf>
    <xf numFmtId="165" fontId="30" fillId="0" borderId="10" xfId="52" applyNumberFormat="1" applyFont="1" applyBorder="1" applyAlignment="1">
      <alignment horizontal="right" vertical="center"/>
      <protection/>
    </xf>
    <xf numFmtId="0" fontId="31" fillId="0" borderId="11" xfId="52" applyFont="1" applyBorder="1" applyAlignment="1">
      <alignment horizontal="left" vertical="center" wrapText="1"/>
      <protection/>
    </xf>
    <xf numFmtId="0" fontId="31" fillId="0" borderId="16" xfId="52" applyFont="1" applyBorder="1" applyAlignment="1">
      <alignment horizontal="left" vertical="center" wrapText="1"/>
      <protection/>
    </xf>
    <xf numFmtId="0" fontId="30" fillId="0" borderId="11" xfId="52" applyFont="1" applyBorder="1" applyAlignment="1">
      <alignment horizontal="left" vertical="center"/>
      <protection/>
    </xf>
    <xf numFmtId="0" fontId="30" fillId="0" borderId="16" xfId="52" applyFont="1" applyBorder="1" applyAlignment="1">
      <alignment horizontal="left" vertical="center"/>
      <protection/>
    </xf>
    <xf numFmtId="0" fontId="31" fillId="0" borderId="11" xfId="52" applyFont="1" applyBorder="1" applyAlignment="1">
      <alignment horizontal="left" vertical="center"/>
      <protection/>
    </xf>
    <xf numFmtId="0" fontId="31" fillId="0" borderId="16" xfId="52" applyFont="1" applyBorder="1" applyAlignment="1">
      <alignment horizontal="left" vertical="center"/>
      <protection/>
    </xf>
    <xf numFmtId="0" fontId="26" fillId="0" borderId="0" xfId="51" applyFont="1" applyAlignment="1">
      <alignment horizontal="left" wrapText="1"/>
      <protection/>
    </xf>
    <xf numFmtId="44" fontId="3" fillId="0" borderId="0" xfId="51" applyNumberFormat="1" applyFont="1" applyAlignment="1">
      <alignment horizontal="center"/>
      <protection/>
    </xf>
    <xf numFmtId="0" fontId="30" fillId="33" borderId="11" xfId="52" applyFont="1" applyFill="1" applyBorder="1" applyAlignment="1">
      <alignment horizontal="center" vertical="center"/>
      <protection/>
    </xf>
    <xf numFmtId="0" fontId="30" fillId="33" borderId="16" xfId="52" applyFont="1" applyFill="1" applyBorder="1" applyAlignment="1">
      <alignment horizontal="center" vertical="center"/>
      <protection/>
    </xf>
    <xf numFmtId="0" fontId="4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2" fillId="0" borderId="0" xfId="51" applyAlignment="1">
      <alignment/>
      <protection/>
    </xf>
    <xf numFmtId="0" fontId="8" fillId="0" borderId="0" xfId="51" applyFont="1" applyAlignment="1">
      <alignment horizontal="left"/>
      <protection/>
    </xf>
    <xf numFmtId="0" fontId="6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21" fillId="0" borderId="0" xfId="51" applyFont="1" applyAlignment="1">
      <alignment/>
      <protection/>
    </xf>
    <xf numFmtId="0" fontId="2" fillId="0" borderId="0" xfId="51" applyFont="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SheetLayoutView="100" zoomScalePageLayoutView="0" workbookViewId="0" topLeftCell="A154">
      <selection activeCell="H164" sqref="H164"/>
    </sheetView>
  </sheetViews>
  <sheetFormatPr defaultColWidth="9.140625" defaultRowHeight="15"/>
  <cols>
    <col min="1" max="1" width="4.28125" style="1" customWidth="1"/>
    <col min="2" max="2" width="19.140625" style="1" customWidth="1"/>
    <col min="3" max="3" width="8.140625" style="1" customWidth="1"/>
    <col min="4" max="4" width="15.140625" style="1" customWidth="1"/>
    <col min="5" max="5" width="9.8515625" style="1" customWidth="1"/>
    <col min="6" max="6" width="13.57421875" style="1" customWidth="1"/>
    <col min="7" max="7" width="13.8515625" style="1" customWidth="1"/>
    <col min="8" max="8" width="15.7109375" style="1" customWidth="1"/>
    <col min="9" max="9" width="12.421875" style="1" customWidth="1"/>
    <col min="10" max="10" width="23.7109375" style="1" customWidth="1"/>
    <col min="11" max="16384" width="9.140625" style="1" customWidth="1"/>
  </cols>
  <sheetData>
    <row r="1" ht="12.75">
      <c r="G1" s="2"/>
    </row>
    <row r="2" spans="1:10" ht="18.75">
      <c r="A2" s="122" t="s">
        <v>0</v>
      </c>
      <c r="B2" s="123"/>
      <c r="C2" s="123"/>
      <c r="D2" s="123"/>
      <c r="E2" s="123"/>
      <c r="F2" s="123"/>
      <c r="G2" s="123"/>
      <c r="H2" s="124"/>
      <c r="I2" s="124"/>
      <c r="J2" s="124"/>
    </row>
    <row r="3" spans="1:7" ht="11.25" customHeight="1">
      <c r="A3" s="3"/>
      <c r="B3" s="4"/>
      <c r="C3" s="4"/>
      <c r="D3" s="4"/>
      <c r="E3" s="4"/>
      <c r="F3" s="4"/>
      <c r="G3" s="4"/>
    </row>
    <row r="4" ht="15.75">
      <c r="A4" s="5" t="s">
        <v>1</v>
      </c>
    </row>
    <row r="5" spans="1:7" ht="15.75">
      <c r="A5" s="125" t="s">
        <v>2</v>
      </c>
      <c r="B5" s="125"/>
      <c r="C5" s="125"/>
      <c r="D5" s="125"/>
      <c r="E5" s="125"/>
      <c r="F5" s="125"/>
      <c r="G5" s="125"/>
    </row>
    <row r="6" spans="1:7" ht="15.75">
      <c r="A6" s="126" t="s">
        <v>3</v>
      </c>
      <c r="B6" s="126"/>
      <c r="C6" s="126"/>
      <c r="D6" s="126"/>
      <c r="E6" s="126"/>
      <c r="F6" s="126"/>
      <c r="G6" s="126"/>
    </row>
    <row r="7" spans="1:7" ht="15.75" customHeight="1">
      <c r="A7" s="127" t="s">
        <v>4</v>
      </c>
      <c r="B7" s="127"/>
      <c r="C7" s="127"/>
      <c r="D7" s="127"/>
      <c r="E7" s="127"/>
      <c r="F7" s="127"/>
      <c r="G7" s="127"/>
    </row>
    <row r="8" spans="1:7" ht="15.75" customHeight="1">
      <c r="A8" s="127" t="s">
        <v>5</v>
      </c>
      <c r="B8" s="127"/>
      <c r="C8" s="127"/>
      <c r="D8" s="127"/>
      <c r="E8" s="127"/>
      <c r="F8" s="127"/>
      <c r="G8" s="127"/>
    </row>
    <row r="9" ht="15.75">
      <c r="A9" s="6" t="s">
        <v>6</v>
      </c>
    </row>
    <row r="10" ht="14.25" customHeight="1">
      <c r="A10" s="6"/>
    </row>
    <row r="11" spans="1:10" ht="42">
      <c r="A11" s="7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  <c r="H11" s="8" t="s">
        <v>14</v>
      </c>
      <c r="I11" s="7" t="s">
        <v>15</v>
      </c>
      <c r="J11" s="7" t="s">
        <v>16</v>
      </c>
    </row>
    <row r="12" spans="1:10" ht="12.75">
      <c r="A12" s="9" t="s">
        <v>17</v>
      </c>
      <c r="B12" s="9">
        <v>552</v>
      </c>
      <c r="C12" s="10">
        <v>0.15</v>
      </c>
      <c r="D12" s="9" t="s">
        <v>18</v>
      </c>
      <c r="E12" s="9">
        <v>31910</v>
      </c>
      <c r="F12" s="11">
        <v>750</v>
      </c>
      <c r="G12" s="12"/>
      <c r="H12" s="12">
        <f>F12+G12</f>
        <v>750</v>
      </c>
      <c r="I12" s="12"/>
      <c r="J12" s="13" t="s">
        <v>19</v>
      </c>
    </row>
    <row r="13" spans="1:10" ht="12.75">
      <c r="A13" s="9" t="s">
        <v>20</v>
      </c>
      <c r="B13" s="9">
        <v>24</v>
      </c>
      <c r="C13" s="10">
        <v>0.83</v>
      </c>
      <c r="D13" s="9" t="s">
        <v>18</v>
      </c>
      <c r="E13" s="9">
        <v>31911</v>
      </c>
      <c r="F13" s="11">
        <v>420</v>
      </c>
      <c r="G13" s="12"/>
      <c r="H13" s="12">
        <f>F13+G13</f>
        <v>420</v>
      </c>
      <c r="I13" s="12"/>
      <c r="J13" s="13" t="s">
        <v>21</v>
      </c>
    </row>
    <row r="14" spans="1:10" ht="12.75">
      <c r="A14" s="9" t="s">
        <v>22</v>
      </c>
      <c r="B14" s="9" t="s">
        <v>23</v>
      </c>
      <c r="C14" s="10">
        <v>36.16</v>
      </c>
      <c r="D14" s="9" t="s">
        <v>18</v>
      </c>
      <c r="E14" s="9">
        <v>32518</v>
      </c>
      <c r="F14" s="11">
        <v>18080</v>
      </c>
      <c r="G14" s="12"/>
      <c r="H14" s="12">
        <f>F14</f>
        <v>18080</v>
      </c>
      <c r="I14" s="12"/>
      <c r="J14" s="13" t="s">
        <v>24</v>
      </c>
    </row>
    <row r="15" spans="1:10" ht="12.75">
      <c r="A15" s="9" t="s">
        <v>25</v>
      </c>
      <c r="B15" s="9">
        <v>591</v>
      </c>
      <c r="C15" s="10">
        <v>0.05</v>
      </c>
      <c r="D15" s="9" t="s">
        <v>18</v>
      </c>
      <c r="E15" s="9">
        <v>32517</v>
      </c>
      <c r="F15" s="11">
        <v>250</v>
      </c>
      <c r="G15" s="12"/>
      <c r="H15" s="12">
        <f>F15</f>
        <v>250</v>
      </c>
      <c r="I15" s="12"/>
      <c r="J15" s="13" t="s">
        <v>26</v>
      </c>
    </row>
    <row r="16" spans="1:10" ht="14.25" customHeight="1">
      <c r="A16" s="9" t="s">
        <v>27</v>
      </c>
      <c r="B16" s="9" t="s">
        <v>28</v>
      </c>
      <c r="C16" s="10">
        <v>1.69</v>
      </c>
      <c r="D16" s="9" t="s">
        <v>29</v>
      </c>
      <c r="E16" s="9">
        <v>31909</v>
      </c>
      <c r="F16" s="11">
        <v>1690</v>
      </c>
      <c r="G16" s="12"/>
      <c r="H16" s="12">
        <f>F16</f>
        <v>1690</v>
      </c>
      <c r="I16" s="12"/>
      <c r="J16" s="13" t="s">
        <v>30</v>
      </c>
    </row>
    <row r="17" spans="1:10" ht="15" customHeight="1">
      <c r="A17" s="9" t="s">
        <v>31</v>
      </c>
      <c r="B17" s="9">
        <v>282</v>
      </c>
      <c r="C17" s="10">
        <v>0.27</v>
      </c>
      <c r="D17" s="9" t="s">
        <v>32</v>
      </c>
      <c r="E17" s="9">
        <v>32515</v>
      </c>
      <c r="F17" s="11">
        <v>2700</v>
      </c>
      <c r="G17" s="12"/>
      <c r="H17" s="12">
        <f>F17</f>
        <v>2700</v>
      </c>
      <c r="I17" s="12"/>
      <c r="J17" s="13" t="s">
        <v>33</v>
      </c>
    </row>
    <row r="18" spans="1:10" ht="21" customHeight="1">
      <c r="A18" s="9" t="s">
        <v>34</v>
      </c>
      <c r="B18" s="9" t="s">
        <v>35</v>
      </c>
      <c r="C18" s="10">
        <v>0.25</v>
      </c>
      <c r="D18" s="9" t="s">
        <v>32</v>
      </c>
      <c r="E18" s="9">
        <v>31876</v>
      </c>
      <c r="F18" s="11">
        <v>10700</v>
      </c>
      <c r="G18" s="12">
        <v>596785.12</v>
      </c>
      <c r="H18" s="12">
        <f>F18+G18</f>
        <v>607485.12</v>
      </c>
      <c r="I18" s="14"/>
      <c r="J18" s="13" t="s">
        <v>36</v>
      </c>
    </row>
    <row r="19" spans="1:10" ht="15" customHeight="1">
      <c r="A19" s="9" t="s">
        <v>37</v>
      </c>
      <c r="B19" s="9">
        <v>203</v>
      </c>
      <c r="C19" s="10">
        <v>0.44</v>
      </c>
      <c r="D19" s="9" t="s">
        <v>32</v>
      </c>
      <c r="E19" s="9">
        <v>31129</v>
      </c>
      <c r="F19" s="15">
        <v>8230</v>
      </c>
      <c r="G19" s="12"/>
      <c r="H19" s="12">
        <f>F19</f>
        <v>8230</v>
      </c>
      <c r="I19" s="12"/>
      <c r="J19" s="13" t="s">
        <v>38</v>
      </c>
    </row>
    <row r="20" spans="1:10" ht="12.75">
      <c r="A20" s="9" t="s">
        <v>39</v>
      </c>
      <c r="B20" s="9">
        <v>250</v>
      </c>
      <c r="C20" s="10">
        <v>1.04</v>
      </c>
      <c r="D20" s="9" t="s">
        <v>32</v>
      </c>
      <c r="E20" s="9">
        <v>31872</v>
      </c>
      <c r="F20" s="15">
        <v>26000</v>
      </c>
      <c r="G20" s="15">
        <v>27408.29</v>
      </c>
      <c r="H20" s="12">
        <f>F20+G20</f>
        <v>53408.29</v>
      </c>
      <c r="I20" s="12"/>
      <c r="J20" s="13" t="s">
        <v>40</v>
      </c>
    </row>
    <row r="21" spans="1:10" ht="12.75">
      <c r="A21" s="9" t="s">
        <v>41</v>
      </c>
      <c r="B21" s="9" t="s">
        <v>42</v>
      </c>
      <c r="C21" s="10">
        <v>0.23</v>
      </c>
      <c r="D21" s="9" t="s">
        <v>32</v>
      </c>
      <c r="E21" s="9">
        <v>31875</v>
      </c>
      <c r="F21" s="15">
        <v>2900</v>
      </c>
      <c r="G21" s="12"/>
      <c r="H21" s="12">
        <f>F21</f>
        <v>2900</v>
      </c>
      <c r="I21" s="12"/>
      <c r="J21" s="13" t="s">
        <v>43</v>
      </c>
    </row>
    <row r="22" spans="1:10" ht="17.25" customHeight="1">
      <c r="A22" s="9" t="s">
        <v>44</v>
      </c>
      <c r="B22" s="16" t="s">
        <v>45</v>
      </c>
      <c r="C22" s="10">
        <v>0.3297</v>
      </c>
      <c r="D22" s="9" t="s">
        <v>46</v>
      </c>
      <c r="E22" s="9">
        <v>31912</v>
      </c>
      <c r="F22" s="15">
        <v>4240</v>
      </c>
      <c r="G22" s="15">
        <v>8500</v>
      </c>
      <c r="H22" s="12">
        <f>F22+G22</f>
        <v>12740</v>
      </c>
      <c r="I22" s="12"/>
      <c r="J22" s="13" t="s">
        <v>47</v>
      </c>
    </row>
    <row r="23" spans="1:10" ht="22.5">
      <c r="A23" s="9" t="s">
        <v>48</v>
      </c>
      <c r="B23" s="9" t="s">
        <v>49</v>
      </c>
      <c r="C23" s="10">
        <v>0.35</v>
      </c>
      <c r="D23" s="9" t="s">
        <v>29</v>
      </c>
      <c r="E23" s="9">
        <v>32232</v>
      </c>
      <c r="F23" s="15">
        <v>3273.5</v>
      </c>
      <c r="G23" s="15">
        <v>530110.25</v>
      </c>
      <c r="H23" s="12">
        <f>F23+G23</f>
        <v>533383.75</v>
      </c>
      <c r="I23" s="12"/>
      <c r="J23" s="13" t="s">
        <v>50</v>
      </c>
    </row>
    <row r="24" spans="1:10" ht="15.75" customHeight="1">
      <c r="A24" s="9" t="s">
        <v>51</v>
      </c>
      <c r="B24" s="9" t="s">
        <v>52</v>
      </c>
      <c r="C24" s="10">
        <v>1.88</v>
      </c>
      <c r="D24" s="9" t="s">
        <v>53</v>
      </c>
      <c r="E24" s="9">
        <v>31124</v>
      </c>
      <c r="F24" s="15">
        <v>656</v>
      </c>
      <c r="G24" s="12"/>
      <c r="H24" s="12">
        <f>F24</f>
        <v>656</v>
      </c>
      <c r="I24" s="12"/>
      <c r="J24" s="13" t="s">
        <v>54</v>
      </c>
    </row>
    <row r="25" spans="1:10" ht="22.5" customHeight="1">
      <c r="A25" s="9" t="s">
        <v>55</v>
      </c>
      <c r="B25" s="9" t="s">
        <v>56</v>
      </c>
      <c r="C25" s="10">
        <v>0.42</v>
      </c>
      <c r="D25" s="9" t="s">
        <v>57</v>
      </c>
      <c r="E25" s="9">
        <v>31960</v>
      </c>
      <c r="F25" s="15">
        <v>4200</v>
      </c>
      <c r="G25" s="12">
        <v>520496.75</v>
      </c>
      <c r="H25" s="12">
        <f>G25+F25</f>
        <v>524696.75</v>
      </c>
      <c r="I25" s="14"/>
      <c r="J25" s="13" t="s">
        <v>58</v>
      </c>
    </row>
    <row r="26" spans="1:10" ht="54.75" customHeight="1">
      <c r="A26" s="13">
        <v>15</v>
      </c>
      <c r="B26" s="17" t="s">
        <v>59</v>
      </c>
      <c r="C26" s="18">
        <v>5.551</v>
      </c>
      <c r="D26" s="13" t="s">
        <v>60</v>
      </c>
      <c r="E26" s="13">
        <v>32029</v>
      </c>
      <c r="F26" s="19">
        <v>12811</v>
      </c>
      <c r="G26" s="20"/>
      <c r="H26" s="21">
        <f aca="true" t="shared" si="0" ref="H26:H55">F26</f>
        <v>12811</v>
      </c>
      <c r="I26" s="22"/>
      <c r="J26" s="13" t="s">
        <v>61</v>
      </c>
    </row>
    <row r="27" spans="1:10" ht="21">
      <c r="A27" s="13">
        <v>16</v>
      </c>
      <c r="B27" s="17" t="s">
        <v>62</v>
      </c>
      <c r="C27" s="18">
        <v>2.3</v>
      </c>
      <c r="D27" s="13" t="s">
        <v>63</v>
      </c>
      <c r="E27" s="13">
        <v>32028</v>
      </c>
      <c r="F27" s="19">
        <v>1150</v>
      </c>
      <c r="G27" s="23"/>
      <c r="H27" s="24">
        <f t="shared" si="0"/>
        <v>1150</v>
      </c>
      <c r="I27" s="24"/>
      <c r="J27" s="13" t="s">
        <v>61</v>
      </c>
    </row>
    <row r="28" spans="1:10" ht="22.5">
      <c r="A28" s="13">
        <v>17</v>
      </c>
      <c r="B28" s="25" t="s">
        <v>64</v>
      </c>
      <c r="C28" s="18">
        <v>4.25</v>
      </c>
      <c r="D28" s="13" t="s">
        <v>65</v>
      </c>
      <c r="E28" s="13">
        <v>32027</v>
      </c>
      <c r="F28" s="19">
        <v>2125</v>
      </c>
      <c r="G28" s="23"/>
      <c r="H28" s="24">
        <f t="shared" si="0"/>
        <v>2125</v>
      </c>
      <c r="I28" s="24"/>
      <c r="J28" s="13" t="s">
        <v>61</v>
      </c>
    </row>
    <row r="29" spans="1:10" ht="21">
      <c r="A29" s="13">
        <v>18</v>
      </c>
      <c r="B29" s="17" t="s">
        <v>66</v>
      </c>
      <c r="C29" s="18">
        <v>6.04</v>
      </c>
      <c r="D29" s="13" t="s">
        <v>67</v>
      </c>
      <c r="E29" s="13">
        <v>32095</v>
      </c>
      <c r="F29" s="19">
        <v>3020</v>
      </c>
      <c r="G29" s="23"/>
      <c r="H29" s="24">
        <f t="shared" si="0"/>
        <v>3020</v>
      </c>
      <c r="I29" s="24"/>
      <c r="J29" s="13" t="s">
        <v>61</v>
      </c>
    </row>
    <row r="30" spans="1:10" ht="12.75">
      <c r="A30" s="13">
        <v>19</v>
      </c>
      <c r="B30" s="25" t="s">
        <v>68</v>
      </c>
      <c r="C30" s="18">
        <v>1.68</v>
      </c>
      <c r="D30" s="13" t="s">
        <v>69</v>
      </c>
      <c r="E30" s="13">
        <v>32094</v>
      </c>
      <c r="F30" s="19">
        <v>840</v>
      </c>
      <c r="G30" s="23"/>
      <c r="H30" s="24">
        <f t="shared" si="0"/>
        <v>840</v>
      </c>
      <c r="I30" s="24"/>
      <c r="J30" s="13" t="s">
        <v>61</v>
      </c>
    </row>
    <row r="31" spans="1:10" ht="12.75">
      <c r="A31" s="13">
        <v>20</v>
      </c>
      <c r="B31" s="25" t="s">
        <v>70</v>
      </c>
      <c r="C31" s="18">
        <v>1.21</v>
      </c>
      <c r="D31" s="13" t="s">
        <v>71</v>
      </c>
      <c r="E31" s="13">
        <v>32093</v>
      </c>
      <c r="F31" s="19">
        <v>605</v>
      </c>
      <c r="G31" s="23"/>
      <c r="H31" s="24">
        <f t="shared" si="0"/>
        <v>605</v>
      </c>
      <c r="I31" s="24"/>
      <c r="J31" s="13" t="s">
        <v>61</v>
      </c>
    </row>
    <row r="32" spans="1:10" ht="12.75">
      <c r="A32" s="13">
        <v>21</v>
      </c>
      <c r="B32" s="25" t="s">
        <v>72</v>
      </c>
      <c r="C32" s="18">
        <v>1.84</v>
      </c>
      <c r="D32" s="13" t="s">
        <v>73</v>
      </c>
      <c r="E32" s="13">
        <v>32092</v>
      </c>
      <c r="F32" s="19">
        <v>920</v>
      </c>
      <c r="G32" s="23"/>
      <c r="H32" s="24">
        <f t="shared" si="0"/>
        <v>920</v>
      </c>
      <c r="I32" s="24"/>
      <c r="J32" s="13" t="s">
        <v>61</v>
      </c>
    </row>
    <row r="33" spans="1:10" ht="22.5">
      <c r="A33" s="13">
        <v>22</v>
      </c>
      <c r="B33" s="25" t="s">
        <v>74</v>
      </c>
      <c r="C33" s="18">
        <v>3.81</v>
      </c>
      <c r="D33" s="13" t="s">
        <v>75</v>
      </c>
      <c r="E33" s="13">
        <v>32091</v>
      </c>
      <c r="F33" s="19">
        <v>1905</v>
      </c>
      <c r="G33" s="23"/>
      <c r="H33" s="24">
        <f t="shared" si="0"/>
        <v>1905</v>
      </c>
      <c r="I33" s="24"/>
      <c r="J33" s="13" t="s">
        <v>61</v>
      </c>
    </row>
    <row r="34" spans="1:10" ht="22.5">
      <c r="A34" s="13">
        <v>23</v>
      </c>
      <c r="B34" s="25" t="s">
        <v>76</v>
      </c>
      <c r="C34" s="18">
        <v>2.84</v>
      </c>
      <c r="D34" s="13" t="s">
        <v>77</v>
      </c>
      <c r="E34" s="13">
        <v>32090</v>
      </c>
      <c r="F34" s="19">
        <v>1420</v>
      </c>
      <c r="G34" s="23"/>
      <c r="H34" s="24">
        <f t="shared" si="0"/>
        <v>1420</v>
      </c>
      <c r="I34" s="24"/>
      <c r="J34" s="13" t="s">
        <v>61</v>
      </c>
    </row>
    <row r="35" spans="1:10" ht="12.75">
      <c r="A35" s="13">
        <v>24</v>
      </c>
      <c r="B35" s="25" t="s">
        <v>78</v>
      </c>
      <c r="C35" s="18">
        <v>2.92</v>
      </c>
      <c r="D35" s="13" t="s">
        <v>79</v>
      </c>
      <c r="E35" s="13">
        <v>32088</v>
      </c>
      <c r="F35" s="19">
        <v>1460</v>
      </c>
      <c r="G35" s="23"/>
      <c r="H35" s="24">
        <f t="shared" si="0"/>
        <v>1460</v>
      </c>
      <c r="I35" s="24"/>
      <c r="J35" s="13" t="s">
        <v>61</v>
      </c>
    </row>
    <row r="36" spans="1:10" ht="12.75">
      <c r="A36" s="13">
        <v>25</v>
      </c>
      <c r="B36" s="25" t="s">
        <v>80</v>
      </c>
      <c r="C36" s="18">
        <v>2.45</v>
      </c>
      <c r="D36" s="13" t="s">
        <v>81</v>
      </c>
      <c r="E36" s="13">
        <v>31283</v>
      </c>
      <c r="F36" s="19">
        <v>1225</v>
      </c>
      <c r="G36" s="23"/>
      <c r="H36" s="24">
        <f t="shared" si="0"/>
        <v>1225</v>
      </c>
      <c r="I36" s="24"/>
      <c r="J36" s="13" t="s">
        <v>61</v>
      </c>
    </row>
    <row r="37" spans="1:10" ht="22.5">
      <c r="A37" s="13">
        <v>26</v>
      </c>
      <c r="B37" s="25" t="s">
        <v>82</v>
      </c>
      <c r="C37" s="18">
        <v>5.7</v>
      </c>
      <c r="D37" s="13" t="s">
        <v>83</v>
      </c>
      <c r="E37" s="13">
        <v>32089</v>
      </c>
      <c r="F37" s="19">
        <v>2850</v>
      </c>
      <c r="G37" s="23"/>
      <c r="H37" s="24">
        <f t="shared" si="0"/>
        <v>2850</v>
      </c>
      <c r="I37" s="24"/>
      <c r="J37" s="13" t="s">
        <v>61</v>
      </c>
    </row>
    <row r="38" spans="1:10" ht="33.75">
      <c r="A38" s="13">
        <v>27</v>
      </c>
      <c r="B38" s="25" t="s">
        <v>84</v>
      </c>
      <c r="C38" s="18">
        <v>3.1726</v>
      </c>
      <c r="D38" s="13" t="s">
        <v>85</v>
      </c>
      <c r="E38" s="13">
        <v>32104</v>
      </c>
      <c r="F38" s="19">
        <v>4465</v>
      </c>
      <c r="G38" s="23"/>
      <c r="H38" s="24">
        <f t="shared" si="0"/>
        <v>4465</v>
      </c>
      <c r="I38" s="26"/>
      <c r="J38" s="13" t="s">
        <v>61</v>
      </c>
    </row>
    <row r="39" spans="1:10" ht="22.5">
      <c r="A39" s="13">
        <v>28</v>
      </c>
      <c r="B39" s="25" t="s">
        <v>86</v>
      </c>
      <c r="C39" s="18">
        <v>2.82</v>
      </c>
      <c r="D39" s="13" t="s">
        <v>87</v>
      </c>
      <c r="E39" s="13">
        <v>31286</v>
      </c>
      <c r="F39" s="19">
        <v>1410</v>
      </c>
      <c r="G39" s="23"/>
      <c r="H39" s="24">
        <f t="shared" si="0"/>
        <v>1410</v>
      </c>
      <c r="I39" s="24"/>
      <c r="J39" s="13" t="s">
        <v>61</v>
      </c>
    </row>
    <row r="40" spans="1:10" ht="22.5">
      <c r="A40" s="13">
        <v>29</v>
      </c>
      <c r="B40" s="25" t="s">
        <v>88</v>
      </c>
      <c r="C40" s="18">
        <v>4.14</v>
      </c>
      <c r="D40" s="13" t="s">
        <v>89</v>
      </c>
      <c r="E40" s="13">
        <v>32105</v>
      </c>
      <c r="F40" s="19">
        <v>2070</v>
      </c>
      <c r="G40" s="23"/>
      <c r="H40" s="24">
        <f t="shared" si="0"/>
        <v>2070</v>
      </c>
      <c r="I40" s="24"/>
      <c r="J40" s="13" t="s">
        <v>61</v>
      </c>
    </row>
    <row r="41" spans="1:10" ht="33.75">
      <c r="A41" s="13">
        <v>30</v>
      </c>
      <c r="B41" s="25" t="s">
        <v>90</v>
      </c>
      <c r="C41" s="18">
        <v>6.31</v>
      </c>
      <c r="D41" s="13" t="s">
        <v>91</v>
      </c>
      <c r="E41" s="13">
        <v>31287</v>
      </c>
      <c r="F41" s="19">
        <v>3155</v>
      </c>
      <c r="G41" s="23"/>
      <c r="H41" s="24">
        <f t="shared" si="0"/>
        <v>3155</v>
      </c>
      <c r="I41" s="24"/>
      <c r="J41" s="13" t="s">
        <v>61</v>
      </c>
    </row>
    <row r="42" spans="1:10" ht="22.5">
      <c r="A42" s="13">
        <v>31</v>
      </c>
      <c r="B42" s="25" t="s">
        <v>92</v>
      </c>
      <c r="C42" s="18">
        <v>4.21</v>
      </c>
      <c r="D42" s="13" t="s">
        <v>93</v>
      </c>
      <c r="E42" s="13">
        <v>31288</v>
      </c>
      <c r="F42" s="19">
        <v>2105</v>
      </c>
      <c r="G42" s="23"/>
      <c r="H42" s="24">
        <f t="shared" si="0"/>
        <v>2105</v>
      </c>
      <c r="I42" s="24"/>
      <c r="J42" s="13" t="s">
        <v>61</v>
      </c>
    </row>
    <row r="43" spans="1:10" ht="12.75">
      <c r="A43" s="13">
        <v>32</v>
      </c>
      <c r="B43" s="25" t="s">
        <v>94</v>
      </c>
      <c r="C43" s="18">
        <v>2.69</v>
      </c>
      <c r="D43" s="13" t="s">
        <v>95</v>
      </c>
      <c r="E43" s="13">
        <v>32103</v>
      </c>
      <c r="F43" s="19">
        <v>1345</v>
      </c>
      <c r="G43" s="23"/>
      <c r="H43" s="24">
        <f t="shared" si="0"/>
        <v>1345</v>
      </c>
      <c r="I43" s="24"/>
      <c r="J43" s="13" t="s">
        <v>61</v>
      </c>
    </row>
    <row r="44" spans="1:10" ht="27.75" customHeight="1">
      <c r="A44" s="13">
        <v>33</v>
      </c>
      <c r="B44" s="25" t="s">
        <v>96</v>
      </c>
      <c r="C44" s="18">
        <v>8.88</v>
      </c>
      <c r="D44" s="13" t="s">
        <v>97</v>
      </c>
      <c r="E44" s="13">
        <v>31285</v>
      </c>
      <c r="F44" s="19">
        <v>4440</v>
      </c>
      <c r="G44" s="23"/>
      <c r="H44" s="24">
        <f t="shared" si="0"/>
        <v>4440</v>
      </c>
      <c r="I44" s="24"/>
      <c r="J44" s="13" t="s">
        <v>61</v>
      </c>
    </row>
    <row r="45" spans="1:10" ht="22.5">
      <c r="A45" s="13">
        <v>34</v>
      </c>
      <c r="B45" s="25" t="s">
        <v>98</v>
      </c>
      <c r="C45" s="18">
        <v>2.19</v>
      </c>
      <c r="D45" s="13" t="s">
        <v>99</v>
      </c>
      <c r="E45" s="13">
        <v>31284</v>
      </c>
      <c r="F45" s="19">
        <v>1095</v>
      </c>
      <c r="G45" s="23"/>
      <c r="H45" s="24">
        <f t="shared" si="0"/>
        <v>1095</v>
      </c>
      <c r="I45" s="24"/>
      <c r="J45" s="13" t="s">
        <v>61</v>
      </c>
    </row>
    <row r="46" spans="1:10" ht="12.75">
      <c r="A46" s="13">
        <v>35</v>
      </c>
      <c r="B46" s="25" t="s">
        <v>100</v>
      </c>
      <c r="C46" s="18">
        <v>2.4</v>
      </c>
      <c r="D46" s="13" t="s">
        <v>101</v>
      </c>
      <c r="E46" s="13">
        <v>31289</v>
      </c>
      <c r="F46" s="19">
        <v>1200</v>
      </c>
      <c r="G46" s="23"/>
      <c r="H46" s="24">
        <f t="shared" si="0"/>
        <v>1200</v>
      </c>
      <c r="I46" s="24"/>
      <c r="J46" s="13" t="s">
        <v>61</v>
      </c>
    </row>
    <row r="47" spans="1:10" ht="28.5" customHeight="1">
      <c r="A47" s="13">
        <v>36</v>
      </c>
      <c r="B47" s="25" t="s">
        <v>102</v>
      </c>
      <c r="C47" s="18">
        <v>5.66</v>
      </c>
      <c r="D47" s="13" t="s">
        <v>103</v>
      </c>
      <c r="E47" s="13">
        <v>31288</v>
      </c>
      <c r="F47" s="19">
        <v>2830</v>
      </c>
      <c r="G47" s="23"/>
      <c r="H47" s="24">
        <f t="shared" si="0"/>
        <v>2830</v>
      </c>
      <c r="I47" s="24"/>
      <c r="J47" s="13" t="s">
        <v>61</v>
      </c>
    </row>
    <row r="48" spans="1:10" ht="12.75">
      <c r="A48" s="13">
        <v>37</v>
      </c>
      <c r="B48" s="25" t="s">
        <v>104</v>
      </c>
      <c r="C48" s="18">
        <v>5.97</v>
      </c>
      <c r="D48" s="13" t="s">
        <v>105</v>
      </c>
      <c r="E48" s="13">
        <v>31290</v>
      </c>
      <c r="F48" s="19">
        <v>2985</v>
      </c>
      <c r="G48" s="23"/>
      <c r="H48" s="24">
        <f t="shared" si="0"/>
        <v>2985</v>
      </c>
      <c r="I48" s="24"/>
      <c r="J48" s="13" t="s">
        <v>61</v>
      </c>
    </row>
    <row r="49" spans="1:10" ht="24" customHeight="1">
      <c r="A49" s="13">
        <v>38</v>
      </c>
      <c r="B49" s="25" t="s">
        <v>106</v>
      </c>
      <c r="C49" s="18">
        <v>5.84</v>
      </c>
      <c r="D49" s="13" t="s">
        <v>107</v>
      </c>
      <c r="E49" s="13">
        <v>32519</v>
      </c>
      <c r="F49" s="19">
        <v>2920</v>
      </c>
      <c r="G49" s="23"/>
      <c r="H49" s="24">
        <f t="shared" si="0"/>
        <v>2920</v>
      </c>
      <c r="I49" s="24"/>
      <c r="J49" s="13" t="s">
        <v>61</v>
      </c>
    </row>
    <row r="50" spans="1:10" ht="12.75">
      <c r="A50" s="13">
        <v>39</v>
      </c>
      <c r="B50" s="25" t="s">
        <v>108</v>
      </c>
      <c r="C50" s="18">
        <v>0.65</v>
      </c>
      <c r="D50" s="13" t="s">
        <v>32</v>
      </c>
      <c r="E50" s="13">
        <v>31914</v>
      </c>
      <c r="F50" s="19">
        <v>1500</v>
      </c>
      <c r="G50" s="23"/>
      <c r="H50" s="24">
        <f t="shared" si="0"/>
        <v>1500</v>
      </c>
      <c r="I50" s="24"/>
      <c r="J50" s="13" t="s">
        <v>61</v>
      </c>
    </row>
    <row r="51" spans="1:10" ht="12.75">
      <c r="A51" s="13">
        <v>40</v>
      </c>
      <c r="B51" s="25" t="s">
        <v>109</v>
      </c>
      <c r="C51" s="18">
        <v>0.29</v>
      </c>
      <c r="D51" s="13" t="s">
        <v>32</v>
      </c>
      <c r="E51" s="13">
        <v>30629</v>
      </c>
      <c r="F51" s="19">
        <v>140</v>
      </c>
      <c r="G51" s="23"/>
      <c r="H51" s="24">
        <f t="shared" si="0"/>
        <v>140</v>
      </c>
      <c r="I51" s="24"/>
      <c r="J51" s="13" t="s">
        <v>61</v>
      </c>
    </row>
    <row r="52" spans="1:10" ht="12.75">
      <c r="A52" s="13">
        <v>41</v>
      </c>
      <c r="B52" s="27">
        <v>414</v>
      </c>
      <c r="C52" s="18">
        <v>0.35</v>
      </c>
      <c r="D52" s="13" t="s">
        <v>32</v>
      </c>
      <c r="E52" s="13">
        <v>31915</v>
      </c>
      <c r="F52" s="19">
        <v>3500</v>
      </c>
      <c r="G52" s="23"/>
      <c r="H52" s="24">
        <f t="shared" si="0"/>
        <v>3500</v>
      </c>
      <c r="I52" s="24"/>
      <c r="J52" s="13" t="s">
        <v>61</v>
      </c>
    </row>
    <row r="53" spans="1:10" ht="12.75">
      <c r="A53" s="13">
        <v>42</v>
      </c>
      <c r="B53" s="27" t="s">
        <v>110</v>
      </c>
      <c r="C53" s="18">
        <v>0.14</v>
      </c>
      <c r="D53" s="13" t="s">
        <v>111</v>
      </c>
      <c r="E53" s="13"/>
      <c r="F53" s="19">
        <v>200</v>
      </c>
      <c r="G53" s="23"/>
      <c r="H53" s="24">
        <f t="shared" si="0"/>
        <v>200</v>
      </c>
      <c r="I53" s="24"/>
      <c r="J53" s="13" t="s">
        <v>61</v>
      </c>
    </row>
    <row r="54" spans="1:10" ht="12.75">
      <c r="A54" s="13">
        <v>43</v>
      </c>
      <c r="B54" s="28" t="s">
        <v>112</v>
      </c>
      <c r="C54" s="18">
        <v>0.0485</v>
      </c>
      <c r="D54" s="13" t="s">
        <v>113</v>
      </c>
      <c r="E54" s="13">
        <v>34872</v>
      </c>
      <c r="F54" s="29">
        <v>700</v>
      </c>
      <c r="G54" s="23"/>
      <c r="H54" s="24">
        <f t="shared" si="0"/>
        <v>700</v>
      </c>
      <c r="I54" s="24"/>
      <c r="J54" s="13" t="s">
        <v>61</v>
      </c>
    </row>
    <row r="55" spans="1:10" ht="12.75">
      <c r="A55" s="13">
        <v>44</v>
      </c>
      <c r="B55" s="25" t="s">
        <v>114</v>
      </c>
      <c r="C55" s="18">
        <v>0.0782</v>
      </c>
      <c r="D55" s="13" t="s">
        <v>32</v>
      </c>
      <c r="E55" s="13">
        <v>35923</v>
      </c>
      <c r="F55" s="19">
        <v>2870</v>
      </c>
      <c r="G55" s="30"/>
      <c r="H55" s="24">
        <f t="shared" si="0"/>
        <v>2870</v>
      </c>
      <c r="I55" s="24"/>
      <c r="J55" s="13" t="s">
        <v>115</v>
      </c>
    </row>
    <row r="56" spans="1:10" ht="15.75">
      <c r="A56" s="31" t="s">
        <v>116</v>
      </c>
      <c r="B56" s="32" t="s">
        <v>117</v>
      </c>
      <c r="C56" s="33">
        <f>SUM(C12:C55)</f>
        <v>140.51999999999998</v>
      </c>
      <c r="D56" s="34"/>
      <c r="E56" s="35"/>
      <c r="F56" s="30">
        <f>SUM(F12:F55)</f>
        <v>153350.5</v>
      </c>
      <c r="G56" s="30">
        <f>SUM(G12:G55)</f>
        <v>1683300.4100000001</v>
      </c>
      <c r="H56" s="30">
        <f>SUM(H12:H55)</f>
        <v>1836650.9100000001</v>
      </c>
      <c r="I56" s="30">
        <f>SUM(I12:I55)</f>
        <v>0</v>
      </c>
      <c r="J56" s="34"/>
    </row>
    <row r="57" spans="1:10" ht="15.75">
      <c r="A57" s="36"/>
      <c r="B57" s="37"/>
      <c r="C57" s="38"/>
      <c r="D57" s="39"/>
      <c r="E57" s="40"/>
      <c r="F57" s="41"/>
      <c r="G57" s="42"/>
      <c r="H57" s="42"/>
      <c r="I57" s="42"/>
      <c r="J57" s="39"/>
    </row>
    <row r="58" spans="1:10" ht="15.75">
      <c r="A58" s="36"/>
      <c r="B58" s="37"/>
      <c r="C58" s="38"/>
      <c r="D58" s="39"/>
      <c r="E58" s="40"/>
      <c r="F58" s="41"/>
      <c r="G58" s="42"/>
      <c r="H58" s="42"/>
      <c r="I58" s="42"/>
      <c r="J58" s="39"/>
    </row>
    <row r="59" spans="1:10" ht="15.75">
      <c r="A59" s="36"/>
      <c r="B59" s="37"/>
      <c r="C59" s="38"/>
      <c r="D59" s="39"/>
      <c r="E59" s="40"/>
      <c r="F59" s="41"/>
      <c r="G59" s="42"/>
      <c r="H59" s="42"/>
      <c r="I59" s="42"/>
      <c r="J59" s="39"/>
    </row>
    <row r="60" spans="1:9" ht="15.75">
      <c r="A60" s="43" t="s">
        <v>118</v>
      </c>
      <c r="E60" s="4"/>
      <c r="F60" s="44"/>
      <c r="G60" s="44"/>
      <c r="H60" s="44"/>
      <c r="I60" s="44"/>
    </row>
    <row r="61" spans="1:10" ht="42">
      <c r="A61" s="7" t="s">
        <v>7</v>
      </c>
      <c r="B61" s="7" t="s">
        <v>8</v>
      </c>
      <c r="C61" s="7" t="s">
        <v>9</v>
      </c>
      <c r="D61" s="7" t="s">
        <v>10</v>
      </c>
      <c r="E61" s="7" t="s">
        <v>11</v>
      </c>
      <c r="F61" s="7" t="s">
        <v>12</v>
      </c>
      <c r="G61" s="7" t="s">
        <v>13</v>
      </c>
      <c r="H61" s="8" t="s">
        <v>14</v>
      </c>
      <c r="I61" s="7" t="s">
        <v>15</v>
      </c>
      <c r="J61" s="7" t="s">
        <v>16</v>
      </c>
    </row>
    <row r="62" spans="1:10" ht="18" customHeight="1">
      <c r="A62" s="13">
        <v>1</v>
      </c>
      <c r="B62" s="13" t="s">
        <v>119</v>
      </c>
      <c r="C62" s="18">
        <v>0.02</v>
      </c>
      <c r="D62" s="25" t="s">
        <v>120</v>
      </c>
      <c r="E62" s="13">
        <v>31745</v>
      </c>
      <c r="F62" s="19">
        <v>373</v>
      </c>
      <c r="G62" s="23"/>
      <c r="H62" s="45">
        <f aca="true" t="shared" si="1" ref="H62:H68">F62</f>
        <v>373</v>
      </c>
      <c r="I62" s="45"/>
      <c r="J62" s="27" t="s">
        <v>121</v>
      </c>
    </row>
    <row r="63" spans="1:10" ht="18.75" customHeight="1">
      <c r="A63" s="13">
        <v>2</v>
      </c>
      <c r="B63" s="13">
        <v>650</v>
      </c>
      <c r="C63" s="18">
        <v>0.38</v>
      </c>
      <c r="D63" s="25" t="s">
        <v>120</v>
      </c>
      <c r="E63" s="13">
        <v>32516</v>
      </c>
      <c r="F63" s="19">
        <v>3040</v>
      </c>
      <c r="G63" s="23"/>
      <c r="H63" s="45">
        <f t="shared" si="1"/>
        <v>3040</v>
      </c>
      <c r="I63" s="45"/>
      <c r="J63" s="27" t="s">
        <v>122</v>
      </c>
    </row>
    <row r="64" spans="1:10" ht="16.5" customHeight="1">
      <c r="A64" s="13">
        <v>3</v>
      </c>
      <c r="B64" s="13" t="s">
        <v>123</v>
      </c>
      <c r="C64" s="18">
        <v>0.2</v>
      </c>
      <c r="D64" s="25" t="s">
        <v>124</v>
      </c>
      <c r="E64" s="13">
        <v>38036</v>
      </c>
      <c r="F64" s="19">
        <v>4267</v>
      </c>
      <c r="G64" s="23"/>
      <c r="H64" s="45">
        <f t="shared" si="1"/>
        <v>4267</v>
      </c>
      <c r="I64" s="45"/>
      <c r="J64" s="27" t="s">
        <v>125</v>
      </c>
    </row>
    <row r="65" spans="1:10" ht="14.25" customHeight="1">
      <c r="A65" s="13">
        <v>4</v>
      </c>
      <c r="B65" s="13">
        <v>114</v>
      </c>
      <c r="C65" s="18">
        <v>0.41</v>
      </c>
      <c r="D65" s="25" t="s">
        <v>126</v>
      </c>
      <c r="E65" s="13">
        <v>32085</v>
      </c>
      <c r="F65" s="19">
        <v>2050</v>
      </c>
      <c r="G65" s="23"/>
      <c r="H65" s="46">
        <f t="shared" si="1"/>
        <v>2050</v>
      </c>
      <c r="I65" s="47"/>
      <c r="J65" s="27" t="s">
        <v>127</v>
      </c>
    </row>
    <row r="66" spans="1:10" ht="14.25" customHeight="1">
      <c r="A66" s="13">
        <v>5</v>
      </c>
      <c r="B66" s="13">
        <v>529</v>
      </c>
      <c r="C66" s="18">
        <v>0.4</v>
      </c>
      <c r="D66" s="25" t="s">
        <v>124</v>
      </c>
      <c r="E66" s="13">
        <v>30792</v>
      </c>
      <c r="F66" s="19">
        <v>4800</v>
      </c>
      <c r="G66" s="23"/>
      <c r="H66" s="46">
        <f t="shared" si="1"/>
        <v>4800</v>
      </c>
      <c r="I66" s="46"/>
      <c r="J66" s="27" t="s">
        <v>128</v>
      </c>
    </row>
    <row r="67" spans="1:10" ht="12.75">
      <c r="A67" s="13">
        <v>6</v>
      </c>
      <c r="B67" s="13" t="s">
        <v>129</v>
      </c>
      <c r="C67" s="18">
        <v>2.2265</v>
      </c>
      <c r="D67" s="25" t="s">
        <v>124</v>
      </c>
      <c r="E67" s="13">
        <v>31238</v>
      </c>
      <c r="F67" s="19">
        <v>48695</v>
      </c>
      <c r="G67" s="23"/>
      <c r="H67" s="46">
        <f t="shared" si="1"/>
        <v>48695</v>
      </c>
      <c r="I67" s="46"/>
      <c r="J67" s="27" t="s">
        <v>130</v>
      </c>
    </row>
    <row r="68" spans="1:10" ht="12.75">
      <c r="A68" s="13">
        <v>7</v>
      </c>
      <c r="B68" s="13" t="s">
        <v>131</v>
      </c>
      <c r="C68" s="18">
        <v>0.25</v>
      </c>
      <c r="D68" s="25" t="s">
        <v>124</v>
      </c>
      <c r="E68" s="13">
        <v>32878</v>
      </c>
      <c r="F68" s="19">
        <v>5468</v>
      </c>
      <c r="G68" s="23"/>
      <c r="H68" s="46">
        <f t="shared" si="1"/>
        <v>5468</v>
      </c>
      <c r="I68" s="48"/>
      <c r="J68" s="27" t="s">
        <v>132</v>
      </c>
    </row>
    <row r="69" spans="1:10" ht="15" customHeight="1">
      <c r="A69" s="49"/>
      <c r="B69" s="50" t="s">
        <v>117</v>
      </c>
      <c r="C69" s="51">
        <f>SUM(C62:C68)</f>
        <v>3.8865000000000003</v>
      </c>
      <c r="D69" s="52"/>
      <c r="E69" s="53"/>
      <c r="F69" s="54">
        <f>SUM(F62:F68)</f>
        <v>68693</v>
      </c>
      <c r="G69" s="55" t="s">
        <v>133</v>
      </c>
      <c r="H69" s="56">
        <f>SUM(H62:H68)</f>
        <v>68693</v>
      </c>
      <c r="I69" s="56"/>
      <c r="J69" s="34"/>
    </row>
    <row r="70" spans="1:9" ht="15.75">
      <c r="A70" s="6"/>
      <c r="F70" s="44"/>
      <c r="G70" s="44"/>
      <c r="H70" s="44"/>
      <c r="I70" s="44"/>
    </row>
    <row r="71" spans="1:9" ht="30.75" customHeight="1">
      <c r="A71" s="6" t="s">
        <v>134</v>
      </c>
      <c r="F71" s="44"/>
      <c r="G71" s="44"/>
      <c r="H71" s="44"/>
      <c r="I71" s="44"/>
    </row>
    <row r="72" spans="1:9" ht="10.5" customHeight="1">
      <c r="A72" s="5"/>
      <c r="F72" s="44"/>
      <c r="G72" s="44"/>
      <c r="H72" s="44"/>
      <c r="I72" s="44"/>
    </row>
    <row r="73" spans="1:9" ht="23.25" customHeight="1">
      <c r="A73" s="128" t="s">
        <v>135</v>
      </c>
      <c r="B73" s="129"/>
      <c r="C73" s="129"/>
      <c r="D73" s="57">
        <v>2320.2</v>
      </c>
      <c r="F73" s="44"/>
      <c r="G73" s="44"/>
      <c r="H73" s="44"/>
      <c r="I73" s="44"/>
    </row>
    <row r="74" spans="3:9" s="58" customFormat="1" ht="15.75">
      <c r="C74" s="59"/>
      <c r="F74" s="60"/>
      <c r="G74" s="60"/>
      <c r="H74" s="60"/>
      <c r="I74" s="60"/>
    </row>
    <row r="75" spans="1:9" ht="15.75">
      <c r="A75" s="6" t="s">
        <v>136</v>
      </c>
      <c r="F75" s="44"/>
      <c r="G75" s="44"/>
      <c r="H75" s="44"/>
      <c r="I75" s="44"/>
    </row>
    <row r="76" spans="1:10" ht="42">
      <c r="A76" s="7" t="s">
        <v>7</v>
      </c>
      <c r="B76" s="7" t="s">
        <v>8</v>
      </c>
      <c r="C76" s="7" t="s">
        <v>9</v>
      </c>
      <c r="D76" s="7" t="s">
        <v>10</v>
      </c>
      <c r="E76" s="7" t="s">
        <v>11</v>
      </c>
      <c r="F76" s="7" t="s">
        <v>12</v>
      </c>
      <c r="G76" s="7" t="s">
        <v>13</v>
      </c>
      <c r="H76" s="8" t="s">
        <v>14</v>
      </c>
      <c r="I76" s="7" t="s">
        <v>15</v>
      </c>
      <c r="J76" s="7" t="s">
        <v>16</v>
      </c>
    </row>
    <row r="77" spans="1:10" ht="12.75">
      <c r="A77" s="61">
        <v>1</v>
      </c>
      <c r="B77" s="62" t="s">
        <v>137</v>
      </c>
      <c r="C77" s="63">
        <v>0.2</v>
      </c>
      <c r="D77" s="62" t="s">
        <v>32</v>
      </c>
      <c r="E77" s="62">
        <v>31744</v>
      </c>
      <c r="F77" s="64">
        <v>2000</v>
      </c>
      <c r="G77" s="64">
        <v>8769.03</v>
      </c>
      <c r="H77" s="46">
        <f aca="true" t="shared" si="2" ref="H77:H92">F77+G77</f>
        <v>10769.03</v>
      </c>
      <c r="I77" s="46"/>
      <c r="J77" s="65" t="s">
        <v>138</v>
      </c>
    </row>
    <row r="78" spans="1:10" ht="12.75">
      <c r="A78" s="61">
        <v>2</v>
      </c>
      <c r="B78" s="62">
        <v>448</v>
      </c>
      <c r="C78" s="63">
        <v>0.54</v>
      </c>
      <c r="D78" s="62" t="s">
        <v>32</v>
      </c>
      <c r="E78" s="62">
        <v>31908</v>
      </c>
      <c r="F78" s="64">
        <v>6480</v>
      </c>
      <c r="G78" s="64">
        <v>229416.91</v>
      </c>
      <c r="H78" s="46">
        <f t="shared" si="2"/>
        <v>235896.91</v>
      </c>
      <c r="I78" s="46">
        <v>48358.82</v>
      </c>
      <c r="J78" s="65" t="s">
        <v>139</v>
      </c>
    </row>
    <row r="79" spans="1:10" ht="12.75">
      <c r="A79" s="61">
        <v>3</v>
      </c>
      <c r="B79" s="62">
        <v>297</v>
      </c>
      <c r="C79" s="63">
        <v>1.13</v>
      </c>
      <c r="D79" s="62" t="s">
        <v>32</v>
      </c>
      <c r="E79" s="62">
        <v>30790</v>
      </c>
      <c r="F79" s="64">
        <v>11300</v>
      </c>
      <c r="G79" s="64">
        <v>20000</v>
      </c>
      <c r="H79" s="46">
        <f t="shared" si="2"/>
        <v>31300</v>
      </c>
      <c r="I79" s="46"/>
      <c r="J79" s="65" t="s">
        <v>140</v>
      </c>
    </row>
    <row r="80" spans="1:10" ht="12.75">
      <c r="A80" s="61">
        <v>4</v>
      </c>
      <c r="B80" s="62" t="s">
        <v>141</v>
      </c>
      <c r="C80" s="63">
        <v>1.38</v>
      </c>
      <c r="D80" s="62" t="s">
        <v>32</v>
      </c>
      <c r="E80" s="62">
        <v>31315</v>
      </c>
      <c r="F80" s="64">
        <v>13800</v>
      </c>
      <c r="G80" s="64">
        <v>3500</v>
      </c>
      <c r="H80" s="46">
        <f t="shared" si="2"/>
        <v>17300</v>
      </c>
      <c r="I80" s="46"/>
      <c r="J80" s="65" t="s">
        <v>142</v>
      </c>
    </row>
    <row r="81" spans="1:10" ht="12.75">
      <c r="A81" s="61">
        <v>5</v>
      </c>
      <c r="B81" s="62" t="s">
        <v>143</v>
      </c>
      <c r="C81" s="63">
        <v>6.8</v>
      </c>
      <c r="D81" s="62" t="s">
        <v>32</v>
      </c>
      <c r="E81" s="62">
        <v>31916</v>
      </c>
      <c r="F81" s="64">
        <v>8580</v>
      </c>
      <c r="G81" s="64">
        <v>284657.76</v>
      </c>
      <c r="H81" s="46">
        <f t="shared" si="2"/>
        <v>293237.76</v>
      </c>
      <c r="I81" s="46"/>
      <c r="J81" s="65" t="s">
        <v>144</v>
      </c>
    </row>
    <row r="82" spans="1:10" ht="12.75">
      <c r="A82" s="61">
        <v>6</v>
      </c>
      <c r="B82" s="62" t="s">
        <v>145</v>
      </c>
      <c r="C82" s="63">
        <v>12.44</v>
      </c>
      <c r="D82" s="62" t="s">
        <v>32</v>
      </c>
      <c r="E82" s="62">
        <v>30814</v>
      </c>
      <c r="F82" s="64">
        <v>88500</v>
      </c>
      <c r="G82" s="46">
        <v>447222.95</v>
      </c>
      <c r="H82" s="46">
        <f t="shared" si="2"/>
        <v>535722.95</v>
      </c>
      <c r="I82" s="46"/>
      <c r="J82" s="65" t="s">
        <v>146</v>
      </c>
    </row>
    <row r="83" spans="1:10" ht="12.75">
      <c r="A83" s="61">
        <v>7</v>
      </c>
      <c r="B83" s="62" t="s">
        <v>147</v>
      </c>
      <c r="C83" s="63">
        <v>1.36</v>
      </c>
      <c r="D83" s="62" t="s">
        <v>32</v>
      </c>
      <c r="E83" s="62">
        <v>31743</v>
      </c>
      <c r="F83" s="64">
        <v>1250</v>
      </c>
      <c r="G83" s="64">
        <v>1992360.09</v>
      </c>
      <c r="H83" s="46">
        <f t="shared" si="2"/>
        <v>1993610.09</v>
      </c>
      <c r="I83" s="46" t="s">
        <v>148</v>
      </c>
      <c r="J83" s="66" t="s">
        <v>149</v>
      </c>
    </row>
    <row r="84" spans="1:10" ht="33" customHeight="1">
      <c r="A84" s="61">
        <v>8</v>
      </c>
      <c r="B84" s="62" t="s">
        <v>150</v>
      </c>
      <c r="C84" s="63">
        <v>0.6134</v>
      </c>
      <c r="D84" s="62" t="s">
        <v>151</v>
      </c>
      <c r="E84" s="62">
        <v>30687</v>
      </c>
      <c r="F84" s="64">
        <v>315.09</v>
      </c>
      <c r="G84" s="64">
        <v>52675.03</v>
      </c>
      <c r="H84" s="46">
        <f t="shared" si="2"/>
        <v>52990.119999999995</v>
      </c>
      <c r="I84" s="67"/>
      <c r="J84" s="68" t="s">
        <v>152</v>
      </c>
    </row>
    <row r="85" spans="1:10" ht="12.75">
      <c r="A85" s="61">
        <v>9</v>
      </c>
      <c r="B85" s="62" t="s">
        <v>153</v>
      </c>
      <c r="C85" s="63">
        <v>0.17</v>
      </c>
      <c r="D85" s="62" t="s">
        <v>18</v>
      </c>
      <c r="E85" s="62">
        <v>31746</v>
      </c>
      <c r="F85" s="64">
        <v>1700</v>
      </c>
      <c r="G85" s="64">
        <v>8547.89</v>
      </c>
      <c r="H85" s="46">
        <f t="shared" si="2"/>
        <v>10247.89</v>
      </c>
      <c r="I85" s="46"/>
      <c r="J85" s="65" t="s">
        <v>154</v>
      </c>
    </row>
    <row r="86" spans="1:10" ht="12.75">
      <c r="A86" s="61">
        <v>10</v>
      </c>
      <c r="B86" s="62" t="s">
        <v>155</v>
      </c>
      <c r="C86" s="63">
        <v>1.3539</v>
      </c>
      <c r="D86" s="62" t="s">
        <v>18</v>
      </c>
      <c r="E86" s="62">
        <v>30878</v>
      </c>
      <c r="F86" s="64">
        <v>5039.07</v>
      </c>
      <c r="G86" s="64">
        <v>82798.72</v>
      </c>
      <c r="H86" s="46">
        <f t="shared" si="2"/>
        <v>87837.79000000001</v>
      </c>
      <c r="I86" s="69"/>
      <c r="J86" s="65" t="s">
        <v>156</v>
      </c>
    </row>
    <row r="87" spans="1:10" ht="12.75">
      <c r="A87" s="61">
        <v>11</v>
      </c>
      <c r="B87" s="62">
        <v>240</v>
      </c>
      <c r="C87" s="63">
        <v>0.62</v>
      </c>
      <c r="D87" s="62" t="s">
        <v>18</v>
      </c>
      <c r="E87" s="62">
        <v>30793</v>
      </c>
      <c r="F87" s="64">
        <v>2005.88</v>
      </c>
      <c r="G87" s="46"/>
      <c r="H87" s="46">
        <f t="shared" si="2"/>
        <v>2005.88</v>
      </c>
      <c r="I87" s="46"/>
      <c r="J87" s="65" t="s">
        <v>21</v>
      </c>
    </row>
    <row r="88" spans="1:10" ht="12.75">
      <c r="A88" s="61">
        <v>12</v>
      </c>
      <c r="B88" s="62" t="s">
        <v>157</v>
      </c>
      <c r="C88" s="63">
        <v>1.91</v>
      </c>
      <c r="D88" s="62" t="s">
        <v>18</v>
      </c>
      <c r="E88" s="62">
        <v>30793</v>
      </c>
      <c r="F88" s="64">
        <v>6179.41</v>
      </c>
      <c r="G88" s="46"/>
      <c r="H88" s="46">
        <f t="shared" si="2"/>
        <v>6179.41</v>
      </c>
      <c r="I88" s="46"/>
      <c r="J88" s="65" t="s">
        <v>158</v>
      </c>
    </row>
    <row r="89" spans="1:10" ht="12.75">
      <c r="A89" s="61">
        <v>13</v>
      </c>
      <c r="B89" s="62" t="s">
        <v>159</v>
      </c>
      <c r="C89" s="63">
        <v>0.19</v>
      </c>
      <c r="D89" s="62" t="s">
        <v>18</v>
      </c>
      <c r="E89" s="62">
        <v>31313</v>
      </c>
      <c r="F89" s="64">
        <v>614.71</v>
      </c>
      <c r="G89" s="64">
        <v>30341.5</v>
      </c>
      <c r="H89" s="46">
        <f t="shared" si="2"/>
        <v>30956.21</v>
      </c>
      <c r="I89" s="46"/>
      <c r="J89" s="65" t="s">
        <v>160</v>
      </c>
    </row>
    <row r="90" spans="1:10" ht="12.75">
      <c r="A90" s="61">
        <v>14</v>
      </c>
      <c r="B90" s="70">
        <v>64</v>
      </c>
      <c r="C90" s="63">
        <v>0.53</v>
      </c>
      <c r="D90" s="62" t="s">
        <v>113</v>
      </c>
      <c r="E90" s="62">
        <v>31531</v>
      </c>
      <c r="F90" s="64">
        <v>708.38</v>
      </c>
      <c r="G90" s="64">
        <v>30112.7</v>
      </c>
      <c r="H90" s="46">
        <f t="shared" si="2"/>
        <v>30821.08</v>
      </c>
      <c r="I90" s="46"/>
      <c r="J90" s="65" t="s">
        <v>161</v>
      </c>
    </row>
    <row r="91" spans="1:10" ht="12.75">
      <c r="A91" s="61">
        <v>15</v>
      </c>
      <c r="B91" s="71" t="s">
        <v>162</v>
      </c>
      <c r="C91" s="72">
        <v>0.036</v>
      </c>
      <c r="D91" s="73" t="s">
        <v>163</v>
      </c>
      <c r="E91" s="73">
        <v>33246</v>
      </c>
      <c r="F91" s="74">
        <v>1709.4</v>
      </c>
      <c r="G91" s="74">
        <v>6700</v>
      </c>
      <c r="H91" s="46">
        <f t="shared" si="2"/>
        <v>8409.4</v>
      </c>
      <c r="I91" s="75"/>
      <c r="J91" s="76" t="s">
        <v>164</v>
      </c>
    </row>
    <row r="92" spans="1:10" ht="22.5">
      <c r="A92" s="61">
        <v>16</v>
      </c>
      <c r="B92" s="77" t="s">
        <v>165</v>
      </c>
      <c r="C92" s="78">
        <v>0.47</v>
      </c>
      <c r="D92" s="79" t="s">
        <v>166</v>
      </c>
      <c r="E92" s="80"/>
      <c r="F92" s="81">
        <v>2500</v>
      </c>
      <c r="G92" s="81">
        <v>15000</v>
      </c>
      <c r="H92" s="46">
        <f t="shared" si="2"/>
        <v>17500</v>
      </c>
      <c r="I92" s="46"/>
      <c r="J92" s="82" t="s">
        <v>167</v>
      </c>
    </row>
    <row r="93" spans="1:10" ht="12.75">
      <c r="A93" s="61">
        <v>17</v>
      </c>
      <c r="B93" s="77"/>
      <c r="C93" s="78"/>
      <c r="D93" s="70" t="s">
        <v>168</v>
      </c>
      <c r="E93" s="80"/>
      <c r="F93" s="83"/>
      <c r="G93" s="81">
        <v>2000</v>
      </c>
      <c r="H93" s="46">
        <v>2000</v>
      </c>
      <c r="I93" s="46"/>
      <c r="J93" s="82" t="s">
        <v>169</v>
      </c>
    </row>
    <row r="94" spans="1:10" ht="19.5">
      <c r="A94" s="61">
        <v>18</v>
      </c>
      <c r="B94" s="62" t="s">
        <v>170</v>
      </c>
      <c r="C94" s="63">
        <v>0.8917</v>
      </c>
      <c r="D94" s="79" t="s">
        <v>32</v>
      </c>
      <c r="E94" s="80">
        <v>35923</v>
      </c>
      <c r="F94" s="81">
        <v>30900</v>
      </c>
      <c r="G94" s="81">
        <v>18360</v>
      </c>
      <c r="H94" s="46">
        <f>F94+G94</f>
        <v>49260</v>
      </c>
      <c r="I94" s="69"/>
      <c r="J94" s="68" t="s">
        <v>171</v>
      </c>
    </row>
    <row r="95" spans="1:10" ht="12.75">
      <c r="A95" s="61"/>
      <c r="B95" s="62" t="s">
        <v>172</v>
      </c>
      <c r="C95" s="63">
        <v>0.42</v>
      </c>
      <c r="D95" s="79" t="s">
        <v>32</v>
      </c>
      <c r="E95" s="80"/>
      <c r="F95" s="81">
        <v>21000</v>
      </c>
      <c r="G95" s="81">
        <v>135572.81</v>
      </c>
      <c r="H95" s="46">
        <f>F95+G95</f>
        <v>156572.81</v>
      </c>
      <c r="I95" s="69">
        <v>22997.27</v>
      </c>
      <c r="J95" s="68" t="s">
        <v>173</v>
      </c>
    </row>
    <row r="96" spans="1:10" ht="17.25" customHeight="1">
      <c r="A96" s="84"/>
      <c r="B96" s="85" t="s">
        <v>174</v>
      </c>
      <c r="C96" s="86">
        <f>SUM(C77:C95)</f>
        <v>31.055000000000007</v>
      </c>
      <c r="D96" s="85"/>
      <c r="E96" s="85"/>
      <c r="F96" s="30">
        <f>SUM(F77:F95)</f>
        <v>204581.94</v>
      </c>
      <c r="G96" s="30">
        <f>SUM(G77:G95)</f>
        <v>3368035.3900000006</v>
      </c>
      <c r="H96" s="30">
        <f>SUM(H77:H95)</f>
        <v>3572617.3300000005</v>
      </c>
      <c r="I96" s="30">
        <f>SUM(I77:I95)</f>
        <v>71356.09</v>
      </c>
      <c r="J96" s="85"/>
    </row>
    <row r="97" spans="2:3" ht="14.25" customHeight="1">
      <c r="B97" s="87"/>
      <c r="C97" s="88"/>
    </row>
    <row r="98" spans="2:3" ht="14.25" customHeight="1">
      <c r="B98" s="87" t="s">
        <v>175</v>
      </c>
      <c r="C98" s="88"/>
    </row>
    <row r="99" spans="2:3" ht="14.25" customHeight="1">
      <c r="B99" s="87"/>
      <c r="C99" s="88"/>
    </row>
    <row r="100" spans="2:3" ht="14.25" customHeight="1">
      <c r="B100" s="87"/>
      <c r="C100" s="88"/>
    </row>
    <row r="101" spans="1:3" ht="15.75">
      <c r="A101" s="89" t="s">
        <v>176</v>
      </c>
      <c r="C101" s="88"/>
    </row>
    <row r="102" spans="2:3" ht="9" customHeight="1">
      <c r="B102" s="87"/>
      <c r="C102" s="88"/>
    </row>
    <row r="103" spans="1:3" ht="15.75">
      <c r="A103" s="1" t="s">
        <v>177</v>
      </c>
      <c r="B103" s="87"/>
      <c r="C103" s="88"/>
    </row>
    <row r="104" spans="1:3" ht="15.75">
      <c r="A104" s="1" t="s">
        <v>178</v>
      </c>
      <c r="B104" s="87"/>
      <c r="C104" s="88"/>
    </row>
    <row r="105" spans="2:3" ht="15.75">
      <c r="B105" s="87"/>
      <c r="C105" s="88"/>
    </row>
    <row r="106" spans="1:3" ht="15.75">
      <c r="A106" s="1" t="s">
        <v>179</v>
      </c>
      <c r="B106" s="87"/>
      <c r="C106" s="88"/>
    </row>
    <row r="107" spans="1:6" ht="15.75" customHeight="1">
      <c r="A107" s="90" t="s">
        <v>180</v>
      </c>
      <c r="B107" s="90"/>
      <c r="C107" s="90"/>
      <c r="D107" s="90"/>
      <c r="E107" s="90"/>
      <c r="F107" s="90"/>
    </row>
    <row r="108" spans="2:3" ht="15.75">
      <c r="B108" s="87"/>
      <c r="C108" s="88"/>
    </row>
    <row r="109" spans="2:7" ht="7.5" customHeight="1">
      <c r="B109" s="91"/>
      <c r="C109" s="92"/>
      <c r="D109" s="93"/>
      <c r="E109" s="94"/>
      <c r="G109" s="95"/>
    </row>
    <row r="110" spans="1:10" ht="27.75" customHeight="1">
      <c r="A110" s="96" t="s">
        <v>181</v>
      </c>
      <c r="B110" s="118" t="s">
        <v>182</v>
      </c>
      <c r="C110" s="118"/>
      <c r="D110" s="118"/>
      <c r="E110" s="118"/>
      <c r="F110" s="118"/>
      <c r="G110" s="118"/>
      <c r="H110" s="118"/>
      <c r="I110" s="118"/>
      <c r="J110" s="118"/>
    </row>
    <row r="111" spans="1:10" ht="15.75">
      <c r="A111" s="97"/>
      <c r="B111" s="118" t="s">
        <v>183</v>
      </c>
      <c r="C111" s="118"/>
      <c r="D111" s="118"/>
      <c r="E111" s="118"/>
      <c r="F111" s="118"/>
      <c r="G111" s="118"/>
      <c r="H111" s="118"/>
      <c r="I111" s="118"/>
      <c r="J111" s="118"/>
    </row>
    <row r="112" spans="2:10" ht="47.25" customHeight="1">
      <c r="B112" s="118" t="s">
        <v>184</v>
      </c>
      <c r="C112" s="118"/>
      <c r="D112" s="118"/>
      <c r="E112" s="118"/>
      <c r="F112" s="118"/>
      <c r="G112" s="118"/>
      <c r="H112" s="118"/>
      <c r="I112" s="118"/>
      <c r="J112" s="118"/>
    </row>
    <row r="113" spans="2:10" ht="36" customHeight="1">
      <c r="B113" s="118" t="s">
        <v>185</v>
      </c>
      <c r="C113" s="118"/>
      <c r="D113" s="118"/>
      <c r="E113" s="118"/>
      <c r="F113" s="118"/>
      <c r="G113" s="118"/>
      <c r="H113" s="118"/>
      <c r="I113" s="118"/>
      <c r="J113" s="118"/>
    </row>
    <row r="114" spans="2:10" ht="17.25" customHeight="1">
      <c r="B114" s="118" t="s">
        <v>186</v>
      </c>
      <c r="C114" s="118"/>
      <c r="D114" s="118"/>
      <c r="E114" s="118"/>
      <c r="F114" s="118"/>
      <c r="G114" s="118"/>
      <c r="H114" s="118"/>
      <c r="I114" s="118"/>
      <c r="J114" s="118"/>
    </row>
    <row r="115" spans="2:10" ht="34.5" customHeight="1">
      <c r="B115" s="118" t="s">
        <v>187</v>
      </c>
      <c r="C115" s="118"/>
      <c r="D115" s="118"/>
      <c r="E115" s="118"/>
      <c r="F115" s="118"/>
      <c r="G115" s="118"/>
      <c r="H115" s="118"/>
      <c r="I115" s="118"/>
      <c r="J115" s="118"/>
    </row>
    <row r="116" spans="2:10" ht="7.5" customHeight="1"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2:10" ht="20.25" customHeight="1">
      <c r="B117" s="118" t="s">
        <v>188</v>
      </c>
      <c r="C117" s="118"/>
      <c r="D117" s="118"/>
      <c r="E117" s="118"/>
      <c r="F117" s="118"/>
      <c r="G117" s="118"/>
      <c r="H117" s="118"/>
      <c r="I117" s="98"/>
      <c r="J117" s="98"/>
    </row>
    <row r="118" ht="8.25" customHeight="1">
      <c r="B118" s="99"/>
    </row>
    <row r="119" spans="2:7" ht="15.75">
      <c r="B119" s="100" t="s">
        <v>189</v>
      </c>
      <c r="E119" s="119"/>
      <c r="F119" s="119"/>
      <c r="G119" s="95">
        <f>G120+G121+G122</f>
        <v>89946.19</v>
      </c>
    </row>
    <row r="120" spans="2:7" ht="15.75">
      <c r="B120" s="101" t="s">
        <v>190</v>
      </c>
      <c r="C120" s="102" t="s">
        <v>191</v>
      </c>
      <c r="E120" s="103"/>
      <c r="F120" s="103"/>
      <c r="G120" s="104">
        <v>87344.48</v>
      </c>
    </row>
    <row r="121" spans="2:7" ht="15.75">
      <c r="B121" s="100"/>
      <c r="C121" s="1" t="s">
        <v>192</v>
      </c>
      <c r="E121" s="103"/>
      <c r="F121" s="103"/>
      <c r="G121" s="104">
        <v>0</v>
      </c>
    </row>
    <row r="122" spans="2:7" ht="15.75">
      <c r="B122" s="100"/>
      <c r="C122" s="1" t="s">
        <v>193</v>
      </c>
      <c r="E122" s="103"/>
      <c r="F122" s="103"/>
      <c r="G122" s="104">
        <v>2601.71</v>
      </c>
    </row>
    <row r="123" spans="2:7" ht="8.25" customHeight="1">
      <c r="B123" s="100"/>
      <c r="E123" s="103"/>
      <c r="F123" s="103"/>
      <c r="G123" s="95"/>
    </row>
    <row r="124" spans="2:7" ht="15.75">
      <c r="B124" s="100" t="s">
        <v>194</v>
      </c>
      <c r="E124" s="119"/>
      <c r="F124" s="119"/>
      <c r="G124" s="95">
        <f>G125+G126</f>
        <v>71227.89</v>
      </c>
    </row>
    <row r="125" spans="2:7" ht="15.75">
      <c r="B125" s="101" t="s">
        <v>190</v>
      </c>
      <c r="C125" s="88" t="s">
        <v>195</v>
      </c>
      <c r="G125" s="104">
        <v>48230.62</v>
      </c>
    </row>
    <row r="126" spans="2:7" ht="15.75">
      <c r="B126" s="101"/>
      <c r="C126" s="88" t="s">
        <v>196</v>
      </c>
      <c r="G126" s="104">
        <v>22997.27</v>
      </c>
    </row>
    <row r="129" ht="12.75">
      <c r="B129" s="1" t="s">
        <v>197</v>
      </c>
    </row>
    <row r="130" ht="19.5" customHeight="1">
      <c r="B130" s="1" t="s">
        <v>198</v>
      </c>
    </row>
    <row r="145" spans="4:11" ht="15.75">
      <c r="D145" s="105" t="s">
        <v>199</v>
      </c>
      <c r="E145" s="105"/>
      <c r="F145" s="105"/>
      <c r="G145" s="105"/>
      <c r="H145" s="105"/>
      <c r="I145" s="105"/>
      <c r="J145" s="105"/>
      <c r="K145" s="105"/>
    </row>
    <row r="149" spans="3:9" ht="30" customHeight="1">
      <c r="C149" s="106" t="s">
        <v>200</v>
      </c>
      <c r="D149" s="120" t="s">
        <v>201</v>
      </c>
      <c r="E149" s="121"/>
      <c r="F149" s="107" t="s">
        <v>202</v>
      </c>
      <c r="G149" s="106" t="s">
        <v>203</v>
      </c>
      <c r="H149" s="106" t="s">
        <v>204</v>
      </c>
      <c r="I149" s="107" t="s">
        <v>205</v>
      </c>
    </row>
    <row r="150" spans="3:9" ht="23.25" customHeight="1">
      <c r="C150" s="108" t="s">
        <v>206</v>
      </c>
      <c r="D150" s="116" t="s">
        <v>207</v>
      </c>
      <c r="E150" s="117"/>
      <c r="F150" s="109">
        <v>433839.04</v>
      </c>
      <c r="G150" s="109"/>
      <c r="H150" s="109">
        <v>7213.6</v>
      </c>
      <c r="I150" s="109">
        <f>F150+G150-H150</f>
        <v>426625.44</v>
      </c>
    </row>
    <row r="151" spans="3:9" ht="53.25" customHeight="1">
      <c r="C151" s="108" t="s">
        <v>208</v>
      </c>
      <c r="D151" s="112" t="s">
        <v>209</v>
      </c>
      <c r="E151" s="113"/>
      <c r="F151" s="109">
        <v>6065729.11</v>
      </c>
      <c r="G151" s="109">
        <v>71356.09</v>
      </c>
      <c r="H151" s="109"/>
      <c r="I151" s="109">
        <f aca="true" t="shared" si="3" ref="I151:I159">F151+G151-H151</f>
        <v>6137085.2</v>
      </c>
    </row>
    <row r="152" spans="3:9" ht="24" customHeight="1">
      <c r="C152" s="108" t="s">
        <v>210</v>
      </c>
      <c r="D152" s="116" t="s">
        <v>211</v>
      </c>
      <c r="E152" s="117"/>
      <c r="F152" s="109">
        <v>17347312.68</v>
      </c>
      <c r="G152" s="109">
        <v>920963.01</v>
      </c>
      <c r="H152" s="109"/>
      <c r="I152" s="109">
        <f t="shared" si="3"/>
        <v>18268275.69</v>
      </c>
    </row>
    <row r="153" spans="3:9" ht="19.5" customHeight="1">
      <c r="C153" s="108" t="s">
        <v>212</v>
      </c>
      <c r="D153" s="112" t="s">
        <v>213</v>
      </c>
      <c r="E153" s="113"/>
      <c r="F153" s="109">
        <v>180311.51</v>
      </c>
      <c r="G153" s="109"/>
      <c r="H153" s="109">
        <v>9953.09</v>
      </c>
      <c r="I153" s="109">
        <f t="shared" si="3"/>
        <v>170358.42</v>
      </c>
    </row>
    <row r="154" spans="3:9" ht="33.75" customHeight="1">
      <c r="C154" s="108" t="s">
        <v>214</v>
      </c>
      <c r="D154" s="112" t="s">
        <v>215</v>
      </c>
      <c r="E154" s="113"/>
      <c r="F154" s="109">
        <v>361838.36</v>
      </c>
      <c r="G154" s="109"/>
      <c r="H154" s="109">
        <v>44503.99</v>
      </c>
      <c r="I154" s="109">
        <f t="shared" si="3"/>
        <v>317334.37</v>
      </c>
    </row>
    <row r="155" spans="3:9" ht="35.25" customHeight="1">
      <c r="C155" s="108" t="s">
        <v>216</v>
      </c>
      <c r="D155" s="112" t="s">
        <v>217</v>
      </c>
      <c r="E155" s="113"/>
      <c r="F155" s="109">
        <v>118335.83</v>
      </c>
      <c r="G155" s="109"/>
      <c r="H155" s="109">
        <v>10000</v>
      </c>
      <c r="I155" s="109">
        <f t="shared" si="3"/>
        <v>108335.83</v>
      </c>
    </row>
    <row r="156" spans="3:9" ht="25.5" customHeight="1">
      <c r="C156" s="108" t="s">
        <v>218</v>
      </c>
      <c r="D156" s="112" t="s">
        <v>219</v>
      </c>
      <c r="E156" s="113"/>
      <c r="F156" s="109">
        <v>2853668.47</v>
      </c>
      <c r="G156" s="109"/>
      <c r="H156" s="109">
        <v>5599.81</v>
      </c>
      <c r="I156" s="109">
        <f t="shared" si="3"/>
        <v>2848068.66</v>
      </c>
    </row>
    <row r="157" spans="3:9" ht="25.5" customHeight="1">
      <c r="C157" s="108" t="s">
        <v>220</v>
      </c>
      <c r="D157" s="112" t="s">
        <v>221</v>
      </c>
      <c r="E157" s="113"/>
      <c r="F157" s="109">
        <v>1243460.73</v>
      </c>
      <c r="G157" s="109"/>
      <c r="H157" s="109">
        <v>17941.38</v>
      </c>
      <c r="I157" s="109">
        <f t="shared" si="3"/>
        <v>1225519.35</v>
      </c>
    </row>
    <row r="158" spans="3:9" ht="33.75" customHeight="1">
      <c r="C158" s="108" t="s">
        <v>222</v>
      </c>
      <c r="D158" s="112" t="s">
        <v>223</v>
      </c>
      <c r="E158" s="113"/>
      <c r="F158" s="109">
        <v>35881.55</v>
      </c>
      <c r="G158" s="109"/>
      <c r="H158" s="109">
        <v>0</v>
      </c>
      <c r="I158" s="109">
        <f t="shared" si="3"/>
        <v>35881.55</v>
      </c>
    </row>
    <row r="159" spans="3:9" ht="30" customHeight="1">
      <c r="C159" s="110" t="s">
        <v>224</v>
      </c>
      <c r="D159" s="114"/>
      <c r="E159" s="115"/>
      <c r="F159" s="111">
        <f>SUM(F150:F158)</f>
        <v>28640377.279999997</v>
      </c>
      <c r="G159" s="111">
        <f>SUM(G150:G158)</f>
        <v>992319.1</v>
      </c>
      <c r="H159" s="111">
        <f>SUM(H150:H158)</f>
        <v>95211.87</v>
      </c>
      <c r="I159" s="111">
        <f t="shared" si="3"/>
        <v>29537484.509999998</v>
      </c>
    </row>
  </sheetData>
  <sheetProtection/>
  <mergeCells count="26">
    <mergeCell ref="A73:C73"/>
    <mergeCell ref="A2:J2"/>
    <mergeCell ref="A5:G5"/>
    <mergeCell ref="A6:G6"/>
    <mergeCell ref="A7:G7"/>
    <mergeCell ref="A8:G8"/>
    <mergeCell ref="D151:E151"/>
    <mergeCell ref="B110:J110"/>
    <mergeCell ref="B111:J111"/>
    <mergeCell ref="B112:J112"/>
    <mergeCell ref="B113:J113"/>
    <mergeCell ref="B114:J114"/>
    <mergeCell ref="B115:J115"/>
    <mergeCell ref="B117:H117"/>
    <mergeCell ref="E119:F119"/>
    <mergeCell ref="E124:F124"/>
    <mergeCell ref="D149:E149"/>
    <mergeCell ref="D150:E150"/>
    <mergeCell ref="D158:E158"/>
    <mergeCell ref="D159:E159"/>
    <mergeCell ref="D152:E152"/>
    <mergeCell ref="D153:E153"/>
    <mergeCell ref="D154:E154"/>
    <mergeCell ref="D155:E155"/>
    <mergeCell ref="D156:E156"/>
    <mergeCell ref="D157:E157"/>
  </mergeCells>
  <printOptions/>
  <pageMargins left="0.7874015748031497" right="0.7874015748031497" top="0.5905511811023623" bottom="0.5905511811023623" header="0.5118110236220472" footer="0.31496062992125984"/>
  <pageSetup horizontalDpi="300" verticalDpi="300" orientation="landscape" paperSize="9" scale="97" r:id="rId1"/>
  <headerFooter alignWithMargins="0">
    <oddFooter>&amp;CStrona &amp;P z &amp;N</oddFooter>
  </headerFooter>
  <rowBreaks count="1" manualBreakCount="1"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2012-08-24T11:08:02Z</dcterms:modified>
  <cp:category/>
  <cp:version/>
  <cp:contentType/>
  <cp:contentStatus/>
</cp:coreProperties>
</file>