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76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SU'!$C$2:$E$34,'MIENIE SU'!#REF!,'MIENIE SU'!#REF!,'MIENIE SU'!#REF!)</definedName>
    <definedName name="Excel_BuiltIn_Print_Area_1_1">('MIENIE SU'!$C$2:$E$34,'MIENIE SU'!#REF!,'MIENIE SU'!#REF!)</definedName>
    <definedName name="Excel_BuiltIn_Print_Area_3_1">#REF!</definedName>
    <definedName name="_xlnm.Print_Area" localSheetId="1">'MIENIE SU'!$B$2:$E$34</definedName>
  </definedNames>
  <calcPr fullCalcOnLoad="1"/>
</workbook>
</file>

<file path=xl/sharedStrings.xml><?xml version="1.0" encoding="utf-8"?>
<sst xmlns="http://schemas.openxmlformats.org/spreadsheetml/2006/main" count="394" uniqueCount="185">
  <si>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</si>
  <si>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</si>
  <si>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</si>
  <si>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</si>
  <si>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</si>
  <si>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</si>
  <si>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</si>
  <si>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</si>
  <si>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</si>
  <si>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</si>
  <si>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</si>
  <si>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</si>
  <si>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</si>
  <si>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</si>
  <si>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</si>
  <si>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</si>
  <si>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</si>
  <si>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</si>
  <si>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</si>
  <si>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</si>
  <si>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</si>
  <si>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</si>
  <si>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</si>
  <si>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</si>
  <si>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</si>
  <si>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</si>
  <si>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</si>
  <si>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</si>
  <si>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</si>
  <si>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</si>
  <si>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</si>
  <si>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</si>
  <si>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</si>
  <si>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</si>
  <si>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</si>
  <si>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</si>
  <si>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</si>
  <si>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</si>
  <si>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</si>
  <si>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</si>
  <si>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</si>
  <si>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</si>
  <si>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</si>
  <si>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</si>
  <si>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</si>
  <si>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</si>
  <si>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</si>
  <si>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</si>
  <si>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</si>
  <si>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</si>
  <si>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</si>
  <si>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</si>
  <si>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</si>
  <si>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</si>
  <si>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</si>
  <si>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</si>
  <si>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</si>
  <si>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</si>
  <si>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</si>
  <si>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</si>
  <si>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</si>
  <si>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</si>
  <si>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</si>
  <si>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</si>
  <si>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</si>
  <si>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</si>
  <si>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</si>
  <si>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</si>
  <si>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</si>
  <si>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</si>
  <si>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Dane ogólne jednostki organizacyjnej podległej Gminie Kaźmierz</t>
  </si>
  <si>
    <t>Gminny Ośrodek Pomocy Społecznej</t>
  </si>
  <si>
    <t>787-10-41-313</t>
  </si>
  <si>
    <t>tak</t>
  </si>
  <si>
    <t>nie</t>
  </si>
  <si>
    <t>nie dotyczy</t>
  </si>
  <si>
    <t>Gminny Ośrodek Pomocy Społecznej w Kaźmierzu</t>
  </si>
  <si>
    <t>księgowa brutto</t>
  </si>
  <si>
    <t>ST-20/2012</t>
  </si>
  <si>
    <t>stacjonarny</t>
  </si>
  <si>
    <t>siedziba</t>
  </si>
  <si>
    <t>komputer centralny( serwer) HPML110</t>
  </si>
  <si>
    <t>Stanowisko komp.PC ATX</t>
  </si>
  <si>
    <t>Notebook HP Elite Book 840</t>
  </si>
  <si>
    <t>Stanowiska komputerowe PC ATX</t>
  </si>
  <si>
    <t>Stanowisko PC ATX 500 W</t>
  </si>
  <si>
    <t>Stanowiska PC ATX 500 W</t>
  </si>
  <si>
    <t xml:space="preserve">Stanowisko PC ATX 500 W  </t>
  </si>
  <si>
    <t>Stanowisko PC ATX</t>
  </si>
  <si>
    <t xml:space="preserve">Niszczarka </t>
  </si>
  <si>
    <t xml:space="preserve">Laptop </t>
  </si>
  <si>
    <t>przenośny</t>
  </si>
  <si>
    <t>ST-21/2012</t>
  </si>
  <si>
    <t>ST-30/2014</t>
  </si>
  <si>
    <t>ST-28/2014</t>
  </si>
  <si>
    <t>ST-27/2014</t>
  </si>
  <si>
    <t>ST-26/2014</t>
  </si>
  <si>
    <t>ST-25/2014</t>
  </si>
  <si>
    <t>ST-24/2013</t>
  </si>
  <si>
    <t>ST-23/2013</t>
  </si>
  <si>
    <t>ST-22/2013</t>
  </si>
  <si>
    <t>ST-32/2016</t>
  </si>
  <si>
    <t>ST-33/2016</t>
  </si>
  <si>
    <t>Program  F-secure</t>
  </si>
  <si>
    <t>Program Kadry-Płace</t>
  </si>
  <si>
    <t>Program Księgowość Budżetowa</t>
  </si>
  <si>
    <t>Program MS Office Home</t>
  </si>
  <si>
    <t>Program Nemezis</t>
  </si>
  <si>
    <t>Program Amazis</t>
  </si>
  <si>
    <t>Podpis kwalifikowany</t>
  </si>
  <si>
    <t>IPS Standard</t>
  </si>
  <si>
    <t>oprogramowanie</t>
  </si>
  <si>
    <t>Total commander</t>
  </si>
  <si>
    <t>Winrar 3.7</t>
  </si>
  <si>
    <t>pomoc społeczna</t>
  </si>
  <si>
    <t>Dane na rok 2019</t>
  </si>
  <si>
    <t>Dane na rok 2020</t>
  </si>
  <si>
    <t>1 impreza integracyjna dla osób niepełnosprawnych dla ok 100 uczestników, teren otwarty,niepłatne, oraz 4 wieczorki taneczne dla uczestników klubu seniora jednorazowo 30 os. Nieodpłatnie, teren zamkniety, 1 impreza integracyjna dla seniorów w ramach Klubu Seniora teren otwarty nieodpłatnie</t>
  </si>
  <si>
    <t>Aparat Fotograficzny</t>
  </si>
  <si>
    <t>Piekarnik</t>
  </si>
  <si>
    <t>klub seniora</t>
  </si>
  <si>
    <t>Zmywarka</t>
  </si>
  <si>
    <t>Chłodz.-zamraż.</t>
  </si>
  <si>
    <t>Pralka</t>
  </si>
  <si>
    <t>Zestaw nagłaśniający</t>
  </si>
  <si>
    <t>Dodatki mieszkaniowe</t>
  </si>
  <si>
    <t>MS Windows</t>
  </si>
  <si>
    <t>Klimatyzator</t>
  </si>
  <si>
    <t>Komputer</t>
  </si>
  <si>
    <t>I-K/2019/1</t>
  </si>
  <si>
    <t>I-KO/2018/1</t>
  </si>
  <si>
    <t>I-N/2018/1</t>
  </si>
  <si>
    <t>Tablet</t>
  </si>
  <si>
    <t>I-T/2019/1-2</t>
  </si>
  <si>
    <t>Monitor</t>
  </si>
  <si>
    <t>I-M/2019/1</t>
  </si>
  <si>
    <t>I-Z/2019/1</t>
  </si>
  <si>
    <t>Notebook</t>
  </si>
  <si>
    <t>I-N/2019/SE+/1-3</t>
  </si>
  <si>
    <t>Urządzenie wielofunkcyjne</t>
  </si>
  <si>
    <t>I-DR/2019/SE+/1</t>
  </si>
  <si>
    <t>I-KO/2019/1,2</t>
  </si>
  <si>
    <t>I-DR/2019/2</t>
  </si>
  <si>
    <t>W-Ap/2019/SE+7</t>
  </si>
  <si>
    <t>W-AGD/2019/SE+/3</t>
  </si>
  <si>
    <t>W-AGD/2019/SE+/4</t>
  </si>
  <si>
    <t>W-AGD/2019/SE+/5</t>
  </si>
  <si>
    <t>W-AGD/2019/SE+/6</t>
  </si>
  <si>
    <t>I-KL/2018/5</t>
  </si>
  <si>
    <t>I-KL/2018/6</t>
  </si>
  <si>
    <t>zasilacz</t>
  </si>
  <si>
    <t>dysk</t>
  </si>
  <si>
    <t>I-D/2019/1-4</t>
  </si>
  <si>
    <t>I-K-21,22/2010/2-3</t>
  </si>
  <si>
    <t>Drukarka</t>
  </si>
  <si>
    <t>|I-DR/2014/1</t>
  </si>
  <si>
    <t>|I-DR/2015/1</t>
  </si>
  <si>
    <t>Dysk</t>
  </si>
  <si>
    <t>I-D/2015/1</t>
  </si>
  <si>
    <t>I-K/2015/1-2</t>
  </si>
  <si>
    <t>I-D/2016/1</t>
  </si>
  <si>
    <t>I-Z/2016/1-2</t>
  </si>
  <si>
    <t>|I-M/2017/1</t>
  </si>
  <si>
    <t>drukarka</t>
  </si>
  <si>
    <t>I-Dr/2017/1</t>
  </si>
  <si>
    <t>I-DR/2018/1</t>
  </si>
  <si>
    <t>notebook</t>
  </si>
  <si>
    <t>I-N/2018/KL/1-6</t>
  </si>
  <si>
    <t>Projektor</t>
  </si>
  <si>
    <t>I-P/2018/KL1</t>
  </si>
  <si>
    <t>ekran projekcyjny</t>
  </si>
  <si>
    <t>I-E/2018/KL/1</t>
  </si>
  <si>
    <t>88.99.Z -  pozostała pomoc społeczna bez zakwaterowania, gdzie indziej niesklasyfikowana</t>
  </si>
  <si>
    <t>jednostki organizacyjnej podległej Gminie Kaźmierz</t>
  </si>
  <si>
    <t>Księgowa brutto</t>
  </si>
  <si>
    <t>Ubezpieczenie mienia od wszystkich ryzyk</t>
  </si>
  <si>
    <t>RAZEM:</t>
  </si>
  <si>
    <t>OPROGRAMOWANIE:</t>
  </si>
  <si>
    <t>Ekspress</t>
  </si>
  <si>
    <t>WYPOSAŻENIE:</t>
  </si>
  <si>
    <t>Rodzaj (stacjonarny/ przenośny)</t>
  </si>
  <si>
    <t>1. ul. Szamotulska 20c, 64-530 Kaźmierz
2. ul. Topolowa 4, 64-530 Kaźmierz</t>
  </si>
  <si>
    <t>wydatki 4 659 687,00 zł,
 dochody: 16 200,00 zł</t>
  </si>
  <si>
    <t>ul. Szamotulska 20c,
64-530 Kaźmierz</t>
  </si>
  <si>
    <r>
      <rPr>
        <b/>
        <sz val="8"/>
        <rFont val="Verdana"/>
        <family val="2"/>
      </rPr>
      <t>Załącznik nr 12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05/2020/MIENIE+OC_NNW/NO/K/BU
– „Wykaz mienia_GOPS”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</si>
</sst>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&quot; zł&quot;;\-#,##0.00&quot; zł&quot;"/>
    <numFmt numFmtId="169" formatCode="#,##0.00_ ;\-#,##0.00\ 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  <numFmt numFmtId="176" formatCode="[$-415]d\ mmmm\ yyyy"/>
    <numFmt numFmtId="177" formatCode="0.0"/>
  </numFmts>
  <fonts count="56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10"/>
      <color rgb="FFC2B000"/>
      <name val="Verdana"/>
      <family val="2"/>
    </font>
    <font>
      <b/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C2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thin"/>
      <right style="thin"/>
      <top style="thin"/>
      <bottom style="thin"/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>
        <color indexed="63"/>
      </right>
      <top style="thin"/>
      <bottom style="thin"/>
    </border>
    <border>
      <left style="hair">
        <color rgb="FFC2B000"/>
      </left>
      <right>
        <color indexed="63"/>
      </right>
      <top style="hair">
        <color rgb="FFC2B000"/>
      </top>
      <bottom style="hair">
        <color rgb="FFC2B000"/>
      </bottom>
    </border>
    <border>
      <left style="hair">
        <color rgb="FFC2B000"/>
      </left>
      <right>
        <color indexed="63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thin">
        <color rgb="FFC2B000"/>
      </left>
      <right style="thin"/>
      <top style="thin"/>
      <bottom style="thin">
        <color rgb="FFC2B000"/>
      </bottom>
    </border>
    <border>
      <left style="hair">
        <color rgb="FFC2B000"/>
      </left>
      <right>
        <color indexed="63"/>
      </right>
      <top style="thin"/>
      <bottom style="hair">
        <color rgb="FFC2B000"/>
      </bottom>
    </border>
    <border>
      <left style="hair">
        <color rgb="FFC2B000"/>
      </left>
      <right>
        <color indexed="63"/>
      </right>
      <top>
        <color indexed="63"/>
      </top>
      <bottom style="hair">
        <color rgb="FFC2B000"/>
      </bottom>
    </border>
    <border>
      <left style="hair">
        <color rgb="FFC2B000"/>
      </left>
      <right>
        <color indexed="63"/>
      </right>
      <top style="thin">
        <color rgb="FFC2B000"/>
      </top>
      <bottom style="thin">
        <color rgb="FFC2B000"/>
      </bottom>
    </border>
    <border>
      <left style="hair">
        <color rgb="FFC2B000"/>
      </left>
      <right>
        <color indexed="63"/>
      </right>
      <top style="thin">
        <color rgb="FFC2B000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3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4" fontId="2" fillId="35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75" fontId="2" fillId="0" borderId="18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75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3" fillId="35" borderId="22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/>
    </xf>
    <xf numFmtId="0" fontId="53" fillId="36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44" fontId="2" fillId="0" borderId="30" xfId="0" applyNumberFormat="1" applyFont="1" applyFill="1" applyBorder="1" applyAlignment="1">
      <alignment horizontal="right" vertical="center" wrapText="1"/>
    </xf>
    <xf numFmtId="44" fontId="8" fillId="34" borderId="31" xfId="0" applyNumberFormat="1" applyFont="1" applyFill="1" applyBorder="1" applyAlignment="1">
      <alignment horizontal="right" vertical="center" wrapText="1"/>
    </xf>
    <xf numFmtId="44" fontId="2" fillId="0" borderId="32" xfId="0" applyNumberFormat="1" applyFont="1" applyFill="1" applyBorder="1" applyAlignment="1">
      <alignment horizontal="right" vertical="center" wrapText="1"/>
    </xf>
    <xf numFmtId="44" fontId="2" fillId="35" borderId="31" xfId="0" applyNumberFormat="1" applyFont="1" applyFill="1" applyBorder="1" applyAlignment="1">
      <alignment horizontal="right" vertical="center" wrapText="1"/>
    </xf>
    <xf numFmtId="44" fontId="8" fillId="34" borderId="33" xfId="0" applyNumberFormat="1" applyFont="1" applyFill="1" applyBorder="1" applyAlignment="1">
      <alignment horizontal="right" vertical="center" wrapText="1"/>
    </xf>
    <xf numFmtId="44" fontId="2" fillId="34" borderId="16" xfId="0" applyNumberFormat="1" applyFont="1" applyFill="1" applyBorder="1" applyAlignment="1">
      <alignment horizontal="right" vertical="center" wrapText="1"/>
    </xf>
    <xf numFmtId="44" fontId="2" fillId="34" borderId="32" xfId="0" applyNumberFormat="1" applyFont="1" applyFill="1" applyBorder="1" applyAlignment="1">
      <alignment horizontal="right" vertical="center" wrapText="1"/>
    </xf>
    <xf numFmtId="44" fontId="2" fillId="34" borderId="21" xfId="0" applyNumberFormat="1" applyFont="1" applyFill="1" applyBorder="1" applyAlignment="1">
      <alignment horizontal="right" vertical="center" wrapText="1"/>
    </xf>
    <xf numFmtId="0" fontId="5" fillId="35" borderId="24" xfId="0" applyFont="1" applyFill="1" applyBorder="1" applyAlignment="1">
      <alignment horizontal="center" vertical="center" wrapText="1"/>
    </xf>
    <xf numFmtId="44" fontId="8" fillId="35" borderId="13" xfId="0" applyNumberFormat="1" applyFont="1" applyFill="1" applyBorder="1" applyAlignment="1">
      <alignment horizontal="right" vertical="center" wrapText="1"/>
    </xf>
    <xf numFmtId="0" fontId="8" fillId="35" borderId="13" xfId="0" applyFont="1" applyFill="1" applyBorder="1" applyAlignment="1">
      <alignment horizontal="center" vertical="center" wrapText="1"/>
    </xf>
    <xf numFmtId="44" fontId="2" fillId="35" borderId="14" xfId="0" applyNumberFormat="1" applyFont="1" applyFill="1" applyBorder="1" applyAlignment="1">
      <alignment horizontal="right" vertical="center" wrapText="1"/>
    </xf>
    <xf numFmtId="44" fontId="8" fillId="35" borderId="15" xfId="0" applyNumberFormat="1" applyFont="1" applyFill="1" applyBorder="1" applyAlignment="1">
      <alignment horizontal="right" vertical="center" wrapText="1"/>
    </xf>
    <xf numFmtId="0" fontId="8" fillId="35" borderId="15" xfId="0" applyFont="1" applyFill="1" applyBorder="1" applyAlignment="1">
      <alignment horizontal="center" vertical="center" wrapText="1"/>
    </xf>
    <xf numFmtId="44" fontId="2" fillId="35" borderId="17" xfId="0" applyNumberFormat="1" applyFont="1" applyFill="1" applyBorder="1" applyAlignment="1">
      <alignment horizontal="right" vertical="center" wrapText="1"/>
    </xf>
    <xf numFmtId="175" fontId="2" fillId="35" borderId="18" xfId="0" applyNumberFormat="1" applyFont="1" applyFill="1" applyBorder="1" applyAlignment="1">
      <alignment horizontal="center" vertical="center" wrapText="1"/>
    </xf>
    <xf numFmtId="44" fontId="2" fillId="35" borderId="19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175" fontId="2" fillId="35" borderId="20" xfId="0" applyNumberFormat="1" applyFont="1" applyFill="1" applyBorder="1" applyAlignment="1">
      <alignment horizontal="center" vertical="center" wrapText="1"/>
    </xf>
    <xf numFmtId="166" fontId="2" fillId="33" borderId="25" xfId="0" applyNumberFormat="1" applyFont="1" applyFill="1" applyBorder="1" applyAlignment="1">
      <alignment horizontal="center" vertical="center" wrapText="1"/>
    </xf>
    <xf numFmtId="175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5" fontId="2" fillId="35" borderId="34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36" borderId="3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44" fontId="3" fillId="35" borderId="24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44" fontId="3" fillId="35" borderId="14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left" vertical="center" wrapText="1"/>
    </xf>
    <xf numFmtId="44" fontId="3" fillId="34" borderId="16" xfId="0" applyNumberFormat="1" applyFont="1" applyFill="1" applyBorder="1" applyAlignment="1">
      <alignment horizontal="right" vertical="center" wrapText="1"/>
    </xf>
    <xf numFmtId="0" fontId="3" fillId="34" borderId="17" xfId="0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44" fontId="3" fillId="35" borderId="17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4" fontId="3" fillId="33" borderId="12" xfId="0" applyNumberFormat="1" applyFont="1" applyFill="1" applyBorder="1" applyAlignment="1">
      <alignment horizontal="right" vertical="center" wrapText="1"/>
    </xf>
    <xf numFmtId="44" fontId="7" fillId="0" borderId="31" xfId="0" applyNumberFormat="1" applyFont="1" applyFill="1" applyBorder="1" applyAlignment="1" quotePrefix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44" fontId="7" fillId="35" borderId="13" xfId="0" applyNumberFormat="1" applyFont="1" applyFill="1" applyBorder="1" applyAlignment="1" quotePrefix="1">
      <alignment horizontal="righ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4" fontId="3" fillId="37" borderId="25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/>
    </xf>
    <xf numFmtId="4" fontId="2" fillId="35" borderId="25" xfId="0" applyNumberFormat="1" applyFont="1" applyFill="1" applyBorder="1" applyAlignment="1">
      <alignment vertical="center"/>
    </xf>
    <xf numFmtId="4" fontId="3" fillId="36" borderId="25" xfId="0" applyNumberFormat="1" applyFont="1" applyFill="1" applyBorder="1" applyAlignment="1">
      <alignment vertical="center"/>
    </xf>
    <xf numFmtId="1" fontId="2" fillId="35" borderId="25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vertical="center" wrapText="1"/>
    </xf>
    <xf numFmtId="170" fontId="2" fillId="35" borderId="25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 wrapText="1"/>
    </xf>
    <xf numFmtId="170" fontId="3" fillId="37" borderId="25" xfId="0" applyNumberFormat="1" applyFont="1" applyFill="1" applyBorder="1" applyAlignment="1">
      <alignment vertical="center" wrapText="1"/>
    </xf>
    <xf numFmtId="0" fontId="53" fillId="36" borderId="26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35" borderId="41" xfId="0" applyFont="1" applyFill="1" applyBorder="1" applyAlignment="1">
      <alignment horizontal="right" vertical="center"/>
    </xf>
    <xf numFmtId="4" fontId="3" fillId="35" borderId="41" xfId="0" applyNumberFormat="1" applyFont="1" applyFill="1" applyBorder="1" applyAlignment="1">
      <alignment vertical="center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vertical="center"/>
    </xf>
    <xf numFmtId="0" fontId="3" fillId="35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left" vertical="center"/>
    </xf>
    <xf numFmtId="4" fontId="3" fillId="36" borderId="42" xfId="0" applyNumberFormat="1" applyFont="1" applyFill="1" applyBorder="1" applyAlignment="1">
      <alignment vertical="center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vertical="center"/>
    </xf>
    <xf numFmtId="0" fontId="3" fillId="35" borderId="40" xfId="0" applyFont="1" applyFill="1" applyBorder="1" applyAlignment="1">
      <alignment horizontal="right" vertical="center"/>
    </xf>
    <xf numFmtId="4" fontId="3" fillId="35" borderId="40" xfId="0" applyNumberFormat="1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vertical="center"/>
    </xf>
    <xf numFmtId="0" fontId="3" fillId="35" borderId="40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5" fontId="2" fillId="35" borderId="45" xfId="0" applyNumberFormat="1" applyFont="1" applyFill="1" applyBorder="1" applyAlignment="1">
      <alignment horizontal="center" vertical="center" wrapText="1"/>
    </xf>
    <xf numFmtId="175" fontId="2" fillId="35" borderId="46" xfId="0" applyNumberFormat="1" applyFont="1" applyFill="1" applyBorder="1" applyAlignment="1">
      <alignment horizontal="center" vertical="center" wrapText="1"/>
    </xf>
    <xf numFmtId="175" fontId="2" fillId="35" borderId="34" xfId="0" applyNumberFormat="1" applyFont="1" applyFill="1" applyBorder="1" applyAlignment="1">
      <alignment horizontal="center" vertical="center" wrapText="1"/>
    </xf>
    <xf numFmtId="175" fontId="2" fillId="35" borderId="47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175" fontId="2" fillId="0" borderId="45" xfId="0" applyNumberFormat="1" applyFont="1" applyFill="1" applyBorder="1" applyAlignment="1">
      <alignment horizontal="center" vertical="center" wrapText="1"/>
    </xf>
    <xf numFmtId="175" fontId="2" fillId="0" borderId="46" xfId="0" applyNumberFormat="1" applyFont="1" applyFill="1" applyBorder="1" applyAlignment="1">
      <alignment horizontal="center" vertical="center" wrapText="1"/>
    </xf>
    <xf numFmtId="175" fontId="2" fillId="0" borderId="34" xfId="0" applyNumberFormat="1" applyFont="1" applyFill="1" applyBorder="1" applyAlignment="1">
      <alignment horizontal="center" vertical="center" wrapText="1"/>
    </xf>
    <xf numFmtId="175" fontId="2" fillId="0" borderId="4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1238250</xdr:colOff>
      <xdr:row>1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0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571500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28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5.875" style="1" customWidth="1"/>
    <col min="2" max="2" width="61.25390625" style="1" customWidth="1"/>
    <col min="3" max="3" width="33.00390625" style="1" customWidth="1"/>
    <col min="4" max="16384" width="9.125" style="1" customWidth="1"/>
  </cols>
  <sheetData>
    <row r="1" s="66" customFormat="1" ht="57" customHeight="1">
      <c r="B1" s="65" t="s">
        <v>184</v>
      </c>
    </row>
    <row r="2" ht="26.25" customHeight="1">
      <c r="B2" s="28" t="s">
        <v>70</v>
      </c>
    </row>
    <row r="3" ht="9" customHeight="1">
      <c r="B3" s="28"/>
    </row>
    <row r="4" spans="2:3" ht="20.25" customHeight="1">
      <c r="B4" s="27"/>
      <c r="C4" s="33" t="s">
        <v>116</v>
      </c>
    </row>
    <row r="5" spans="2:3" ht="25.5" customHeight="1">
      <c r="B5" s="29" t="s">
        <v>18</v>
      </c>
      <c r="C5" s="67" t="s">
        <v>71</v>
      </c>
    </row>
    <row r="6" spans="2:3" ht="24" customHeight="1">
      <c r="B6" s="30" t="s">
        <v>19</v>
      </c>
      <c r="C6" s="68" t="s">
        <v>183</v>
      </c>
    </row>
    <row r="7" spans="2:3" ht="19.5" customHeight="1">
      <c r="B7" s="30" t="s">
        <v>20</v>
      </c>
      <c r="C7" s="34" t="s">
        <v>72</v>
      </c>
    </row>
    <row r="8" spans="2:3" ht="19.5" customHeight="1">
      <c r="B8" s="30" t="s">
        <v>21</v>
      </c>
      <c r="C8" s="34">
        <v>632003182</v>
      </c>
    </row>
    <row r="9" spans="2:3" ht="40.5" customHeight="1">
      <c r="B9" s="30" t="s">
        <v>27</v>
      </c>
      <c r="C9" s="34" t="s">
        <v>172</v>
      </c>
    </row>
    <row r="10" spans="2:3" ht="19.5" customHeight="1">
      <c r="B10" s="30" t="s">
        <v>22</v>
      </c>
      <c r="C10" s="34" t="s">
        <v>114</v>
      </c>
    </row>
    <row r="11" spans="2:3" ht="44.25" customHeight="1">
      <c r="B11" s="30" t="s">
        <v>23</v>
      </c>
      <c r="C11" s="108" t="s">
        <v>181</v>
      </c>
    </row>
    <row r="12" spans="2:3" ht="19.5" customHeight="1">
      <c r="B12" s="30" t="s">
        <v>24</v>
      </c>
      <c r="C12" s="34">
        <v>16</v>
      </c>
    </row>
    <row r="13" spans="2:3" ht="24" customHeight="1">
      <c r="B13" s="30" t="s">
        <v>25</v>
      </c>
      <c r="C13" s="34" t="s">
        <v>182</v>
      </c>
    </row>
    <row r="14" spans="2:3" ht="28.5" customHeight="1">
      <c r="B14" s="30" t="s">
        <v>68</v>
      </c>
      <c r="C14" s="34" t="s">
        <v>75</v>
      </c>
    </row>
    <row r="15" spans="2:3" ht="33.75" customHeight="1">
      <c r="B15" s="30" t="s">
        <v>69</v>
      </c>
      <c r="C15" s="34">
        <v>0</v>
      </c>
    </row>
    <row r="16" spans="2:3" ht="37.5" customHeight="1">
      <c r="B16" s="30" t="s">
        <v>28</v>
      </c>
      <c r="C16" s="34">
        <v>0</v>
      </c>
    </row>
    <row r="17" spans="2:3" ht="18.75" customHeight="1">
      <c r="B17" s="30" t="s">
        <v>29</v>
      </c>
      <c r="C17" s="34" t="s">
        <v>73</v>
      </c>
    </row>
    <row r="18" spans="2:3" ht="18.75" customHeight="1">
      <c r="B18" s="30" t="s">
        <v>30</v>
      </c>
      <c r="C18" s="34" t="s">
        <v>74</v>
      </c>
    </row>
    <row r="19" spans="2:3" ht="38.25" customHeight="1">
      <c r="B19" s="30" t="s">
        <v>31</v>
      </c>
      <c r="C19" s="34" t="s">
        <v>74</v>
      </c>
    </row>
    <row r="20" spans="2:3" ht="36" customHeight="1">
      <c r="B20" s="30" t="s">
        <v>32</v>
      </c>
      <c r="C20" s="34" t="s">
        <v>74</v>
      </c>
    </row>
    <row r="21" spans="2:3" ht="29.25" customHeight="1">
      <c r="B21" s="30" t="s">
        <v>33</v>
      </c>
      <c r="C21" s="34" t="s">
        <v>75</v>
      </c>
    </row>
    <row r="22" spans="2:3" ht="31.5">
      <c r="B22" s="30" t="s">
        <v>34</v>
      </c>
      <c r="C22" s="34" t="s">
        <v>75</v>
      </c>
    </row>
    <row r="23" spans="2:3" ht="46.5" customHeight="1">
      <c r="B23" s="30" t="s">
        <v>35</v>
      </c>
      <c r="C23" s="34" t="s">
        <v>75</v>
      </c>
    </row>
    <row r="24" spans="2:3" ht="39" customHeight="1">
      <c r="B24" s="30" t="s">
        <v>36</v>
      </c>
      <c r="C24" s="34" t="s">
        <v>75</v>
      </c>
    </row>
    <row r="25" spans="2:3" ht="122.25" customHeight="1">
      <c r="B25" s="30" t="s">
        <v>37</v>
      </c>
      <c r="C25" s="34" t="s">
        <v>117</v>
      </c>
    </row>
    <row r="26" spans="2:3" ht="18" customHeight="1">
      <c r="B26" s="30" t="s">
        <v>38</v>
      </c>
      <c r="C26" s="34" t="s">
        <v>74</v>
      </c>
    </row>
    <row r="27" spans="2:3" ht="33.75" customHeight="1">
      <c r="B27" s="30" t="s">
        <v>39</v>
      </c>
      <c r="C27" s="34" t="s">
        <v>74</v>
      </c>
    </row>
    <row r="28" spans="2:3" ht="52.5">
      <c r="B28" s="30" t="s">
        <v>40</v>
      </c>
      <c r="C28" s="34" t="s">
        <v>74</v>
      </c>
    </row>
    <row r="29" spans="2:3" ht="21.75" customHeight="1">
      <c r="B29" s="30" t="s">
        <v>41</v>
      </c>
      <c r="C29" s="34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="90" zoomScaleNormal="90" zoomScaleSheetLayoutView="50" zoomScalePageLayoutView="75" workbookViewId="0" topLeftCell="A1">
      <selection activeCell="B2" sqref="B2"/>
    </sheetView>
  </sheetViews>
  <sheetFormatPr defaultColWidth="9.00390625" defaultRowHeight="12.75"/>
  <cols>
    <col min="1" max="1" width="9.00390625" style="8" customWidth="1"/>
    <col min="2" max="2" width="3.875" style="2" bestFit="1" customWidth="1"/>
    <col min="3" max="3" width="45.75390625" style="8" customWidth="1"/>
    <col min="4" max="4" width="25.375" style="9" hidden="1" customWidth="1"/>
    <col min="5" max="5" width="25.875" style="8" hidden="1" customWidth="1"/>
    <col min="6" max="6" width="25.875" style="2" hidden="1" customWidth="1"/>
    <col min="7" max="9" width="23.25390625" style="8" customWidth="1"/>
    <col min="10" max="16384" width="9.00390625" style="8" customWidth="1"/>
  </cols>
  <sheetData>
    <row r="1" spans="2:3" ht="60" customHeight="1">
      <c r="B1" s="132" t="s">
        <v>184</v>
      </c>
      <c r="C1" s="132"/>
    </row>
    <row r="2" spans="3:4" ht="48" customHeight="1">
      <c r="C2" s="3"/>
      <c r="D2" s="3"/>
    </row>
    <row r="3" spans="2:9" ht="18.75" customHeight="1">
      <c r="B3" s="128" t="s">
        <v>51</v>
      </c>
      <c r="C3" s="128"/>
      <c r="D3" s="137" t="s">
        <v>173</v>
      </c>
      <c r="E3" s="137"/>
      <c r="F3" s="137"/>
      <c r="G3" s="137"/>
      <c r="H3" s="137"/>
      <c r="I3" s="137"/>
    </row>
    <row r="4" spans="2:9" ht="18.75" customHeight="1">
      <c r="B4" s="128" t="s">
        <v>52</v>
      </c>
      <c r="C4" s="128"/>
      <c r="D4" s="138" t="s">
        <v>76</v>
      </c>
      <c r="E4" s="138"/>
      <c r="F4" s="138"/>
      <c r="G4" s="138"/>
      <c r="H4" s="138"/>
      <c r="I4" s="138"/>
    </row>
    <row r="5" spans="3:4" ht="10.5">
      <c r="C5" s="4"/>
      <c r="D5" s="5"/>
    </row>
    <row r="6" spans="2:9" ht="22.5" customHeight="1">
      <c r="B6" s="139" t="s">
        <v>175</v>
      </c>
      <c r="C6" s="140"/>
      <c r="D6" s="140"/>
      <c r="E6" s="140"/>
      <c r="F6" s="140"/>
      <c r="G6" s="140"/>
      <c r="H6" s="140"/>
      <c r="I6" s="141"/>
    </row>
    <row r="7" spans="3:4" ht="10.5">
      <c r="C7" s="6"/>
      <c r="D7" s="7"/>
    </row>
    <row r="8" spans="3:9" ht="12.75" customHeight="1">
      <c r="C8" s="6"/>
      <c r="D8" s="129" t="s">
        <v>115</v>
      </c>
      <c r="E8" s="130"/>
      <c r="F8" s="131"/>
      <c r="G8" s="129" t="s">
        <v>116</v>
      </c>
      <c r="H8" s="130"/>
      <c r="I8" s="131"/>
    </row>
    <row r="9" spans="2:9" ht="27" customHeight="1">
      <c r="B9" s="10" t="s">
        <v>8</v>
      </c>
      <c r="C9" s="35" t="s">
        <v>9</v>
      </c>
      <c r="D9" s="40" t="s">
        <v>56</v>
      </c>
      <c r="E9" s="11" t="s">
        <v>54</v>
      </c>
      <c r="F9" s="12" t="s">
        <v>47</v>
      </c>
      <c r="G9" s="11" t="s">
        <v>56</v>
      </c>
      <c r="H9" s="11" t="s">
        <v>54</v>
      </c>
      <c r="I9" s="12" t="s">
        <v>47</v>
      </c>
    </row>
    <row r="10" spans="2:9" ht="18.75" customHeight="1">
      <c r="B10" s="146">
        <v>1</v>
      </c>
      <c r="C10" s="69" t="s">
        <v>2</v>
      </c>
      <c r="D10" s="41">
        <f>SUM(D12:D13)</f>
        <v>0</v>
      </c>
      <c r="E10" s="31"/>
      <c r="F10" s="142" t="s">
        <v>49</v>
      </c>
      <c r="G10" s="70">
        <v>0</v>
      </c>
      <c r="H10" s="49"/>
      <c r="I10" s="133" t="s">
        <v>49</v>
      </c>
    </row>
    <row r="11" spans="2:9" ht="11.25">
      <c r="B11" s="147"/>
      <c r="C11" s="36" t="s">
        <v>57</v>
      </c>
      <c r="D11" s="82" t="s">
        <v>58</v>
      </c>
      <c r="E11" s="83"/>
      <c r="F11" s="143"/>
      <c r="G11" s="84" t="s">
        <v>58</v>
      </c>
      <c r="H11" s="85"/>
      <c r="I11" s="134"/>
    </row>
    <row r="12" spans="2:9" ht="24" customHeight="1">
      <c r="B12" s="147"/>
      <c r="C12" s="38"/>
      <c r="D12" s="42"/>
      <c r="E12" s="14"/>
      <c r="F12" s="143"/>
      <c r="G12" s="50"/>
      <c r="H12" s="51"/>
      <c r="I12" s="134"/>
    </row>
    <row r="13" spans="2:9" ht="24" customHeight="1">
      <c r="B13" s="147"/>
      <c r="C13" s="38"/>
      <c r="D13" s="42"/>
      <c r="E13" s="14"/>
      <c r="F13" s="143"/>
      <c r="G13" s="50"/>
      <c r="H13" s="51"/>
      <c r="I13" s="134"/>
    </row>
    <row r="14" spans="2:9" ht="23.25" customHeight="1">
      <c r="B14" s="148">
        <v>2</v>
      </c>
      <c r="C14" s="71" t="s">
        <v>3</v>
      </c>
      <c r="D14" s="43">
        <f>SUM(D16:D21)</f>
        <v>0</v>
      </c>
      <c r="E14" s="15"/>
      <c r="F14" s="144" t="s">
        <v>49</v>
      </c>
      <c r="G14" s="72">
        <f>SUM('ELEKTRONIKA SU'!D69)</f>
        <v>9883</v>
      </c>
      <c r="H14" s="22" t="s">
        <v>174</v>
      </c>
      <c r="I14" s="135" t="s">
        <v>49</v>
      </c>
    </row>
    <row r="15" spans="2:9" ht="10.5">
      <c r="B15" s="147"/>
      <c r="C15" s="37" t="s">
        <v>59</v>
      </c>
      <c r="D15" s="44"/>
      <c r="E15" s="17"/>
      <c r="F15" s="143"/>
      <c r="G15" s="16"/>
      <c r="H15" s="17"/>
      <c r="I15" s="134"/>
    </row>
    <row r="16" spans="2:9" ht="23.25" customHeight="1">
      <c r="B16" s="147"/>
      <c r="C16" s="38" t="s">
        <v>10</v>
      </c>
      <c r="D16" s="42"/>
      <c r="E16" s="14"/>
      <c r="F16" s="143"/>
      <c r="G16" s="50"/>
      <c r="H16" s="51"/>
      <c r="I16" s="134"/>
    </row>
    <row r="17" spans="2:9" ht="23.25" customHeight="1">
      <c r="B17" s="147"/>
      <c r="C17" s="38" t="s">
        <v>11</v>
      </c>
      <c r="D17" s="42"/>
      <c r="E17" s="14"/>
      <c r="F17" s="143"/>
      <c r="G17" s="50"/>
      <c r="H17" s="51"/>
      <c r="I17" s="134"/>
    </row>
    <row r="18" spans="2:9" ht="23.25" customHeight="1">
      <c r="B18" s="147"/>
      <c r="C18" s="38" t="s">
        <v>12</v>
      </c>
      <c r="D18" s="42"/>
      <c r="E18" s="14"/>
      <c r="F18" s="143"/>
      <c r="G18" s="50"/>
      <c r="H18" s="51"/>
      <c r="I18" s="134"/>
    </row>
    <row r="19" spans="2:9" ht="23.25" customHeight="1">
      <c r="B19" s="147"/>
      <c r="C19" s="38" t="s">
        <v>60</v>
      </c>
      <c r="D19" s="42"/>
      <c r="E19" s="14"/>
      <c r="F19" s="143"/>
      <c r="G19" s="50"/>
      <c r="H19" s="51"/>
      <c r="I19" s="134"/>
    </row>
    <row r="20" spans="2:9" ht="23.25" customHeight="1">
      <c r="B20" s="147"/>
      <c r="C20" s="38" t="s">
        <v>61</v>
      </c>
      <c r="D20" s="42"/>
      <c r="E20" s="14"/>
      <c r="F20" s="143"/>
      <c r="G20" s="50"/>
      <c r="H20" s="51"/>
      <c r="I20" s="134"/>
    </row>
    <row r="21" spans="2:9" ht="23.25" customHeight="1">
      <c r="B21" s="149"/>
      <c r="C21" s="39" t="s">
        <v>62</v>
      </c>
      <c r="D21" s="45"/>
      <c r="E21" s="18"/>
      <c r="F21" s="145"/>
      <c r="G21" s="53"/>
      <c r="H21" s="54"/>
      <c r="I21" s="136"/>
    </row>
    <row r="22" spans="2:9" ht="24.75" customHeight="1">
      <c r="B22" s="19">
        <v>3</v>
      </c>
      <c r="C22" s="73" t="s">
        <v>0</v>
      </c>
      <c r="D22" s="74">
        <v>88338.23</v>
      </c>
      <c r="E22" s="75" t="s">
        <v>17</v>
      </c>
      <c r="F22" s="76"/>
      <c r="G22" s="77">
        <v>172316.4</v>
      </c>
      <c r="H22" s="23" t="s">
        <v>174</v>
      </c>
      <c r="I22" s="56"/>
    </row>
    <row r="23" spans="2:9" ht="24.75" customHeight="1">
      <c r="B23" s="62">
        <v>4</v>
      </c>
      <c r="C23" s="71" t="s">
        <v>63</v>
      </c>
      <c r="D23" s="47"/>
      <c r="E23" s="22" t="s">
        <v>17</v>
      </c>
      <c r="F23" s="61"/>
      <c r="G23" s="52">
        <v>0</v>
      </c>
      <c r="H23" s="22" t="s">
        <v>17</v>
      </c>
      <c r="I23" s="63"/>
    </row>
    <row r="24" spans="2:9" ht="24.75" customHeight="1">
      <c r="B24" s="19">
        <v>5</v>
      </c>
      <c r="C24" s="73" t="s">
        <v>1</v>
      </c>
      <c r="D24" s="46"/>
      <c r="E24" s="20"/>
      <c r="F24" s="21"/>
      <c r="G24" s="55">
        <v>0</v>
      </c>
      <c r="H24" s="23"/>
      <c r="I24" s="56"/>
    </row>
    <row r="25" spans="2:9" ht="24.75" customHeight="1">
      <c r="B25" s="19">
        <v>6</v>
      </c>
      <c r="C25" s="73" t="s">
        <v>6</v>
      </c>
      <c r="D25" s="46">
        <v>0</v>
      </c>
      <c r="E25" s="23" t="s">
        <v>48</v>
      </c>
      <c r="F25" s="21"/>
      <c r="G25" s="55">
        <v>0</v>
      </c>
      <c r="H25" s="23" t="s">
        <v>48</v>
      </c>
      <c r="I25" s="56"/>
    </row>
    <row r="26" spans="2:9" ht="24.75" customHeight="1">
      <c r="B26" s="19">
        <v>7</v>
      </c>
      <c r="C26" s="73" t="s">
        <v>7</v>
      </c>
      <c r="D26" s="46">
        <v>0</v>
      </c>
      <c r="E26" s="23"/>
      <c r="F26" s="21"/>
      <c r="G26" s="55">
        <v>0</v>
      </c>
      <c r="H26" s="23"/>
      <c r="I26" s="56"/>
    </row>
    <row r="27" spans="2:9" ht="24.75" customHeight="1">
      <c r="B27" s="19">
        <v>8</v>
      </c>
      <c r="C27" s="73" t="s">
        <v>42</v>
      </c>
      <c r="D27" s="46">
        <v>0</v>
      </c>
      <c r="E27" s="20"/>
      <c r="F27" s="21"/>
      <c r="G27" s="55">
        <v>0</v>
      </c>
      <c r="H27" s="23"/>
      <c r="I27" s="56"/>
    </row>
    <row r="28" spans="2:9" ht="28.5" customHeight="1">
      <c r="B28" s="19">
        <v>9</v>
      </c>
      <c r="C28" s="73" t="s">
        <v>46</v>
      </c>
      <c r="D28" s="46">
        <v>0</v>
      </c>
      <c r="E28" s="20"/>
      <c r="F28" s="21"/>
      <c r="G28" s="55">
        <v>0</v>
      </c>
      <c r="H28" s="23"/>
      <c r="I28" s="56"/>
    </row>
    <row r="29" spans="2:9" ht="28.5" customHeight="1">
      <c r="B29" s="19">
        <v>10</v>
      </c>
      <c r="C29" s="73" t="s">
        <v>44</v>
      </c>
      <c r="D29" s="46">
        <v>0</v>
      </c>
      <c r="E29" s="20"/>
      <c r="F29" s="21"/>
      <c r="G29" s="55">
        <v>0</v>
      </c>
      <c r="H29" s="23"/>
      <c r="I29" s="56"/>
    </row>
    <row r="30" spans="2:9" ht="28.5" customHeight="1">
      <c r="B30" s="19">
        <v>11</v>
      </c>
      <c r="C30" s="73" t="s">
        <v>45</v>
      </c>
      <c r="D30" s="46">
        <v>0</v>
      </c>
      <c r="E30" s="20"/>
      <c r="F30" s="21"/>
      <c r="G30" s="55">
        <v>0</v>
      </c>
      <c r="H30" s="23"/>
      <c r="I30" s="56"/>
    </row>
    <row r="31" spans="2:9" ht="28.5" customHeight="1">
      <c r="B31" s="19">
        <v>12</v>
      </c>
      <c r="C31" s="73" t="s">
        <v>64</v>
      </c>
      <c r="D31" s="46">
        <v>0</v>
      </c>
      <c r="E31" s="20"/>
      <c r="F31" s="21"/>
      <c r="G31" s="55">
        <v>0</v>
      </c>
      <c r="H31" s="23"/>
      <c r="I31" s="56"/>
    </row>
    <row r="32" spans="2:9" ht="28.5" customHeight="1">
      <c r="B32" s="19">
        <v>13</v>
      </c>
      <c r="C32" s="73" t="s">
        <v>26</v>
      </c>
      <c r="D32" s="46">
        <v>0</v>
      </c>
      <c r="E32" s="20"/>
      <c r="F32" s="21"/>
      <c r="G32" s="55">
        <v>0</v>
      </c>
      <c r="H32" s="23"/>
      <c r="I32" s="56"/>
    </row>
    <row r="33" spans="2:9" ht="28.5" customHeight="1">
      <c r="B33" s="19">
        <v>14</v>
      </c>
      <c r="C33" s="73" t="s">
        <v>65</v>
      </c>
      <c r="D33" s="46">
        <v>0</v>
      </c>
      <c r="E33" s="20"/>
      <c r="F33" s="21"/>
      <c r="G33" s="55">
        <v>0</v>
      </c>
      <c r="H33" s="23"/>
      <c r="I33" s="56"/>
    </row>
    <row r="34" spans="2:9" ht="28.5" customHeight="1">
      <c r="B34" s="19">
        <v>15</v>
      </c>
      <c r="C34" s="73" t="s">
        <v>43</v>
      </c>
      <c r="D34" s="46">
        <v>0</v>
      </c>
      <c r="E34" s="20"/>
      <c r="F34" s="21"/>
      <c r="G34" s="55">
        <v>0</v>
      </c>
      <c r="H34" s="23"/>
      <c r="I34" s="56"/>
    </row>
    <row r="35" spans="2:9" ht="28.5" customHeight="1">
      <c r="B35" s="19">
        <v>16</v>
      </c>
      <c r="C35" s="73" t="s">
        <v>66</v>
      </c>
      <c r="D35" s="46">
        <v>0</v>
      </c>
      <c r="E35" s="20"/>
      <c r="F35" s="21"/>
      <c r="G35" s="55">
        <v>0</v>
      </c>
      <c r="H35" s="23"/>
      <c r="I35" s="56"/>
    </row>
    <row r="36" spans="2:9" ht="28.5" customHeight="1">
      <c r="B36" s="26">
        <v>17</v>
      </c>
      <c r="C36" s="78" t="s">
        <v>67</v>
      </c>
      <c r="D36" s="48">
        <v>0</v>
      </c>
      <c r="E36" s="24"/>
      <c r="F36" s="25"/>
      <c r="G36" s="57">
        <v>0</v>
      </c>
      <c r="H36" s="58"/>
      <c r="I36" s="59"/>
    </row>
    <row r="37" spans="2:7" s="87" customFormat="1" ht="22.5" customHeight="1">
      <c r="B37" s="79"/>
      <c r="C37" s="80" t="s">
        <v>50</v>
      </c>
      <c r="D37" s="81">
        <f>SUM(D28+D10+D14+D22+D23+D25+D27)</f>
        <v>88338.23</v>
      </c>
      <c r="E37" s="86"/>
      <c r="G37" s="88">
        <f>SUM(G10,G14,G22,G23:G36)</f>
        <v>182199.4</v>
      </c>
    </row>
  </sheetData>
  <sheetProtection/>
  <mergeCells count="14">
    <mergeCell ref="I14:I21"/>
    <mergeCell ref="D3:I3"/>
    <mergeCell ref="D4:I4"/>
    <mergeCell ref="B6:I6"/>
    <mergeCell ref="F10:F13"/>
    <mergeCell ref="F14:F21"/>
    <mergeCell ref="B10:B13"/>
    <mergeCell ref="B14:B21"/>
    <mergeCell ref="B3:C3"/>
    <mergeCell ref="B4:C4"/>
    <mergeCell ref="D8:F8"/>
    <mergeCell ref="B1:C1"/>
    <mergeCell ref="G8:I8"/>
    <mergeCell ref="I10:I13"/>
  </mergeCells>
  <dataValidations count="2">
    <dataValidation type="list" allowBlank="1" showInputMessage="1" showErrorMessage="1" sqref="I10:I36 F10:F36">
      <formula1>"Sumy stałe, Pierwsze ryzyko"</formula1>
    </dataValidation>
    <dataValidation type="list" allowBlank="1" showInputMessage="1" showErrorMessage="1" sqref="H10:H36 E10:E36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4"/>
  <sheetViews>
    <sheetView showGridLines="0" zoomScale="90" zoomScaleNormal="90" zoomScalePageLayoutView="0" workbookViewId="0" topLeftCell="A1">
      <selection activeCell="B1" sqref="B1:D1"/>
    </sheetView>
  </sheetViews>
  <sheetFormatPr defaultColWidth="9.00390625" defaultRowHeight="12.75"/>
  <cols>
    <col min="1" max="1" width="9.125" style="13" customWidth="1"/>
    <col min="2" max="2" width="3.875" style="94" customWidth="1"/>
    <col min="3" max="3" width="33.75390625" style="13" customWidth="1"/>
    <col min="4" max="4" width="26.00390625" style="13" customWidth="1"/>
    <col min="5" max="5" width="21.125" style="13" customWidth="1"/>
    <col min="6" max="6" width="19.375" style="13" customWidth="1"/>
    <col min="7" max="7" width="19.25390625" style="94" customWidth="1"/>
    <col min="8" max="8" width="9.75390625" style="94" customWidth="1"/>
    <col min="9" max="9" width="12.25390625" style="94" customWidth="1"/>
    <col min="10" max="10" width="10.625" style="94" bestFit="1" customWidth="1"/>
    <col min="11" max="16384" width="9.125" style="13" customWidth="1"/>
  </cols>
  <sheetData>
    <row r="1" spans="2:4" ht="57" customHeight="1">
      <c r="B1" s="150" t="s">
        <v>184</v>
      </c>
      <c r="C1" s="150"/>
      <c r="D1" s="150"/>
    </row>
    <row r="2" ht="45" customHeight="1"/>
    <row r="3" spans="2:10" s="8" customFormat="1" ht="21" customHeight="1">
      <c r="B3" s="156" t="s">
        <v>51</v>
      </c>
      <c r="C3" s="157"/>
      <c r="D3" s="152" t="s">
        <v>173</v>
      </c>
      <c r="E3" s="153"/>
      <c r="G3" s="2"/>
      <c r="H3" s="2"/>
      <c r="I3" s="2"/>
      <c r="J3" s="2"/>
    </row>
    <row r="4" spans="2:10" s="8" customFormat="1" ht="21" customHeight="1">
      <c r="B4" s="156" t="s">
        <v>52</v>
      </c>
      <c r="C4" s="157"/>
      <c r="D4" s="154" t="s">
        <v>76</v>
      </c>
      <c r="E4" s="155"/>
      <c r="G4" s="2"/>
      <c r="H4" s="2"/>
      <c r="I4" s="2"/>
      <c r="J4" s="2"/>
    </row>
    <row r="6" spans="2:10" s="8" customFormat="1" ht="21.75" customHeight="1">
      <c r="B6" s="139" t="s">
        <v>53</v>
      </c>
      <c r="C6" s="140"/>
      <c r="D6" s="140"/>
      <c r="E6" s="141"/>
      <c r="H6" s="2"/>
      <c r="I6" s="2"/>
      <c r="J6" s="2"/>
    </row>
    <row r="7" spans="2:10" s="8" customFormat="1" ht="21.75" customHeight="1">
      <c r="B7" s="32"/>
      <c r="C7" s="32"/>
      <c r="D7" s="151" t="s">
        <v>116</v>
      </c>
      <c r="E7" s="151"/>
      <c r="H7" s="2"/>
      <c r="I7" s="2"/>
      <c r="J7" s="2"/>
    </row>
    <row r="8" spans="2:10" s="8" customFormat="1" ht="24.75" customHeight="1">
      <c r="B8" s="32" t="s">
        <v>8</v>
      </c>
      <c r="C8" s="32" t="s">
        <v>9</v>
      </c>
      <c r="D8" s="60" t="s">
        <v>55</v>
      </c>
      <c r="E8" s="60" t="s">
        <v>54</v>
      </c>
      <c r="H8" s="2"/>
      <c r="I8" s="2"/>
      <c r="J8" s="2"/>
    </row>
    <row r="9" spans="2:10" s="8" customFormat="1" ht="19.5" customHeight="1">
      <c r="B9" s="102">
        <v>1</v>
      </c>
      <c r="C9" s="103" t="s">
        <v>4</v>
      </c>
      <c r="D9" s="105">
        <f>SUM(D15:D16,D18:D28,D31,D33:D49)</f>
        <v>97651.84</v>
      </c>
      <c r="E9" s="64" t="s">
        <v>77</v>
      </c>
      <c r="H9" s="2"/>
      <c r="I9" s="2"/>
      <c r="J9" s="2"/>
    </row>
    <row r="10" spans="2:10" s="8" customFormat="1" ht="19.5" customHeight="1">
      <c r="B10" s="102">
        <v>2</v>
      </c>
      <c r="C10" s="104" t="s">
        <v>5</v>
      </c>
      <c r="D10" s="105">
        <f>SUM(D17,D29:D30,D32,D50:D52)</f>
        <v>23417.82</v>
      </c>
      <c r="E10" s="64" t="s">
        <v>77</v>
      </c>
      <c r="H10" s="2"/>
      <c r="I10" s="2"/>
      <c r="J10" s="2"/>
    </row>
    <row r="11" spans="2:10" s="87" customFormat="1" ht="20.25" customHeight="1">
      <c r="B11" s="79"/>
      <c r="C11" s="80" t="s">
        <v>50</v>
      </c>
      <c r="D11" s="107">
        <f>SUM(D9:D10)</f>
        <v>121069.66</v>
      </c>
      <c r="E11" s="79"/>
      <c r="H11" s="79"/>
      <c r="I11" s="79"/>
      <c r="J11" s="79"/>
    </row>
    <row r="12" spans="2:10" s="8" customFormat="1" ht="21.75" customHeight="1">
      <c r="B12" s="2"/>
      <c r="C12" s="4"/>
      <c r="D12" s="106"/>
      <c r="E12" s="2"/>
      <c r="H12" s="2"/>
      <c r="I12" s="2"/>
      <c r="J12" s="2"/>
    </row>
    <row r="13" spans="2:10" s="8" customFormat="1" ht="10.5">
      <c r="B13" s="2"/>
      <c r="C13" s="4"/>
      <c r="D13" s="95"/>
      <c r="G13" s="2"/>
      <c r="H13" s="2"/>
      <c r="I13" s="2"/>
      <c r="J13" s="2"/>
    </row>
    <row r="14" spans="2:10" ht="36" customHeight="1">
      <c r="B14" s="32" t="s">
        <v>8</v>
      </c>
      <c r="C14" s="32" t="s">
        <v>9</v>
      </c>
      <c r="D14" s="60" t="s">
        <v>55</v>
      </c>
      <c r="E14" s="60" t="s">
        <v>54</v>
      </c>
      <c r="F14" s="60" t="s">
        <v>13</v>
      </c>
      <c r="G14" s="32" t="s">
        <v>180</v>
      </c>
      <c r="H14" s="32" t="s">
        <v>14</v>
      </c>
      <c r="I14" s="32" t="s">
        <v>15</v>
      </c>
      <c r="J14" s="32" t="s">
        <v>16</v>
      </c>
    </row>
    <row r="15" spans="2:10" ht="19.5" customHeight="1">
      <c r="B15" s="89">
        <v>1</v>
      </c>
      <c r="C15" s="97" t="s">
        <v>81</v>
      </c>
      <c r="D15" s="98">
        <v>8500</v>
      </c>
      <c r="E15" s="64" t="s">
        <v>77</v>
      </c>
      <c r="F15" s="90" t="s">
        <v>78</v>
      </c>
      <c r="G15" s="92" t="s">
        <v>79</v>
      </c>
      <c r="H15" s="92">
        <v>1</v>
      </c>
      <c r="I15" s="92" t="s">
        <v>80</v>
      </c>
      <c r="J15" s="92">
        <v>2012</v>
      </c>
    </row>
    <row r="16" spans="2:10" ht="19.5" customHeight="1">
      <c r="B16" s="89">
        <v>2</v>
      </c>
      <c r="C16" s="97" t="s">
        <v>82</v>
      </c>
      <c r="D16" s="98">
        <v>5020</v>
      </c>
      <c r="E16" s="64" t="s">
        <v>77</v>
      </c>
      <c r="F16" s="90" t="s">
        <v>92</v>
      </c>
      <c r="G16" s="92" t="s">
        <v>79</v>
      </c>
      <c r="H16" s="92">
        <v>1</v>
      </c>
      <c r="I16" s="92" t="s">
        <v>80</v>
      </c>
      <c r="J16" s="92">
        <v>2012</v>
      </c>
    </row>
    <row r="17" spans="2:10" ht="19.5" customHeight="1">
      <c r="B17" s="89">
        <v>3</v>
      </c>
      <c r="C17" s="97" t="s">
        <v>83</v>
      </c>
      <c r="D17" s="98">
        <v>5658</v>
      </c>
      <c r="E17" s="64" t="s">
        <v>77</v>
      </c>
      <c r="F17" s="90" t="s">
        <v>100</v>
      </c>
      <c r="G17" s="92" t="s">
        <v>91</v>
      </c>
      <c r="H17" s="92">
        <v>1</v>
      </c>
      <c r="I17" s="92" t="s">
        <v>80</v>
      </c>
      <c r="J17" s="92">
        <v>2013</v>
      </c>
    </row>
    <row r="18" spans="2:10" ht="19.5" customHeight="1">
      <c r="B18" s="89">
        <v>4</v>
      </c>
      <c r="C18" s="97" t="s">
        <v>84</v>
      </c>
      <c r="D18" s="98">
        <v>3690</v>
      </c>
      <c r="E18" s="64" t="s">
        <v>77</v>
      </c>
      <c r="F18" s="90" t="s">
        <v>99</v>
      </c>
      <c r="G18" s="92" t="s">
        <v>79</v>
      </c>
      <c r="H18" s="92">
        <v>1</v>
      </c>
      <c r="I18" s="92" t="s">
        <v>80</v>
      </c>
      <c r="J18" s="92">
        <v>2013</v>
      </c>
    </row>
    <row r="19" spans="2:10" ht="19.5" customHeight="1">
      <c r="B19" s="89">
        <v>5</v>
      </c>
      <c r="C19" s="97" t="s">
        <v>84</v>
      </c>
      <c r="D19" s="98">
        <v>3690</v>
      </c>
      <c r="E19" s="64" t="s">
        <v>77</v>
      </c>
      <c r="F19" s="90" t="s">
        <v>98</v>
      </c>
      <c r="G19" s="92" t="s">
        <v>79</v>
      </c>
      <c r="H19" s="92">
        <v>1</v>
      </c>
      <c r="I19" s="92" t="s">
        <v>80</v>
      </c>
      <c r="J19" s="92">
        <v>2013</v>
      </c>
    </row>
    <row r="20" spans="2:10" ht="19.5" customHeight="1">
      <c r="B20" s="89">
        <v>6</v>
      </c>
      <c r="C20" s="97" t="s">
        <v>85</v>
      </c>
      <c r="D20" s="98">
        <v>3075</v>
      </c>
      <c r="E20" s="64" t="s">
        <v>77</v>
      </c>
      <c r="F20" s="90" t="s">
        <v>97</v>
      </c>
      <c r="G20" s="92" t="s">
        <v>79</v>
      </c>
      <c r="H20" s="92">
        <v>1</v>
      </c>
      <c r="I20" s="92" t="s">
        <v>80</v>
      </c>
      <c r="J20" s="92">
        <v>2014</v>
      </c>
    </row>
    <row r="21" spans="2:10" ht="19.5" customHeight="1">
      <c r="B21" s="89">
        <v>7</v>
      </c>
      <c r="C21" s="97" t="s">
        <v>85</v>
      </c>
      <c r="D21" s="98">
        <v>3075</v>
      </c>
      <c r="E21" s="64" t="s">
        <v>77</v>
      </c>
      <c r="F21" s="90" t="s">
        <v>96</v>
      </c>
      <c r="G21" s="92" t="s">
        <v>79</v>
      </c>
      <c r="H21" s="92">
        <v>1</v>
      </c>
      <c r="I21" s="92" t="s">
        <v>80</v>
      </c>
      <c r="J21" s="92">
        <v>2014</v>
      </c>
    </row>
    <row r="22" spans="2:10" ht="19.5" customHeight="1">
      <c r="B22" s="89">
        <v>8</v>
      </c>
      <c r="C22" s="97" t="s">
        <v>86</v>
      </c>
      <c r="D22" s="98">
        <v>3075</v>
      </c>
      <c r="E22" s="64" t="s">
        <v>77</v>
      </c>
      <c r="F22" s="90" t="s">
        <v>95</v>
      </c>
      <c r="G22" s="92" t="s">
        <v>79</v>
      </c>
      <c r="H22" s="92">
        <v>1</v>
      </c>
      <c r="I22" s="92" t="s">
        <v>80</v>
      </c>
      <c r="J22" s="92">
        <v>2014</v>
      </c>
    </row>
    <row r="23" spans="2:10" ht="19.5" customHeight="1">
      <c r="B23" s="89">
        <v>9</v>
      </c>
      <c r="C23" s="97" t="s">
        <v>87</v>
      </c>
      <c r="D23" s="98">
        <v>3075</v>
      </c>
      <c r="E23" s="64" t="s">
        <v>77</v>
      </c>
      <c r="F23" s="90" t="s">
        <v>94</v>
      </c>
      <c r="G23" s="92" t="s">
        <v>79</v>
      </c>
      <c r="H23" s="92">
        <v>1</v>
      </c>
      <c r="I23" s="92" t="s">
        <v>80</v>
      </c>
      <c r="J23" s="92">
        <v>2014</v>
      </c>
    </row>
    <row r="24" spans="2:10" ht="19.5" customHeight="1">
      <c r="B24" s="89">
        <v>10</v>
      </c>
      <c r="C24" s="97" t="s">
        <v>88</v>
      </c>
      <c r="D24" s="98">
        <v>3813</v>
      </c>
      <c r="E24" s="64" t="s">
        <v>77</v>
      </c>
      <c r="F24" s="90" t="s">
        <v>93</v>
      </c>
      <c r="G24" s="92" t="s">
        <v>79</v>
      </c>
      <c r="H24" s="92">
        <v>1</v>
      </c>
      <c r="I24" s="92" t="s">
        <v>80</v>
      </c>
      <c r="J24" s="92">
        <v>2014</v>
      </c>
    </row>
    <row r="25" spans="2:10" ht="19.5" customHeight="1">
      <c r="B25" s="89">
        <v>11</v>
      </c>
      <c r="C25" s="97" t="s">
        <v>127</v>
      </c>
      <c r="D25" s="98">
        <v>2177.1</v>
      </c>
      <c r="E25" s="64" t="s">
        <v>77</v>
      </c>
      <c r="F25" s="90" t="s">
        <v>129</v>
      </c>
      <c r="G25" s="92" t="s">
        <v>79</v>
      </c>
      <c r="H25" s="92">
        <v>1</v>
      </c>
      <c r="I25" s="92" t="s">
        <v>80</v>
      </c>
      <c r="J25" s="92">
        <v>2018</v>
      </c>
    </row>
    <row r="26" spans="2:10" ht="19.5" customHeight="1">
      <c r="B26" s="89">
        <v>12</v>
      </c>
      <c r="C26" s="97" t="s">
        <v>128</v>
      </c>
      <c r="D26" s="98">
        <v>4182</v>
      </c>
      <c r="E26" s="64" t="s">
        <v>77</v>
      </c>
      <c r="F26" s="90" t="s">
        <v>130</v>
      </c>
      <c r="G26" s="92" t="s">
        <v>79</v>
      </c>
      <c r="H26" s="92">
        <v>1</v>
      </c>
      <c r="I26" s="92" t="s">
        <v>80</v>
      </c>
      <c r="J26" s="92">
        <v>2018</v>
      </c>
    </row>
    <row r="27" spans="2:10" ht="19.5" customHeight="1">
      <c r="B27" s="89">
        <v>13</v>
      </c>
      <c r="C27" s="97" t="s">
        <v>89</v>
      </c>
      <c r="D27" s="98">
        <v>1476</v>
      </c>
      <c r="E27" s="64" t="s">
        <v>77</v>
      </c>
      <c r="F27" s="90" t="s">
        <v>131</v>
      </c>
      <c r="G27" s="92" t="s">
        <v>79</v>
      </c>
      <c r="H27" s="92">
        <v>1</v>
      </c>
      <c r="I27" s="92" t="s">
        <v>80</v>
      </c>
      <c r="J27" s="92">
        <v>2019</v>
      </c>
    </row>
    <row r="28" spans="2:10" ht="19.5" customHeight="1">
      <c r="B28" s="89">
        <v>14</v>
      </c>
      <c r="C28" s="97" t="s">
        <v>89</v>
      </c>
      <c r="D28" s="98">
        <v>1297.65</v>
      </c>
      <c r="E28" s="64" t="s">
        <v>77</v>
      </c>
      <c r="F28" s="90" t="s">
        <v>101</v>
      </c>
      <c r="G28" s="92" t="s">
        <v>79</v>
      </c>
      <c r="H28" s="92">
        <v>1</v>
      </c>
      <c r="I28" s="92" t="s">
        <v>80</v>
      </c>
      <c r="J28" s="92">
        <v>2016</v>
      </c>
    </row>
    <row r="29" spans="2:10" ht="19.5" customHeight="1">
      <c r="B29" s="89">
        <v>15</v>
      </c>
      <c r="C29" s="97" t="s">
        <v>132</v>
      </c>
      <c r="D29" s="98">
        <v>651.9</v>
      </c>
      <c r="E29" s="64" t="s">
        <v>77</v>
      </c>
      <c r="F29" s="90" t="s">
        <v>133</v>
      </c>
      <c r="G29" s="92" t="s">
        <v>91</v>
      </c>
      <c r="H29" s="92">
        <v>2</v>
      </c>
      <c r="I29" s="92" t="s">
        <v>80</v>
      </c>
      <c r="J29" s="92">
        <v>2018</v>
      </c>
    </row>
    <row r="30" spans="2:10" ht="19.5" customHeight="1">
      <c r="B30" s="89">
        <v>16</v>
      </c>
      <c r="C30" s="97" t="s">
        <v>90</v>
      </c>
      <c r="D30" s="98">
        <v>3493.2</v>
      </c>
      <c r="E30" s="64" t="s">
        <v>77</v>
      </c>
      <c r="F30" s="90" t="s">
        <v>102</v>
      </c>
      <c r="G30" s="92" t="s">
        <v>91</v>
      </c>
      <c r="H30" s="92">
        <v>1</v>
      </c>
      <c r="I30" s="92" t="s">
        <v>80</v>
      </c>
      <c r="J30" s="92">
        <v>2016</v>
      </c>
    </row>
    <row r="31" spans="2:10" ht="19.5" customHeight="1">
      <c r="B31" s="89">
        <v>17</v>
      </c>
      <c r="C31" s="97" t="s">
        <v>134</v>
      </c>
      <c r="D31" s="98">
        <v>984</v>
      </c>
      <c r="E31" s="64" t="s">
        <v>77</v>
      </c>
      <c r="F31" s="90" t="s">
        <v>135</v>
      </c>
      <c r="G31" s="92" t="s">
        <v>79</v>
      </c>
      <c r="H31" s="92">
        <v>1</v>
      </c>
      <c r="I31" s="92" t="s">
        <v>80</v>
      </c>
      <c r="J31" s="92">
        <v>2019</v>
      </c>
    </row>
    <row r="32" spans="2:10" ht="19.5" customHeight="1">
      <c r="B32" s="89">
        <v>18</v>
      </c>
      <c r="C32" s="97" t="s">
        <v>137</v>
      </c>
      <c r="D32" s="98">
        <v>8999.91</v>
      </c>
      <c r="E32" s="64" t="s">
        <v>77</v>
      </c>
      <c r="F32" s="90" t="s">
        <v>138</v>
      </c>
      <c r="G32" s="92" t="s">
        <v>91</v>
      </c>
      <c r="H32" s="92">
        <v>3</v>
      </c>
      <c r="I32" s="92" t="s">
        <v>120</v>
      </c>
      <c r="J32" s="92">
        <v>2019</v>
      </c>
    </row>
    <row r="33" spans="2:10" ht="19.5" customHeight="1">
      <c r="B33" s="89">
        <v>19</v>
      </c>
      <c r="C33" s="97" t="s">
        <v>139</v>
      </c>
      <c r="D33" s="98">
        <v>3999.96</v>
      </c>
      <c r="E33" s="64" t="s">
        <v>77</v>
      </c>
      <c r="F33" s="90" t="s">
        <v>140</v>
      </c>
      <c r="G33" s="92" t="s">
        <v>79</v>
      </c>
      <c r="H33" s="92">
        <v>1</v>
      </c>
      <c r="I33" s="92" t="s">
        <v>120</v>
      </c>
      <c r="J33" s="92">
        <v>2019</v>
      </c>
    </row>
    <row r="34" spans="2:10" ht="19.5" customHeight="1">
      <c r="B34" s="89">
        <v>20</v>
      </c>
      <c r="C34" s="97" t="s">
        <v>128</v>
      </c>
      <c r="D34" s="98">
        <v>8398.44</v>
      </c>
      <c r="E34" s="64" t="s">
        <v>77</v>
      </c>
      <c r="F34" s="90" t="s">
        <v>141</v>
      </c>
      <c r="G34" s="92" t="s">
        <v>79</v>
      </c>
      <c r="H34" s="92">
        <v>2</v>
      </c>
      <c r="I34" s="92" t="s">
        <v>80</v>
      </c>
      <c r="J34" s="92">
        <v>2019</v>
      </c>
    </row>
    <row r="35" spans="2:10" ht="19.5" customHeight="1">
      <c r="B35" s="89">
        <v>21</v>
      </c>
      <c r="C35" s="97" t="s">
        <v>139</v>
      </c>
      <c r="D35" s="98">
        <v>602.7</v>
      </c>
      <c r="E35" s="64" t="s">
        <v>77</v>
      </c>
      <c r="F35" s="90" t="s">
        <v>142</v>
      </c>
      <c r="G35" s="92" t="s">
        <v>79</v>
      </c>
      <c r="H35" s="92">
        <v>1</v>
      </c>
      <c r="I35" s="92" t="s">
        <v>80</v>
      </c>
      <c r="J35" s="92">
        <v>2019</v>
      </c>
    </row>
    <row r="36" spans="2:10" ht="19.5" customHeight="1">
      <c r="B36" s="89">
        <v>22</v>
      </c>
      <c r="C36" s="97" t="s">
        <v>150</v>
      </c>
      <c r="D36" s="98">
        <v>750.3</v>
      </c>
      <c r="E36" s="64" t="s">
        <v>77</v>
      </c>
      <c r="F36" s="90" t="s">
        <v>136</v>
      </c>
      <c r="G36" s="92" t="s">
        <v>79</v>
      </c>
      <c r="H36" s="92">
        <v>1</v>
      </c>
      <c r="I36" s="92" t="s">
        <v>80</v>
      </c>
      <c r="J36" s="92">
        <v>2019</v>
      </c>
    </row>
    <row r="37" spans="2:10" ht="19.5" customHeight="1">
      <c r="B37" s="89">
        <v>23</v>
      </c>
      <c r="C37" s="97" t="s">
        <v>151</v>
      </c>
      <c r="D37" s="98">
        <v>1599</v>
      </c>
      <c r="E37" s="64" t="s">
        <v>77</v>
      </c>
      <c r="F37" s="90" t="s">
        <v>152</v>
      </c>
      <c r="G37" s="92" t="s">
        <v>79</v>
      </c>
      <c r="H37" s="92">
        <v>4</v>
      </c>
      <c r="I37" s="92" t="s">
        <v>80</v>
      </c>
      <c r="J37" s="92">
        <v>2019</v>
      </c>
    </row>
    <row r="38" spans="2:10" ht="19.5" customHeight="1">
      <c r="B38" s="89">
        <v>24</v>
      </c>
      <c r="C38" s="97" t="s">
        <v>127</v>
      </c>
      <c r="D38" s="98">
        <f>1870.75*2</f>
        <v>3741.5</v>
      </c>
      <c r="E38" s="64" t="s">
        <v>77</v>
      </c>
      <c r="F38" s="90" t="s">
        <v>153</v>
      </c>
      <c r="G38" s="92" t="s">
        <v>79</v>
      </c>
      <c r="H38" s="92">
        <v>2</v>
      </c>
      <c r="I38" s="92" t="s">
        <v>80</v>
      </c>
      <c r="J38" s="92">
        <v>2010</v>
      </c>
    </row>
    <row r="39" spans="2:10" ht="19.5" customHeight="1">
      <c r="B39" s="89">
        <v>25</v>
      </c>
      <c r="C39" s="97" t="s">
        <v>154</v>
      </c>
      <c r="D39" s="98">
        <v>848.7</v>
      </c>
      <c r="E39" s="64" t="s">
        <v>77</v>
      </c>
      <c r="F39" s="90" t="s">
        <v>155</v>
      </c>
      <c r="G39" s="92" t="s">
        <v>79</v>
      </c>
      <c r="H39" s="92">
        <v>1</v>
      </c>
      <c r="I39" s="92" t="s">
        <v>80</v>
      </c>
      <c r="J39" s="92">
        <v>2014</v>
      </c>
    </row>
    <row r="40" spans="2:10" ht="19.5" customHeight="1">
      <c r="B40" s="89">
        <v>26</v>
      </c>
      <c r="C40" s="97" t="s">
        <v>154</v>
      </c>
      <c r="D40" s="98">
        <v>984</v>
      </c>
      <c r="E40" s="64" t="s">
        <v>77</v>
      </c>
      <c r="F40" s="90" t="s">
        <v>156</v>
      </c>
      <c r="G40" s="92" t="s">
        <v>79</v>
      </c>
      <c r="H40" s="92">
        <v>1</v>
      </c>
      <c r="I40" s="92" t="s">
        <v>80</v>
      </c>
      <c r="J40" s="92">
        <v>2015</v>
      </c>
    </row>
    <row r="41" spans="2:10" ht="19.5" customHeight="1">
      <c r="B41" s="89">
        <v>27</v>
      </c>
      <c r="C41" s="97" t="s">
        <v>157</v>
      </c>
      <c r="D41" s="98">
        <v>615</v>
      </c>
      <c r="E41" s="64" t="s">
        <v>77</v>
      </c>
      <c r="F41" s="90" t="s">
        <v>158</v>
      </c>
      <c r="G41" s="92" t="s">
        <v>79</v>
      </c>
      <c r="H41" s="92">
        <v>1</v>
      </c>
      <c r="I41" s="92" t="s">
        <v>80</v>
      </c>
      <c r="J41" s="92">
        <v>2015</v>
      </c>
    </row>
    <row r="42" spans="2:10" ht="19.5" customHeight="1">
      <c r="B42" s="89">
        <v>28</v>
      </c>
      <c r="C42" s="97" t="s">
        <v>127</v>
      </c>
      <c r="D42" s="98">
        <f>1668.49+1668.5</f>
        <v>3336.99</v>
      </c>
      <c r="E42" s="64" t="s">
        <v>77</v>
      </c>
      <c r="F42" s="90" t="s">
        <v>159</v>
      </c>
      <c r="G42" s="92" t="s">
        <v>79</v>
      </c>
      <c r="H42" s="92">
        <v>2</v>
      </c>
      <c r="I42" s="92" t="s">
        <v>80</v>
      </c>
      <c r="J42" s="92">
        <v>2015</v>
      </c>
    </row>
    <row r="43" spans="2:10" ht="19.5" customHeight="1">
      <c r="B43" s="89">
        <v>29</v>
      </c>
      <c r="C43" s="97" t="s">
        <v>151</v>
      </c>
      <c r="D43" s="98">
        <v>861</v>
      </c>
      <c r="E43" s="64" t="s">
        <v>77</v>
      </c>
      <c r="F43" s="90" t="s">
        <v>160</v>
      </c>
      <c r="G43" s="92" t="s">
        <v>79</v>
      </c>
      <c r="H43" s="92">
        <v>1</v>
      </c>
      <c r="I43" s="92" t="s">
        <v>80</v>
      </c>
      <c r="J43" s="92">
        <v>2016</v>
      </c>
    </row>
    <row r="44" spans="2:10" ht="19.5" customHeight="1">
      <c r="B44" s="89">
        <v>30</v>
      </c>
      <c r="C44" s="97" t="s">
        <v>150</v>
      </c>
      <c r="D44" s="98">
        <f>688.8+676.5</f>
        <v>1365.3</v>
      </c>
      <c r="E44" s="64" t="s">
        <v>77</v>
      </c>
      <c r="F44" s="90" t="s">
        <v>161</v>
      </c>
      <c r="G44" s="92" t="s">
        <v>79</v>
      </c>
      <c r="H44" s="92">
        <v>2</v>
      </c>
      <c r="I44" s="92" t="s">
        <v>80</v>
      </c>
      <c r="J44" s="92">
        <v>2016</v>
      </c>
    </row>
    <row r="45" spans="2:10" ht="19.5" customHeight="1">
      <c r="B45" s="89">
        <v>31</v>
      </c>
      <c r="C45" s="97" t="s">
        <v>134</v>
      </c>
      <c r="D45" s="98">
        <v>996.3</v>
      </c>
      <c r="E45" s="64" t="s">
        <v>77</v>
      </c>
      <c r="F45" s="90" t="s">
        <v>162</v>
      </c>
      <c r="G45" s="92" t="s">
        <v>79</v>
      </c>
      <c r="H45" s="92">
        <v>1</v>
      </c>
      <c r="I45" s="92" t="s">
        <v>80</v>
      </c>
      <c r="J45" s="92">
        <v>2017</v>
      </c>
    </row>
    <row r="46" spans="2:10" ht="19.5" customHeight="1">
      <c r="B46" s="89">
        <v>32</v>
      </c>
      <c r="C46" s="97" t="s">
        <v>163</v>
      </c>
      <c r="D46" s="98">
        <v>885.6</v>
      </c>
      <c r="E46" s="64" t="s">
        <v>77</v>
      </c>
      <c r="F46" s="90" t="s">
        <v>164</v>
      </c>
      <c r="G46" s="92" t="s">
        <v>79</v>
      </c>
      <c r="H46" s="92">
        <v>1</v>
      </c>
      <c r="I46" s="92" t="s">
        <v>80</v>
      </c>
      <c r="J46" s="92">
        <v>2017</v>
      </c>
    </row>
    <row r="47" spans="2:10" ht="19.5" customHeight="1">
      <c r="B47" s="89">
        <v>33</v>
      </c>
      <c r="C47" s="97" t="s">
        <v>163</v>
      </c>
      <c r="D47" s="98">
        <v>676.5</v>
      </c>
      <c r="E47" s="64" t="s">
        <v>77</v>
      </c>
      <c r="F47" s="90" t="s">
        <v>165</v>
      </c>
      <c r="G47" s="92" t="s">
        <v>79</v>
      </c>
      <c r="H47" s="92">
        <v>1</v>
      </c>
      <c r="I47" s="92" t="s">
        <v>80</v>
      </c>
      <c r="J47" s="92">
        <v>2018</v>
      </c>
    </row>
    <row r="48" spans="2:10" ht="19.5" customHeight="1">
      <c r="B48" s="89">
        <v>34</v>
      </c>
      <c r="C48" s="97" t="s">
        <v>166</v>
      </c>
      <c r="D48" s="98">
        <v>19180.62</v>
      </c>
      <c r="E48" s="64" t="s">
        <v>77</v>
      </c>
      <c r="F48" s="90" t="s">
        <v>167</v>
      </c>
      <c r="G48" s="92" t="s">
        <v>79</v>
      </c>
      <c r="H48" s="92">
        <v>6</v>
      </c>
      <c r="I48" s="92" t="s">
        <v>120</v>
      </c>
      <c r="J48" s="92">
        <v>2018</v>
      </c>
    </row>
    <row r="49" spans="2:10" ht="19.5" customHeight="1">
      <c r="B49" s="89">
        <v>35</v>
      </c>
      <c r="C49" s="97" t="s">
        <v>168</v>
      </c>
      <c r="D49" s="98">
        <v>1680.18</v>
      </c>
      <c r="E49" s="64" t="s">
        <v>77</v>
      </c>
      <c r="F49" s="90" t="s">
        <v>169</v>
      </c>
      <c r="G49" s="92" t="s">
        <v>79</v>
      </c>
      <c r="H49" s="92">
        <v>1</v>
      </c>
      <c r="I49" s="92" t="s">
        <v>120</v>
      </c>
      <c r="J49" s="92">
        <v>2018</v>
      </c>
    </row>
    <row r="50" spans="2:10" ht="19.5" customHeight="1">
      <c r="B50" s="89">
        <v>36</v>
      </c>
      <c r="C50" s="97" t="s">
        <v>170</v>
      </c>
      <c r="D50" s="98">
        <v>319.8</v>
      </c>
      <c r="E50" s="64" t="s">
        <v>77</v>
      </c>
      <c r="F50" s="90" t="s">
        <v>171</v>
      </c>
      <c r="G50" s="92" t="s">
        <v>91</v>
      </c>
      <c r="H50" s="92">
        <v>1</v>
      </c>
      <c r="I50" s="92" t="s">
        <v>120</v>
      </c>
      <c r="J50" s="92">
        <v>2018</v>
      </c>
    </row>
    <row r="51" spans="2:10" ht="19.5" customHeight="1">
      <c r="B51" s="89">
        <v>37</v>
      </c>
      <c r="C51" s="97" t="s">
        <v>118</v>
      </c>
      <c r="D51" s="98">
        <v>2495.01</v>
      </c>
      <c r="E51" s="64" t="s">
        <v>77</v>
      </c>
      <c r="F51" s="90" t="s">
        <v>143</v>
      </c>
      <c r="G51" s="92" t="s">
        <v>91</v>
      </c>
      <c r="H51" s="92">
        <v>1</v>
      </c>
      <c r="I51" s="92" t="s">
        <v>80</v>
      </c>
      <c r="J51" s="92">
        <v>2019</v>
      </c>
    </row>
    <row r="52" spans="2:10" ht="19.5" customHeight="1">
      <c r="B52" s="89">
        <v>38</v>
      </c>
      <c r="C52" s="97" t="s">
        <v>124</v>
      </c>
      <c r="D52" s="98">
        <v>1800</v>
      </c>
      <c r="E52" s="64" t="s">
        <v>77</v>
      </c>
      <c r="F52" s="90" t="s">
        <v>148</v>
      </c>
      <c r="G52" s="92" t="s">
        <v>91</v>
      </c>
      <c r="H52" s="92">
        <v>1</v>
      </c>
      <c r="I52" s="92" t="s">
        <v>120</v>
      </c>
      <c r="J52" s="92">
        <v>2018</v>
      </c>
    </row>
    <row r="53" spans="2:10" s="91" customFormat="1" ht="19.5" customHeight="1">
      <c r="B53" s="109"/>
      <c r="C53" s="110" t="s">
        <v>176</v>
      </c>
      <c r="D53" s="111">
        <f>SUM(D15:D52)</f>
        <v>121069.66</v>
      </c>
      <c r="E53" s="112"/>
      <c r="F53" s="113"/>
      <c r="G53" s="114"/>
      <c r="H53" s="114"/>
      <c r="I53" s="114"/>
      <c r="J53" s="114"/>
    </row>
    <row r="54" spans="2:10" s="91" customFormat="1" ht="19.5" customHeight="1">
      <c r="B54" s="96"/>
      <c r="C54" s="120"/>
      <c r="D54" s="121"/>
      <c r="E54" s="122"/>
      <c r="F54" s="123"/>
      <c r="G54" s="124"/>
      <c r="H54" s="124"/>
      <c r="I54" s="124"/>
      <c r="J54" s="124"/>
    </row>
    <row r="55" spans="2:10" s="91" customFormat="1" ht="19.5" customHeight="1">
      <c r="B55" s="115"/>
      <c r="C55" s="116" t="s">
        <v>177</v>
      </c>
      <c r="D55" s="117">
        <f>SUM(D56:D67)</f>
        <v>25004.369999999995</v>
      </c>
      <c r="E55" s="118"/>
      <c r="F55" s="119"/>
      <c r="G55" s="115"/>
      <c r="H55" s="115"/>
      <c r="I55" s="115"/>
      <c r="J55" s="115"/>
    </row>
    <row r="56" spans="2:10" ht="19.5" customHeight="1">
      <c r="B56" s="89">
        <v>1</v>
      </c>
      <c r="C56" s="97" t="s">
        <v>126</v>
      </c>
      <c r="D56" s="98">
        <f>699.87+699.87</f>
        <v>1399.74</v>
      </c>
      <c r="E56" s="64" t="s">
        <v>77</v>
      </c>
      <c r="F56" s="90"/>
      <c r="G56" s="92" t="s">
        <v>111</v>
      </c>
      <c r="H56" s="92">
        <v>2</v>
      </c>
      <c r="I56" s="92" t="s">
        <v>80</v>
      </c>
      <c r="J56" s="92">
        <v>2019</v>
      </c>
    </row>
    <row r="57" spans="2:10" ht="19.5" customHeight="1">
      <c r="B57" s="89">
        <v>2</v>
      </c>
      <c r="C57" s="90" t="s">
        <v>103</v>
      </c>
      <c r="D57" s="98">
        <f>2921.8+664.2</f>
        <v>3586</v>
      </c>
      <c r="E57" s="64" t="s">
        <v>77</v>
      </c>
      <c r="F57" s="90"/>
      <c r="G57" s="92" t="s">
        <v>111</v>
      </c>
      <c r="H57" s="92">
        <v>18</v>
      </c>
      <c r="I57" s="92" t="s">
        <v>80</v>
      </c>
      <c r="J57" s="100"/>
    </row>
    <row r="58" spans="2:10" ht="19.5" customHeight="1">
      <c r="B58" s="89">
        <v>3</v>
      </c>
      <c r="C58" s="90" t="s">
        <v>112</v>
      </c>
      <c r="D58" s="98">
        <v>329.4</v>
      </c>
      <c r="E58" s="64" t="s">
        <v>77</v>
      </c>
      <c r="F58" s="90"/>
      <c r="G58" s="92" t="s">
        <v>111</v>
      </c>
      <c r="H58" s="92">
        <v>3</v>
      </c>
      <c r="I58" s="92" t="s">
        <v>80</v>
      </c>
      <c r="J58" s="92"/>
    </row>
    <row r="59" spans="2:10" ht="19.5" customHeight="1">
      <c r="B59" s="89">
        <v>4</v>
      </c>
      <c r="C59" s="90" t="s">
        <v>113</v>
      </c>
      <c r="D59" s="98">
        <v>597.8</v>
      </c>
      <c r="E59" s="64" t="s">
        <v>77</v>
      </c>
      <c r="F59" s="90"/>
      <c r="G59" s="92" t="s">
        <v>111</v>
      </c>
      <c r="H59" s="92">
        <v>3</v>
      </c>
      <c r="I59" s="92" t="s">
        <v>80</v>
      </c>
      <c r="J59" s="92"/>
    </row>
    <row r="60" spans="2:10" ht="19.5" customHeight="1">
      <c r="B60" s="89">
        <v>5</v>
      </c>
      <c r="C60" s="90" t="s">
        <v>104</v>
      </c>
      <c r="D60" s="98">
        <v>3233</v>
      </c>
      <c r="E60" s="64" t="s">
        <v>77</v>
      </c>
      <c r="F60" s="90"/>
      <c r="G60" s="92" t="s">
        <v>111</v>
      </c>
      <c r="H60" s="92">
        <v>1</v>
      </c>
      <c r="I60" s="92" t="s">
        <v>80</v>
      </c>
      <c r="J60" s="92"/>
    </row>
    <row r="61" spans="2:10" ht="19.5" customHeight="1">
      <c r="B61" s="89">
        <v>6</v>
      </c>
      <c r="C61" s="90" t="s">
        <v>105</v>
      </c>
      <c r="D61" s="98">
        <v>2982.75</v>
      </c>
      <c r="E61" s="64" t="s">
        <v>77</v>
      </c>
      <c r="F61" s="90"/>
      <c r="G61" s="92" t="s">
        <v>111</v>
      </c>
      <c r="H61" s="92">
        <v>1</v>
      </c>
      <c r="I61" s="92" t="s">
        <v>80</v>
      </c>
      <c r="J61" s="92"/>
    </row>
    <row r="62" spans="2:10" ht="19.5" customHeight="1">
      <c r="B62" s="89">
        <v>7</v>
      </c>
      <c r="C62" s="90" t="s">
        <v>106</v>
      </c>
      <c r="D62" s="98">
        <f>9799.51+2*1291.5</f>
        <v>12382.51</v>
      </c>
      <c r="E62" s="64" t="s">
        <v>77</v>
      </c>
      <c r="F62" s="90"/>
      <c r="G62" s="92" t="s">
        <v>111</v>
      </c>
      <c r="H62" s="92">
        <v>12</v>
      </c>
      <c r="I62" s="92" t="s">
        <v>80</v>
      </c>
      <c r="J62" s="92"/>
    </row>
    <row r="63" spans="2:10" ht="19.5" customHeight="1">
      <c r="B63" s="89">
        <v>8</v>
      </c>
      <c r="C63" s="90" t="s">
        <v>107</v>
      </c>
      <c r="D63" s="98">
        <v>0</v>
      </c>
      <c r="E63" s="64" t="s">
        <v>77</v>
      </c>
      <c r="F63" s="90"/>
      <c r="G63" s="92" t="s">
        <v>111</v>
      </c>
      <c r="H63" s="92">
        <v>1</v>
      </c>
      <c r="I63" s="92" t="s">
        <v>80</v>
      </c>
      <c r="J63" s="101"/>
    </row>
    <row r="64" spans="2:10" ht="19.5" customHeight="1">
      <c r="B64" s="89">
        <v>9</v>
      </c>
      <c r="C64" s="90" t="s">
        <v>108</v>
      </c>
      <c r="D64" s="98">
        <v>0</v>
      </c>
      <c r="E64" s="64" t="s">
        <v>77</v>
      </c>
      <c r="F64" s="90"/>
      <c r="G64" s="92" t="s">
        <v>111</v>
      </c>
      <c r="H64" s="92">
        <v>1</v>
      </c>
      <c r="I64" s="92" t="s">
        <v>80</v>
      </c>
      <c r="J64" s="101"/>
    </row>
    <row r="65" spans="2:10" ht="19.5" customHeight="1">
      <c r="B65" s="89">
        <v>10</v>
      </c>
      <c r="C65" s="90" t="s">
        <v>125</v>
      </c>
      <c r="D65" s="98">
        <v>0</v>
      </c>
      <c r="E65" s="64"/>
      <c r="F65" s="90"/>
      <c r="G65" s="92" t="s">
        <v>111</v>
      </c>
      <c r="H65" s="92">
        <v>1</v>
      </c>
      <c r="I65" s="92" t="s">
        <v>80</v>
      </c>
      <c r="J65" s="101"/>
    </row>
    <row r="66" spans="2:10" ht="19.5" customHeight="1">
      <c r="B66" s="89">
        <v>11</v>
      </c>
      <c r="C66" s="90" t="s">
        <v>109</v>
      </c>
      <c r="D66" s="98">
        <f>343.17</f>
        <v>343.17</v>
      </c>
      <c r="E66" s="64" t="s">
        <v>77</v>
      </c>
      <c r="F66" s="90"/>
      <c r="G66" s="92" t="s">
        <v>111</v>
      </c>
      <c r="H66" s="92">
        <v>3</v>
      </c>
      <c r="I66" s="92" t="s">
        <v>80</v>
      </c>
      <c r="J66" s="101"/>
    </row>
    <row r="67" spans="2:10" ht="19.5" customHeight="1">
      <c r="B67" s="89">
        <v>12</v>
      </c>
      <c r="C67" s="90" t="s">
        <v>110</v>
      </c>
      <c r="D67" s="98">
        <v>150</v>
      </c>
      <c r="E67" s="64" t="s">
        <v>77</v>
      </c>
      <c r="F67" s="90"/>
      <c r="G67" s="92" t="s">
        <v>111</v>
      </c>
      <c r="H67" s="92">
        <v>1</v>
      </c>
      <c r="I67" s="92" t="s">
        <v>80</v>
      </c>
      <c r="J67" s="101"/>
    </row>
    <row r="68" ht="22.5" customHeight="1"/>
    <row r="69" spans="2:10" s="91" customFormat="1" ht="19.5" customHeight="1">
      <c r="B69" s="33"/>
      <c r="C69" s="93" t="s">
        <v>179</v>
      </c>
      <c r="D69" s="99">
        <f>SUM(D70:D74)</f>
        <v>9883</v>
      </c>
      <c r="E69" s="125"/>
      <c r="F69" s="125"/>
      <c r="G69" s="126"/>
      <c r="H69" s="126"/>
      <c r="I69" s="126"/>
      <c r="J69" s="127"/>
    </row>
    <row r="70" spans="2:10" ht="19.5" customHeight="1">
      <c r="B70" s="89">
        <v>1</v>
      </c>
      <c r="C70" s="97" t="s">
        <v>119</v>
      </c>
      <c r="D70" s="98">
        <v>1595</v>
      </c>
      <c r="E70" s="64" t="s">
        <v>77</v>
      </c>
      <c r="F70" s="90" t="s">
        <v>144</v>
      </c>
      <c r="G70" s="92" t="s">
        <v>79</v>
      </c>
      <c r="H70" s="92">
        <v>1</v>
      </c>
      <c r="I70" s="92" t="s">
        <v>120</v>
      </c>
      <c r="J70" s="92">
        <v>2019</v>
      </c>
    </row>
    <row r="71" spans="2:10" ht="19.5" customHeight="1">
      <c r="B71" s="89">
        <v>2</v>
      </c>
      <c r="C71" s="97" t="s">
        <v>121</v>
      </c>
      <c r="D71" s="98">
        <v>1500</v>
      </c>
      <c r="E71" s="64" t="s">
        <v>77</v>
      </c>
      <c r="F71" s="90" t="s">
        <v>145</v>
      </c>
      <c r="G71" s="92" t="s">
        <v>79</v>
      </c>
      <c r="H71" s="92">
        <v>1</v>
      </c>
      <c r="I71" s="92" t="s">
        <v>120</v>
      </c>
      <c r="J71" s="92">
        <v>2019</v>
      </c>
    </row>
    <row r="72" spans="2:10" ht="19.5" customHeight="1">
      <c r="B72" s="89">
        <v>3</v>
      </c>
      <c r="C72" s="97" t="s">
        <v>122</v>
      </c>
      <c r="D72" s="98">
        <v>1995</v>
      </c>
      <c r="E72" s="64" t="s">
        <v>77</v>
      </c>
      <c r="F72" s="90" t="s">
        <v>146</v>
      </c>
      <c r="G72" s="92" t="s">
        <v>79</v>
      </c>
      <c r="H72" s="92">
        <v>1</v>
      </c>
      <c r="I72" s="92" t="s">
        <v>120</v>
      </c>
      <c r="J72" s="92">
        <v>2019</v>
      </c>
    </row>
    <row r="73" spans="2:10" ht="19.5" customHeight="1">
      <c r="B73" s="89">
        <v>4</v>
      </c>
      <c r="C73" s="97" t="s">
        <v>123</v>
      </c>
      <c r="D73" s="98">
        <v>1595</v>
      </c>
      <c r="E73" s="64" t="s">
        <v>77</v>
      </c>
      <c r="F73" s="90" t="s">
        <v>147</v>
      </c>
      <c r="G73" s="92" t="s">
        <v>79</v>
      </c>
      <c r="H73" s="92">
        <v>1</v>
      </c>
      <c r="I73" s="92" t="s">
        <v>120</v>
      </c>
      <c r="J73" s="92">
        <v>2019</v>
      </c>
    </row>
    <row r="74" spans="2:10" ht="19.5" customHeight="1">
      <c r="B74" s="89">
        <v>5</v>
      </c>
      <c r="C74" s="97" t="s">
        <v>178</v>
      </c>
      <c r="D74" s="98">
        <v>3198</v>
      </c>
      <c r="E74" s="64" t="s">
        <v>77</v>
      </c>
      <c r="F74" s="90" t="s">
        <v>149</v>
      </c>
      <c r="G74" s="92" t="s">
        <v>79</v>
      </c>
      <c r="H74" s="92">
        <v>1</v>
      </c>
      <c r="I74" s="92" t="s">
        <v>120</v>
      </c>
      <c r="J74" s="92">
        <v>2019</v>
      </c>
    </row>
    <row r="75" ht="19.5" customHeight="1"/>
    <row r="76" ht="19.5" customHeight="1"/>
    <row r="77" ht="19.5" customHeight="1"/>
  </sheetData>
  <sheetProtection/>
  <mergeCells count="7">
    <mergeCell ref="B1:D1"/>
    <mergeCell ref="D7:E7"/>
    <mergeCell ref="D3:E3"/>
    <mergeCell ref="D4:E4"/>
    <mergeCell ref="B3:C3"/>
    <mergeCell ref="B4:C4"/>
    <mergeCell ref="B6:E6"/>
  </mergeCells>
  <dataValidations count="2">
    <dataValidation type="list" allowBlank="1" showInputMessage="1" showErrorMessage="1" sqref="E15:E67 E9:E10 E70:E74">
      <formula1>"księgowa brutto,odtworzeniowa"</formula1>
    </dataValidation>
    <dataValidation type="list" allowBlank="1" showInputMessage="1" showErrorMessage="1" sqref="G70:G74 G15:G67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Szczerba Agnieszka</cp:lastModifiedBy>
  <cp:lastPrinted>2018-11-14T12:13:05Z</cp:lastPrinted>
  <dcterms:created xsi:type="dcterms:W3CDTF">2010-09-22T10:18:20Z</dcterms:created>
  <dcterms:modified xsi:type="dcterms:W3CDTF">2020-01-23T14:42:59Z</dcterms:modified>
  <cp:category/>
  <cp:version/>
  <cp:contentType/>
  <cp:contentStatus/>
</cp:coreProperties>
</file>