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120" yWindow="-120" windowWidth="20610" windowHeight="11760"/>
  </bookViews>
  <sheets>
    <sheet name="DANE OGÓLNE" sheetId="2" r:id="rId1"/>
    <sheet name="MIENIE SU" sheetId="4" r:id="rId2"/>
    <sheet name="wykaz mienia GOK" sheetId="5" r:id="rId3"/>
    <sheet name="ELEKTRONIKA SU" sheetId="3" r:id="rId4"/>
  </sheets>
  <definedNames>
    <definedName name="_xlnm.Print_Area" localSheetId="3">'ELEKTRONIKA SU'!$A$1:$H$76</definedName>
    <definedName name="_xlnm.Print_Area" localSheetId="2">'wykaz mienia GOK'!$A$1:$F$116</definedName>
  </definedNames>
  <calcPr calcId="14562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07" i="5" l="1"/>
  <c r="F20" i="5"/>
  <c r="E75" i="3" l="1"/>
  <c r="D11" i="4"/>
  <c r="E41" i="3" l="1"/>
  <c r="F112" i="5" s="1"/>
  <c r="E40" i="3"/>
  <c r="F111" i="5" s="1"/>
  <c r="F106" i="5"/>
  <c r="E10" i="3" l="1"/>
  <c r="E12" i="3"/>
  <c r="D17" i="4"/>
  <c r="F6" i="5" l="1"/>
  <c r="E17" i="3" l="1"/>
  <c r="F42" i="5" l="1"/>
  <c r="F41" i="5"/>
  <c r="F40" i="5"/>
  <c r="H20" i="5"/>
  <c r="G20" i="5"/>
  <c r="H6" i="5"/>
  <c r="G6" i="5"/>
  <c r="F101" i="5" l="1"/>
  <c r="F105" i="5"/>
  <c r="H101" i="5"/>
  <c r="E42" i="3"/>
  <c r="G101" i="5"/>
  <c r="F104" i="5"/>
  <c r="D15" i="4" s="1"/>
  <c r="D22" i="4" l="1"/>
  <c r="D13" i="4" s="1"/>
  <c r="D38" i="4" s="1"/>
  <c r="F108" i="5"/>
  <c r="E28" i="3"/>
  <c r="E11" i="3" s="1"/>
  <c r="G11" i="3" s="1"/>
  <c r="E9" i="3"/>
  <c r="G9" i="3" l="1"/>
  <c r="G13" i="3" s="1"/>
  <c r="E13" i="3"/>
  <c r="F114" i="5"/>
  <c r="E34" i="3"/>
  <c r="G17" i="4" l="1"/>
</calcChain>
</file>

<file path=xl/sharedStrings.xml><?xml version="1.0" encoding="utf-8"?>
<sst xmlns="http://schemas.openxmlformats.org/spreadsheetml/2006/main" count="466" uniqueCount="269">
  <si>
    <t>Lp.</t>
  </si>
  <si>
    <t>Dane ogólne jednostki organizacyjnej podległej Gminie Kaźmierz</t>
  </si>
  <si>
    <t>Dane na rok 2019</t>
  </si>
  <si>
    <t>Dane na rok 2020</t>
  </si>
  <si>
    <t>Pełna nazwa jednostki</t>
  </si>
  <si>
    <t>URZĄD GMINY W KAŹMIERZU</t>
  </si>
  <si>
    <t>Adres siedziby</t>
  </si>
  <si>
    <t>UL.SZAMOTULSKA 20</t>
  </si>
  <si>
    <t>NIP</t>
  </si>
  <si>
    <t>787-10-14-687</t>
  </si>
  <si>
    <t>REGON</t>
  </si>
  <si>
    <t>PKD (proszę wymienić wszystkie PKD)</t>
  </si>
  <si>
    <t>Opis prowadzonej działalności</t>
  </si>
  <si>
    <t>??</t>
  </si>
  <si>
    <t>Adresy wszystkich lokalizacji, 
w których jest prowadzona działalność (filie, oddziały, itp.)</t>
  </si>
  <si>
    <t>NIE DOTYCZY</t>
  </si>
  <si>
    <t>Liczba pracowników</t>
  </si>
  <si>
    <t>Roczny planowany budżet</t>
  </si>
  <si>
    <t>40.442.268,48 ZŁ</t>
  </si>
  <si>
    <t>Sumy ubezpieczenia dla</t>
  </si>
  <si>
    <t>jednostki organizacyjnej podległej Gminie Kaźmierz</t>
  </si>
  <si>
    <t>Nazwa jednostki</t>
  </si>
  <si>
    <t>Ubezpieczenie mienia od wszystkich ryzyk</t>
  </si>
  <si>
    <t>Przedmiot ubezpieczenia</t>
  </si>
  <si>
    <t xml:space="preserve">Suma ubezpieczenia </t>
  </si>
  <si>
    <t xml:space="preserve">Podstawa szacowania wartości </t>
  </si>
  <si>
    <t>System ubezpieczenia</t>
  </si>
  <si>
    <t>Budynki oraz budowle - łącznie:</t>
  </si>
  <si>
    <t>Sumy stałe</t>
  </si>
  <si>
    <t>Księgowa brutto</t>
  </si>
  <si>
    <t>Maszyny, urządzenia i wyposażenie - łącznie:</t>
  </si>
  <si>
    <t xml:space="preserve">Grupa 4 </t>
  </si>
  <si>
    <t xml:space="preserve">Grupa 5 </t>
  </si>
  <si>
    <t xml:space="preserve">Grupa 6 </t>
  </si>
  <si>
    <t>Grupa 7  z wyłączeniem pojazdów mechanicznych podlegających obowiązkowi rejestracji</t>
  </si>
  <si>
    <t>Grupa 8</t>
  </si>
  <si>
    <t>Niskocenne składniki mienia</t>
  </si>
  <si>
    <t>Środki obrotowe łącznie</t>
  </si>
  <si>
    <t>Koszt zakupu/Koszt wytworzenia</t>
  </si>
  <si>
    <t>Nakłady inwestycyjne będące własnością Ubezpieczającego</t>
  </si>
  <si>
    <t>Wartości pieniężne w schowku</t>
  </si>
  <si>
    <t>Nominalna</t>
  </si>
  <si>
    <t>Zbiory biblioteczne</t>
  </si>
  <si>
    <t>Solary</t>
  </si>
  <si>
    <t>Obiekty małej architektury 
(w tym pomniki, rzeźby, kompozycje przestrzenne)</t>
  </si>
  <si>
    <t>Zbiory i eksponaty muzealne</t>
  </si>
  <si>
    <t>Wyposażenie jednostek OSP i świetlic wiejskich</t>
  </si>
  <si>
    <t>Mienie osób trzecich przyjęte w celu wykonania usługi</t>
  </si>
  <si>
    <t>Mienie osob trzecich przekazane ubezpieczającemu na podstawie tytułu prawnego (np. leasing, dzierżawa)</t>
  </si>
  <si>
    <t>Mienie najemców powierzchni (np.biur, magazynów itp.) ubezpieczającego</t>
  </si>
  <si>
    <t>Mienie pracowników i członków OSP</t>
  </si>
  <si>
    <t>Mienie wyłączone z ekspoatacji</t>
  </si>
  <si>
    <t xml:space="preserve">Mienie przechowywane na zewnątrz budynków </t>
  </si>
  <si>
    <t>Razem</t>
  </si>
  <si>
    <t>Ubezpieczenie sprzętu elektronicznego od ryzyk wszystkich</t>
  </si>
  <si>
    <t xml:space="preserve">Suma ubezpieczenia w zł </t>
  </si>
  <si>
    <t>Sprzęt stacjonarny - łącznie</t>
  </si>
  <si>
    <t>księgowa brutto</t>
  </si>
  <si>
    <t>Sprzęt przenośny - łącznie</t>
  </si>
  <si>
    <t xml:space="preserve">Rok produkcji </t>
  </si>
  <si>
    <t>stacjonarny</t>
  </si>
  <si>
    <t>przenośny</t>
  </si>
  <si>
    <t>RAZEM:</t>
  </si>
  <si>
    <t>Grupa 3</t>
  </si>
  <si>
    <t>I.</t>
  </si>
  <si>
    <t>II.</t>
  </si>
  <si>
    <t>BIBLIOTEKA PUBLICZNA GMINY KAŹMIERZ</t>
  </si>
  <si>
    <t>ul. DWORCOWA 14
64-530 KAŹMIERZ</t>
  </si>
  <si>
    <t>000979538</t>
  </si>
  <si>
    <t>91.01.A – Działalność bibliotek
90.04.Z -  Działalność obiektów kulturalnych</t>
  </si>
  <si>
    <t>91.01.A
90.04.Z</t>
  </si>
  <si>
    <t>Biblioteka Publiczna Gminy Kaźmierz</t>
  </si>
  <si>
    <t>Zestaw komputerowy + monitor</t>
  </si>
  <si>
    <t>Drukarka HP Officejet PRO 8210</t>
  </si>
  <si>
    <t>Zestaw komputerowy + drukarka HP Officejet 6700 Premium</t>
  </si>
  <si>
    <t>Monitor – 2 szt. (1254,60 + 1223,85)</t>
  </si>
  <si>
    <t>Komputer PCATC.500 W</t>
  </si>
  <si>
    <t xml:space="preserve">Zestaw komputerowy </t>
  </si>
  <si>
    <t>Drukarka do nalepek Toshiba</t>
  </si>
  <si>
    <t>Ekran</t>
  </si>
  <si>
    <t xml:space="preserve">Laptop z oprogramowaniem </t>
  </si>
  <si>
    <t>Laptop (księgowość)</t>
  </si>
  <si>
    <t>Projektor</t>
  </si>
  <si>
    <t>Aparat fotograficzny Nicon</t>
  </si>
  <si>
    <t>zgodnie z wykazem</t>
  </si>
  <si>
    <t>Dane 2020</t>
  </si>
  <si>
    <t>Nazwa środka</t>
  </si>
  <si>
    <t>Rok nabycia</t>
  </si>
  <si>
    <t>Wartość księgowa brutto</t>
  </si>
  <si>
    <t>Suma ubezpieczenia</t>
  </si>
  <si>
    <t>Składka ubezpieczenia</t>
  </si>
  <si>
    <t>Grupa 3. Urządzenia techniczne i maszyny</t>
  </si>
  <si>
    <t>Kuchnia gazowa Wrozamet</t>
  </si>
  <si>
    <t>2007</t>
  </si>
  <si>
    <t>Ekran Perfekta E 300x230MWS</t>
  </si>
  <si>
    <t>2008</t>
  </si>
  <si>
    <t>Uchwyt sufitowy projektora VizArt Leader Mount, okablowanie, akcesoria montażowe, montaż systemu multimedialnego</t>
  </si>
  <si>
    <t>Szafa chłodnicza WS-400 D Bolarus</t>
  </si>
  <si>
    <t>Kuchnia gazowa 4-palnikowa na stojaku</t>
  </si>
  <si>
    <t>Taboret gazowy podwójny STALGAST 2x9kW</t>
  </si>
  <si>
    <t>2012</t>
  </si>
  <si>
    <t>Zmywarka SMS25KI00E Bosch</t>
  </si>
  <si>
    <t>18.12.2018</t>
  </si>
  <si>
    <t>Ekspres ciśnieniowy ECAM 21.117.B DELON</t>
  </si>
  <si>
    <t>Grupa 5. Inne środki trwałe</t>
  </si>
  <si>
    <t>Mikrofony estradowe 5 szt z okablowaniem</t>
  </si>
  <si>
    <t>1997</t>
  </si>
  <si>
    <t>Wzmacniacz BA 100</t>
  </si>
  <si>
    <t>Gitara Hohner bas z okablowaniem</t>
  </si>
  <si>
    <t>Saksofon tenorowy Clasic nr 169631 z ustnikiem i futerałem</t>
  </si>
  <si>
    <t>Organy ze statywem</t>
  </si>
  <si>
    <t>Statyw kolumnowy K-2</t>
  </si>
  <si>
    <t>1999</t>
  </si>
  <si>
    <t>Metronom Yamaha YM 2000</t>
  </si>
  <si>
    <t>Kolumny głośnikowe Elestra PB15/300 - 2 szt.</t>
  </si>
  <si>
    <t>Mikrofony bezprzewodowe</t>
  </si>
  <si>
    <t>2001</t>
  </si>
  <si>
    <t>Kolumny 2 Subbas 18-6</t>
  </si>
  <si>
    <t>Stroik dmuch. chrom H</t>
  </si>
  <si>
    <t>Kombo gitarowe ROSS wzmacniacz</t>
  </si>
  <si>
    <t>Stojak mikrofonowy</t>
  </si>
  <si>
    <t xml:space="preserve">Pulpit </t>
  </si>
  <si>
    <t>Kolumna aktywna HandBox Rapper Club A</t>
  </si>
  <si>
    <t>2003</t>
  </si>
  <si>
    <t>Mikser Yamaha MG 8/2 FX</t>
  </si>
  <si>
    <t>2005</t>
  </si>
  <si>
    <t>Statyw kolumnowy Libedor K 2 alu. - szt.2</t>
  </si>
  <si>
    <t>Kolumna pasywna Hand Box Rapper 412P</t>
  </si>
  <si>
    <t>Mikser RMX-20</t>
  </si>
  <si>
    <t>Strobo Technostrobe 550 75W</t>
  </si>
  <si>
    <t>Behringer Mini Fex 800 multiprocesor efektów</t>
  </si>
  <si>
    <t>Klarnet B - używany</t>
  </si>
  <si>
    <t>Szafa aktowa (40x42x115h) kol. Calvados natur.-1 szt.</t>
  </si>
  <si>
    <t>Wzmacniacz PLX 2400</t>
  </si>
  <si>
    <t>Wzmacniacz LX 1400</t>
  </si>
  <si>
    <t>Gra świetlicowa 3039 piłkarzyki</t>
  </si>
  <si>
    <t>Stół do ping-ponga Tajfun Plus</t>
  </si>
  <si>
    <t>Puzon Holton TR 602 dla Peter's Band'u</t>
  </si>
  <si>
    <t>Mikrofon bezprzewodowy-nagłowny EW152-G2-D</t>
  </si>
  <si>
    <t>Pulpit do nut - 14 szt dla Peter's Band'u</t>
  </si>
  <si>
    <t>2009</t>
  </si>
  <si>
    <t>Samson TXM 16 Powermikser</t>
  </si>
  <si>
    <t>2011</t>
  </si>
  <si>
    <t xml:space="preserve">Kuchenka mikrofalowa MIKA </t>
  </si>
  <si>
    <t>Micro Galaxian - Laser wyświetlający ponad 200 promieni w kolorze zielonym oraz czerwony</t>
  </si>
  <si>
    <t>Statyw na mikrofon czarny K&amp;M 210/2 - 2 szt</t>
  </si>
  <si>
    <t>Mikrofony 2 dynamiczne z podwójnym odbiornikiem Alpha Audio Mic 170.860</t>
  </si>
  <si>
    <t>Efekt świetlny Revo III LED RGBW</t>
  </si>
  <si>
    <t>Odkurzacz 4000.OHT Zelmer</t>
  </si>
  <si>
    <t>Keyboard PSR S750 Yamaha z futerałem (nowy)</t>
  </si>
  <si>
    <t>Crossover DBX 223XS</t>
  </si>
  <si>
    <t>Krzesło AGA 4szt</t>
  </si>
  <si>
    <t>2014</t>
  </si>
  <si>
    <t>Krzesło Elektra</t>
  </si>
  <si>
    <t>Meble biurowe (regał, witryna, biurko, stół)</t>
  </si>
  <si>
    <t>Meble biurowe z transportem - biuro Dyrektora</t>
  </si>
  <si>
    <t>Szafka oszklona VIS a VIS czereśnia pod ksero</t>
  </si>
  <si>
    <t>2015</t>
  </si>
  <si>
    <t>Stolik OKG - do pomieszczeń GOK w Pałac</t>
  </si>
  <si>
    <t>Stolik Ludwik - do pomieszczeń GOK w Pałac</t>
  </si>
  <si>
    <t>Wieszak DR-43 - do pomieszczeń GOK w Pałac</t>
  </si>
  <si>
    <t>Wieszak CR 27 - do pomieszczeń GOK w Pałac</t>
  </si>
  <si>
    <t>Regał metalowy 2000x940x400 5półek 3szt z transp. do mag.instrumentów</t>
  </si>
  <si>
    <t>Sztaluga studyjna+tablica korkowa 2szt.</t>
  </si>
  <si>
    <t>Lampy 10 szt Led GO BAR 240/10-8</t>
  </si>
  <si>
    <t>Wiertarka udarowa Topex</t>
  </si>
  <si>
    <t>2016</t>
  </si>
  <si>
    <t>Odkurzacz spalinowy Lider YLD30C 1,36KM</t>
  </si>
  <si>
    <t>Wózek taczka 290L</t>
  </si>
  <si>
    <t>Młotowiertarka SDS+graphit</t>
  </si>
  <si>
    <t>Chłodziarka FM-05.4 Amica</t>
  </si>
  <si>
    <t>Szafa do archiwum</t>
  </si>
  <si>
    <t>2017</t>
  </si>
  <si>
    <t>Namiot 3x4,5m z transportem</t>
  </si>
  <si>
    <t>Kosiarka Viking MB 448.1 T do koszenia trawy</t>
  </si>
  <si>
    <t>Meble</t>
  </si>
  <si>
    <t>Szafa 2drzwiowa sosnowa używana</t>
  </si>
  <si>
    <t>Chłodziarko-zamrażalka Amica model FK321.4DFI</t>
  </si>
  <si>
    <t>Szafka pod sprzęt rtv</t>
  </si>
  <si>
    <t>Krzesła konferencyjne 45szt</t>
  </si>
  <si>
    <t>Prezenter mobilny z dodatkowym uchylnym blatem olchowym 100x80x72</t>
  </si>
  <si>
    <t>Krzesło obrotowe Q 109</t>
  </si>
  <si>
    <t>Krzesło obrotowe Q-040</t>
  </si>
  <si>
    <t>Komoda</t>
  </si>
  <si>
    <t>Regał biurowy</t>
  </si>
  <si>
    <t>Szafka</t>
  </si>
  <si>
    <t>Biurko</t>
  </si>
  <si>
    <t>Lustro fala</t>
  </si>
  <si>
    <t>Lustro kwadratowe</t>
  </si>
  <si>
    <t>Wieszak DR-43</t>
  </si>
  <si>
    <t>Szafa Vera - pomieszczenie dla chóru i sekcji szachowej</t>
  </si>
  <si>
    <t>20.04.2018</t>
  </si>
  <si>
    <t>Odkurzacz ogrodowy SH 86</t>
  </si>
  <si>
    <t>18.10.2018</t>
  </si>
  <si>
    <t>Wózek kelnerski 3- półkowy nierdzewny</t>
  </si>
  <si>
    <t>14.12.2018</t>
  </si>
  <si>
    <t>Wiertarko-wkrętarka Bosch LI 12V 20NH 1,5AH 1AK W</t>
  </si>
  <si>
    <t>16.12.2018</t>
  </si>
  <si>
    <t>gr. 3</t>
  </si>
  <si>
    <t>gr. 5 łącznie, w tym:</t>
  </si>
  <si>
    <t>maszyny, urządzenia, wyposażenie</t>
  </si>
  <si>
    <t>sprzęt i instrumenty muzyczne</t>
  </si>
  <si>
    <t>Kopiarka IT1210</t>
  </si>
  <si>
    <t>2004</t>
  </si>
  <si>
    <t>Drukarka HP LJ pro 400 M 401d mono A4</t>
  </si>
  <si>
    <t>Urządzenie wielkofunkcyjne Brother MFC-L9570cdw</t>
  </si>
  <si>
    <t>Wzmacniacz sygnału Access Point Netgear WNDAP360 WiFi</t>
  </si>
  <si>
    <t>Węzeł sieci Netgear GS108PE 8 GigabitEth</t>
  </si>
  <si>
    <t>Router DrayTek Vigor 2925ac Gigabit</t>
  </si>
  <si>
    <t>Centrala alarmowa SATEL CA 64 - bud. Pałacu</t>
  </si>
  <si>
    <t>2015/2016</t>
  </si>
  <si>
    <t>System monitringu wizyjnego CCTV z 2 kamerami monitorującymi</t>
  </si>
  <si>
    <t>Router TP-Link ADSL2+N600</t>
  </si>
  <si>
    <t>Niszczarka Fellowes 75Cs</t>
  </si>
  <si>
    <t>13.06.2018</t>
  </si>
  <si>
    <t>Projektor Optoma EP716R</t>
  </si>
  <si>
    <t>Notebook HP 620 T4500/2GB/320GB WT250EA</t>
  </si>
  <si>
    <t>Notebook HP PB 6570b i3-3120M 15,6 HD</t>
  </si>
  <si>
    <t>2013</t>
  </si>
  <si>
    <t>Projektor multimedialny OPTOMA EH50</t>
  </si>
  <si>
    <t>Notebook Acer R15 571T</t>
  </si>
  <si>
    <t>30.12.2017</t>
  </si>
  <si>
    <t>Laptop Lenovo V330 15,6"  Win10Pro</t>
  </si>
  <si>
    <t>14.08.2018</t>
  </si>
  <si>
    <t>Aparat cyfrowy NIKON Coolpix L101 6,2 mln pixels z ładowarką do akumulatorków</t>
  </si>
  <si>
    <t>Aparat fotogr. Canon EOS 1300D 18-55IIIDC, torba</t>
  </si>
  <si>
    <t>Lampa błyskowa Yongnuo YN568EX II do aparatu fotogr. Canon</t>
  </si>
  <si>
    <t>Wzmacniacz Mackie SRM 1801 Subwoofer</t>
  </si>
  <si>
    <t>Mikrofon pojemn. Rode M3 - 3szt</t>
  </si>
  <si>
    <t>Światło estradowe CLP64TRI3WBS TRI Colour Led PAR -3szt</t>
  </si>
  <si>
    <t>Zestaw bezprzewodowy wokalowy XSw 35-A</t>
  </si>
  <si>
    <t>Kolumna Yamaha CS 215- 2szt</t>
  </si>
  <si>
    <t>Mikser audio Proel M822USB</t>
  </si>
  <si>
    <t>Amplituner Denon AVR-X230W Black</t>
  </si>
  <si>
    <t>Zestaw głośnikowy LD System SAT 82 G2 White 6szt, uchwyty</t>
  </si>
  <si>
    <t>Powermikser Yamaha EMX-2</t>
  </si>
  <si>
    <t>Kolumna ALTO TS315-aktywna kolumna 15" 1000W/2000W - 2szt</t>
  </si>
  <si>
    <t>Statyw do mikrofonu PROEL PRO100BK - 3szt</t>
  </si>
  <si>
    <t>Mikrofon Sennheiser E835 S - 3szt</t>
  </si>
  <si>
    <t>Sprzęt stacjonarny - po GOK, łącznie</t>
  </si>
  <si>
    <t>Sprzęt stacjonarny - Biblioteka łącznie</t>
  </si>
  <si>
    <t>Sprzęt przenośny - Biblioteka, łącznie</t>
  </si>
  <si>
    <t>Sprzęt przenośny - po GOK, łącznie</t>
  </si>
  <si>
    <t xml:space="preserve">Wykaz majątku Gminnego Ośrodka Kultury w Kaźmierzu przejęty przez BIBLIOTEKA PUBLICZNA </t>
  </si>
  <si>
    <t>17.12.2018</t>
  </si>
  <si>
    <r>
      <t>Ubezpieczenie sprzętu elektronicznego od ryzyk wszystkich -</t>
    </r>
    <r>
      <rPr>
        <b/>
        <sz val="9"/>
        <color rgb="FF0070C0"/>
        <rFont val="Verdana"/>
        <family val="2"/>
        <charset val="238"/>
      </rPr>
      <t xml:space="preserve"> GOK</t>
    </r>
  </si>
  <si>
    <t>Informacja dodatkowa:</t>
  </si>
  <si>
    <t>Budynek biblioteki</t>
  </si>
  <si>
    <t>1.100.000,00 zł</t>
  </si>
  <si>
    <t>budynek murowany, pokryty papą, jednokondygnacyjny, monitorowany.</t>
  </si>
  <si>
    <t>Powierzchnia całkowita około 300 metrów kwadratowych.</t>
  </si>
  <si>
    <t>Zestaw komuterowy+ monitor</t>
  </si>
  <si>
    <t>Rodzaj (stacjonarny/ przenośny)</t>
  </si>
  <si>
    <t>Mienie po Gminnym Ośrodku Kultury przejęte przez Biblioteka Publiczna</t>
  </si>
  <si>
    <t>Łączna suma ubezpieczenia</t>
  </si>
  <si>
    <t>Łączna wartość mienia GOK:</t>
  </si>
  <si>
    <t>sprzęt elektroniczny stacjonarny</t>
  </si>
  <si>
    <t>sprzęt elektroniczny przenośny</t>
  </si>
  <si>
    <t>a) Mienie po Gminnym Ośrodku Kultury</t>
  </si>
  <si>
    <t>SPRZĘT STACJONARNY - Bilblioteka</t>
  </si>
  <si>
    <t>SPRZĘT PRZENOŚNY  - Biblioteka:</t>
  </si>
  <si>
    <r>
      <t xml:space="preserve">b) Sprzęt i instrumenty muzyczne </t>
    </r>
    <r>
      <rPr>
        <i/>
        <sz val="8"/>
        <color rgb="FF0070C0"/>
        <rFont val="Verdana"/>
        <family val="2"/>
        <charset val="238"/>
      </rPr>
      <t>(po Gminnym Ośrodku Kultury)</t>
    </r>
  </si>
  <si>
    <t>budynek Biblioteki</t>
  </si>
  <si>
    <t>Odtworzeniowa</t>
  </si>
  <si>
    <t>odtworzeniowa</t>
  </si>
  <si>
    <t>Zabezpieczenia p/poż - zgodne z przepisami</t>
  </si>
  <si>
    <t>księgowa brutto / odtworzeniowa</t>
  </si>
  <si>
    <t>Rok budowy - lata 70-dziesiąte.  Okna plastikowe.</t>
  </si>
  <si>
    <r>
      <rPr>
        <b/>
        <sz val="8"/>
        <rFont val="Verdana"/>
        <family val="2"/>
        <charset val="238"/>
      </rPr>
      <t>Załącznik nr 11</t>
    </r>
    <r>
      <rPr>
        <sz val="8"/>
        <rFont val="Verdana"/>
        <family val="2"/>
        <charset val="238"/>
      </rPr>
      <t xml:space="preserve"> do Specyfikacji Istotnych Warunków Zamówienia na usługę ubezpieczenia Gminy Kaźmierz oraz podległych jednostek organizacyjnych
Znak sprawy 05/2020/MIENIE+OC_NNW/NO/K/BU
– „Wykaz mienia_BIBLIOTEKA”</t>
    </r>
  </si>
</sst>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 #,##0.00\ &quot;zł&quot;_-;\-* #,##0.00\ &quot;zł&quot;_-;_-* &quot;-&quot;??\ &quot;zł&quot;_-;_-@_-"/>
    <numFmt numFmtId="43" formatCode="_-* #,##0.00\ _z_ł_-;\-* #,##0.00\ _z_ł_-;_-* &quot;-&quot;??\ _z_ł_-;_-@_-"/>
    <numFmt numFmtId="164" formatCode="_-* #,##0.00&quot; zł&quot;_-;\-* #,##0.00&quot; zł&quot;_-;_-* \-??&quot; zł&quot;_-;_-@_-"/>
    <numFmt numFmtId="165" formatCode="#,##0.00\ _z_ł"/>
    <numFmt numFmtId="166" formatCode="#,##0.00&quot; zł&quot;;\-#,##0.00&quot; zł&quot;"/>
    <numFmt numFmtId="167" formatCode="#,##0.00\ &quot;zł&quot;"/>
  </numFmts>
  <fonts count="45">
    <font>
      <sz val="10"/>
      <name val="Arial"/>
      <charset val="238"/>
    </font>
    <font>
      <sz val="11"/>
      <color theme="1"/>
      <name val="Calibri"/>
      <family val="2"/>
      <charset val="238"/>
      <scheme val="minor"/>
    </font>
    <font>
      <sz val="10"/>
      <name val="Arial"/>
      <family val="2"/>
      <charset val="238"/>
    </font>
    <font>
      <sz val="11"/>
      <color theme="1"/>
      <name val="Calibri"/>
      <family val="2"/>
      <charset val="238"/>
      <scheme val="minor"/>
    </font>
    <font>
      <sz val="7"/>
      <color rgb="FF000000"/>
      <name val="Tahoma"/>
      <family val="2"/>
      <charset val="238"/>
    </font>
    <font>
      <sz val="8"/>
      <color rgb="FF000000"/>
      <name val="Arial"/>
      <family val="2"/>
      <charset val="238"/>
    </font>
    <font>
      <sz val="8"/>
      <name val="Verdana"/>
      <family val="2"/>
      <charset val="238"/>
    </font>
    <font>
      <b/>
      <sz val="8"/>
      <name val="Verdana"/>
      <family val="2"/>
      <charset val="238"/>
    </font>
    <font>
      <b/>
      <sz val="10"/>
      <color rgb="FFC2B000"/>
      <name val="Verdana"/>
      <family val="2"/>
      <charset val="238"/>
    </font>
    <font>
      <sz val="8"/>
      <color theme="1"/>
      <name val="Verdana"/>
      <family val="2"/>
      <charset val="238"/>
    </font>
    <font>
      <b/>
      <sz val="8"/>
      <color theme="1"/>
      <name val="Verdana"/>
      <family val="2"/>
      <charset val="238"/>
    </font>
    <font>
      <i/>
      <sz val="8"/>
      <color indexed="8"/>
      <name val="Verdana"/>
      <family val="2"/>
      <charset val="238"/>
    </font>
    <font>
      <b/>
      <sz val="8"/>
      <color indexed="8"/>
      <name val="Verdana"/>
      <family val="2"/>
      <charset val="238"/>
    </font>
    <font>
      <sz val="8"/>
      <color indexed="8"/>
      <name val="Verdana"/>
      <family val="2"/>
      <charset val="238"/>
    </font>
    <font>
      <sz val="8"/>
      <color indexed="10"/>
      <name val="Verdana"/>
      <family val="2"/>
      <charset val="238"/>
    </font>
    <font>
      <b/>
      <sz val="9"/>
      <name val="Verdana"/>
      <family val="2"/>
      <charset val="238"/>
    </font>
    <font>
      <i/>
      <sz val="8"/>
      <name val="Verdana"/>
      <family val="2"/>
      <charset val="238"/>
    </font>
    <font>
      <sz val="8"/>
      <name val="Czcionka tekstu podstawowego"/>
      <charset val="238"/>
    </font>
    <font>
      <sz val="8"/>
      <color theme="1"/>
      <name val="Verdana"/>
      <family val="2"/>
      <charset val="1"/>
    </font>
    <font>
      <sz val="8"/>
      <name val="Verdana"/>
      <family val="2"/>
      <charset val="1"/>
    </font>
    <font>
      <i/>
      <sz val="8"/>
      <color theme="1"/>
      <name val="Verdana"/>
      <family val="2"/>
      <charset val="1"/>
    </font>
    <font>
      <sz val="8"/>
      <name val="Arial CE"/>
      <family val="2"/>
      <charset val="238"/>
    </font>
    <font>
      <b/>
      <sz val="8"/>
      <name val="Verdana"/>
      <family val="2"/>
      <charset val="1"/>
    </font>
    <font>
      <sz val="8"/>
      <color theme="5"/>
      <name val="Verdana"/>
      <family val="2"/>
      <charset val="238"/>
    </font>
    <font>
      <sz val="8"/>
      <color theme="4"/>
      <name val="Verdana"/>
      <family val="2"/>
      <charset val="238"/>
    </font>
    <font>
      <b/>
      <sz val="8"/>
      <color theme="4"/>
      <name val="Verdana"/>
      <family val="2"/>
      <charset val="238"/>
    </font>
    <font>
      <sz val="8"/>
      <color rgb="FF080000"/>
      <name val="Verdana"/>
      <family val="2"/>
      <charset val="238"/>
    </font>
    <font>
      <sz val="8"/>
      <color rgb="FF00B050"/>
      <name val="Verdana"/>
      <family val="2"/>
      <charset val="238"/>
    </font>
    <font>
      <sz val="8"/>
      <color rgb="FF000000"/>
      <name val="Verdana"/>
      <family val="2"/>
      <charset val="238"/>
    </font>
    <font>
      <i/>
      <sz val="8"/>
      <color rgb="FF00B050"/>
      <name val="Verdana"/>
      <family val="2"/>
      <charset val="238"/>
    </font>
    <font>
      <b/>
      <sz val="8"/>
      <name val="Arial CE"/>
      <charset val="238"/>
    </font>
    <font>
      <b/>
      <sz val="8"/>
      <color rgb="FF0070C0"/>
      <name val="Verdana"/>
      <family val="2"/>
      <charset val="238"/>
    </font>
    <font>
      <sz val="8"/>
      <color rgb="FF0070C0"/>
      <name val="Verdana"/>
      <family val="2"/>
      <charset val="238"/>
    </font>
    <font>
      <b/>
      <i/>
      <sz val="8"/>
      <color rgb="FF0070C0"/>
      <name val="Verdana"/>
      <family val="2"/>
      <charset val="238"/>
    </font>
    <font>
      <b/>
      <sz val="9"/>
      <color rgb="FF0070C0"/>
      <name val="Verdana"/>
      <family val="2"/>
      <charset val="238"/>
    </font>
    <font>
      <sz val="9"/>
      <name val="Verdana"/>
      <family val="2"/>
      <charset val="238"/>
    </font>
    <font>
      <b/>
      <u/>
      <sz val="9"/>
      <color rgb="FFC00000"/>
      <name val="Verdana"/>
      <family val="2"/>
      <charset val="238"/>
    </font>
    <font>
      <i/>
      <sz val="8"/>
      <name val="Arial CE"/>
      <family val="2"/>
      <charset val="238"/>
    </font>
    <font>
      <b/>
      <i/>
      <sz val="8"/>
      <name val="Verdana"/>
      <family val="2"/>
      <charset val="238"/>
    </font>
    <font>
      <i/>
      <sz val="8"/>
      <name val="Verdana"/>
      <family val="2"/>
      <charset val="1"/>
    </font>
    <font>
      <i/>
      <sz val="8"/>
      <color rgb="FF0070C0"/>
      <name val="Verdana"/>
      <family val="2"/>
      <charset val="238"/>
    </font>
    <font>
      <sz val="8"/>
      <color theme="4" tint="-0.249977111117893"/>
      <name val="Verdana"/>
      <family val="2"/>
      <charset val="238"/>
    </font>
    <font>
      <i/>
      <sz val="8"/>
      <color theme="4" tint="-0.249977111117893"/>
      <name val="Verdana"/>
      <family val="2"/>
      <charset val="238"/>
    </font>
    <font>
      <b/>
      <sz val="8"/>
      <color theme="4" tint="-0.249977111117893"/>
      <name val="Verdana"/>
      <family val="2"/>
      <charset val="238"/>
    </font>
    <font>
      <i/>
      <sz val="8"/>
      <color rgb="FFC00000"/>
      <name val="Verdana"/>
      <family val="2"/>
      <charset val="238"/>
    </font>
  </fonts>
  <fills count="13">
    <fill>
      <patternFill patternType="none"/>
    </fill>
    <fill>
      <patternFill patternType="gray125"/>
    </fill>
    <fill>
      <patternFill patternType="solid">
        <fgColor indexed="65"/>
        <bgColor indexed="64"/>
      </patternFill>
    </fill>
    <fill>
      <patternFill patternType="solid">
        <fgColor rgb="FFFFFFFF"/>
        <bgColor indexed="64"/>
      </patternFill>
    </fill>
    <fill>
      <patternFill patternType="solid">
        <fgColor theme="0" tint="-4.9989318521683403E-2"/>
        <bgColor indexed="64"/>
      </patternFill>
    </fill>
    <fill>
      <patternFill patternType="solid">
        <fgColor theme="0"/>
        <bgColor indexed="64"/>
      </patternFill>
    </fill>
    <fill>
      <patternFill patternType="solid">
        <fgColor rgb="FFFFFF00"/>
        <bgColor indexed="64"/>
      </patternFill>
    </fill>
    <fill>
      <patternFill patternType="solid">
        <fgColor rgb="FFC2B000"/>
        <bgColor indexed="64"/>
      </patternFill>
    </fill>
    <fill>
      <patternFill patternType="solid">
        <fgColor rgb="FFC5C200"/>
        <bgColor indexed="64"/>
      </patternFill>
    </fill>
    <fill>
      <patternFill patternType="solid">
        <fgColor theme="0" tint="-0.14999847407452621"/>
        <bgColor indexed="64"/>
      </patternFill>
    </fill>
    <fill>
      <patternFill patternType="solid">
        <fgColor theme="4" tint="0.39997558519241921"/>
        <bgColor indexed="64"/>
      </patternFill>
    </fill>
    <fill>
      <patternFill patternType="solid">
        <fgColor rgb="FFC5C300"/>
        <bgColor indexed="64"/>
      </patternFill>
    </fill>
    <fill>
      <patternFill patternType="solid">
        <fgColor theme="0" tint="-0.249977111117893"/>
        <bgColor indexed="64"/>
      </patternFill>
    </fill>
  </fills>
  <borders count="4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64"/>
      </left>
      <right style="thin">
        <color rgb="FFC2B000"/>
      </right>
      <top style="thin">
        <color indexed="64"/>
      </top>
      <bottom style="thin">
        <color rgb="FFC2B000"/>
      </bottom>
      <diagonal/>
    </border>
    <border>
      <left style="thin">
        <color rgb="FFC2B000"/>
      </left>
      <right style="thin">
        <color indexed="64"/>
      </right>
      <top style="thin">
        <color indexed="64"/>
      </top>
      <bottom style="thin">
        <color rgb="FFC2B000"/>
      </bottom>
      <diagonal/>
    </border>
    <border>
      <left style="thin">
        <color indexed="64"/>
      </left>
      <right style="thin">
        <color rgb="FFC2B000"/>
      </right>
      <top style="thin">
        <color rgb="FFC2B000"/>
      </top>
      <bottom style="thin">
        <color rgb="FFC2B000"/>
      </bottom>
      <diagonal/>
    </border>
    <border>
      <left style="thin">
        <color rgb="FFC2B000"/>
      </left>
      <right style="thin">
        <color indexed="64"/>
      </right>
      <top style="thin">
        <color rgb="FFC2B000"/>
      </top>
      <bottom style="thin">
        <color rgb="FFC2B000"/>
      </bottom>
      <diagonal/>
    </border>
    <border>
      <left style="thin">
        <color indexed="64"/>
      </left>
      <right style="hair">
        <color rgb="FFC2B000"/>
      </right>
      <top style="thin">
        <color indexed="64"/>
      </top>
      <bottom style="thin">
        <color indexed="64"/>
      </bottom>
      <diagonal/>
    </border>
    <border>
      <left style="hair">
        <color rgb="FFC2B000"/>
      </left>
      <right style="thin">
        <color indexed="64"/>
      </right>
      <top style="thin">
        <color indexed="64"/>
      </top>
      <bottom style="thin">
        <color indexed="64"/>
      </bottom>
      <diagonal/>
    </border>
    <border>
      <left style="hair">
        <color rgb="FFC2B000"/>
      </left>
      <right style="hair">
        <color rgb="FFC2B000"/>
      </right>
      <top style="thin">
        <color indexed="64"/>
      </top>
      <bottom style="thin">
        <color indexed="64"/>
      </bottom>
      <diagonal/>
    </border>
    <border>
      <left style="thin">
        <color indexed="64"/>
      </left>
      <right style="hair">
        <color rgb="FFC2B000"/>
      </right>
      <top style="thin">
        <color indexed="64"/>
      </top>
      <bottom style="hair">
        <color rgb="FFC2B000"/>
      </bottom>
      <diagonal/>
    </border>
    <border>
      <left style="hair">
        <color rgb="FFC2B000"/>
      </left>
      <right style="thin">
        <color indexed="64"/>
      </right>
      <top style="thin">
        <color indexed="64"/>
      </top>
      <bottom style="hair">
        <color rgb="FFC2B000"/>
      </bottom>
      <diagonal/>
    </border>
    <border>
      <left style="hair">
        <color rgb="FFC2B000"/>
      </left>
      <right style="hair">
        <color rgb="FFC2B000"/>
      </right>
      <top style="thin">
        <color indexed="64"/>
      </top>
      <bottom style="hair">
        <color rgb="FFC2B000"/>
      </bottom>
      <diagonal/>
    </border>
    <border>
      <left style="thin">
        <color indexed="64"/>
      </left>
      <right style="hair">
        <color rgb="FFC2B000"/>
      </right>
      <top style="hair">
        <color rgb="FFC2B000"/>
      </top>
      <bottom style="hair">
        <color rgb="FFC2B000"/>
      </bottom>
      <diagonal/>
    </border>
    <border>
      <left style="hair">
        <color rgb="FFC2B000"/>
      </left>
      <right style="thin">
        <color indexed="64"/>
      </right>
      <top style="hair">
        <color rgb="FFC2B000"/>
      </top>
      <bottom style="hair">
        <color rgb="FFC2B000"/>
      </bottom>
      <diagonal/>
    </border>
    <border>
      <left style="hair">
        <color rgb="FFC2B000"/>
      </left>
      <right style="hair">
        <color rgb="FFC2B000"/>
      </right>
      <top style="hair">
        <color rgb="FFC2B000"/>
      </top>
      <bottom style="hair">
        <color rgb="FFC2B000"/>
      </bottom>
      <diagonal/>
    </border>
    <border>
      <left style="thin">
        <color indexed="64"/>
      </left>
      <right style="hair">
        <color rgb="FFC2B000"/>
      </right>
      <top/>
      <bottom style="hair">
        <color rgb="FFC2B000"/>
      </bottom>
      <diagonal/>
    </border>
    <border>
      <left style="hair">
        <color rgb="FFC2B000"/>
      </left>
      <right style="hair">
        <color rgb="FFC2B000"/>
      </right>
      <top/>
      <bottom style="hair">
        <color rgb="FFC2B000"/>
      </bottom>
      <diagonal/>
    </border>
    <border>
      <left style="hair">
        <color rgb="FFC2B000"/>
      </left>
      <right style="thin">
        <color indexed="64"/>
      </right>
      <top/>
      <bottom style="hair">
        <color rgb="FFC2B000"/>
      </bottom>
      <diagonal/>
    </border>
    <border>
      <left style="thin">
        <color indexed="64"/>
      </left>
      <right style="hair">
        <color rgb="FFC2B000"/>
      </right>
      <top/>
      <bottom/>
      <diagonal/>
    </border>
    <border>
      <left style="thin">
        <color indexed="64"/>
      </left>
      <right style="hair">
        <color rgb="FFC2B000"/>
      </right>
      <top style="thin">
        <color rgb="FFC2B000"/>
      </top>
      <bottom style="thin">
        <color rgb="FFC2B000"/>
      </bottom>
      <diagonal/>
    </border>
    <border>
      <left style="hair">
        <color rgb="FFC2B000"/>
      </left>
      <right style="thin">
        <color indexed="64"/>
      </right>
      <top style="thin">
        <color rgb="FFC2B000"/>
      </top>
      <bottom style="thin">
        <color rgb="FFC2B000"/>
      </bottom>
      <diagonal/>
    </border>
    <border>
      <left style="hair">
        <color rgb="FFC2B000"/>
      </left>
      <right style="hair">
        <color rgb="FFC2B000"/>
      </right>
      <top style="thin">
        <color rgb="FFC2B000"/>
      </top>
      <bottom style="thin">
        <color rgb="FFC2B000"/>
      </bottom>
      <diagonal/>
    </border>
    <border>
      <left style="thin">
        <color indexed="64"/>
      </left>
      <right style="hair">
        <color rgb="FFC2B000"/>
      </right>
      <top style="thin">
        <color rgb="FFC2B000"/>
      </top>
      <bottom style="thin">
        <color rgb="FFC5C200"/>
      </bottom>
      <diagonal/>
    </border>
    <border>
      <left style="thin">
        <color indexed="64"/>
      </left>
      <right style="hair">
        <color rgb="FFC2B000"/>
      </right>
      <top style="thin">
        <color rgb="FFC5C200"/>
      </top>
      <bottom style="thin">
        <color rgb="FFC5C200"/>
      </bottom>
      <diagonal/>
    </border>
    <border>
      <left style="hair">
        <color rgb="FFC2B000"/>
      </left>
      <right style="thin">
        <color indexed="64"/>
      </right>
      <top style="thin">
        <color rgb="FFC2B000"/>
      </top>
      <bottom style="thin">
        <color indexed="64"/>
      </bottom>
      <diagonal/>
    </border>
    <border>
      <left style="thin">
        <color indexed="64"/>
      </left>
      <right style="hair">
        <color rgb="FFC2B000"/>
      </right>
      <top/>
      <bottom style="thin">
        <color indexed="64"/>
      </bottom>
      <diagonal/>
    </border>
    <border>
      <left style="hair">
        <color rgb="FFC2B000"/>
      </left>
      <right style="hair">
        <color rgb="FFC2B000"/>
      </right>
      <top style="thin">
        <color rgb="FFC2B000"/>
      </top>
      <bottom style="thin">
        <color indexed="64"/>
      </bottom>
      <diagonal/>
    </border>
    <border>
      <left style="thin">
        <color indexed="64"/>
      </left>
      <right style="thin">
        <color rgb="FFC2B000"/>
      </right>
      <top style="thin">
        <color indexed="64"/>
      </top>
      <bottom style="thin">
        <color indexed="64"/>
      </bottom>
      <diagonal/>
    </border>
    <border>
      <left style="thin">
        <color rgb="FFC2B000"/>
      </left>
      <right style="thin">
        <color rgb="FFC2B000"/>
      </right>
      <top style="thin">
        <color indexed="64"/>
      </top>
      <bottom style="thin">
        <color indexed="64"/>
      </bottom>
      <diagonal/>
    </border>
    <border>
      <left/>
      <right style="hair">
        <color rgb="FFC2B000"/>
      </right>
      <top style="thin">
        <color indexed="64"/>
      </top>
      <bottom style="thin">
        <color indexed="64"/>
      </bottom>
      <diagonal/>
    </border>
    <border>
      <left/>
      <right style="thin">
        <color rgb="FFC2B000"/>
      </right>
      <top style="thin">
        <color indexed="64"/>
      </top>
      <bottom style="thin">
        <color indexed="64"/>
      </bottom>
      <diagonal/>
    </border>
    <border>
      <left style="thin">
        <color indexed="64"/>
      </left>
      <right style="thin">
        <color indexed="64"/>
      </right>
      <top style="thin">
        <color indexed="64"/>
      </top>
      <bottom/>
      <diagonal/>
    </border>
    <border>
      <left style="hair">
        <color rgb="FFC2B000"/>
      </left>
      <right style="thin">
        <color indexed="64"/>
      </right>
      <top/>
      <bottom/>
      <diagonal/>
    </border>
    <border>
      <left style="hair">
        <color rgb="FFC2B000"/>
      </left>
      <right style="hair">
        <color rgb="FFC2B000"/>
      </right>
      <top/>
      <bottom style="thin">
        <color rgb="FFC2B000"/>
      </bottom>
      <diagonal/>
    </border>
    <border>
      <left/>
      <right/>
      <top/>
      <bottom style="thin">
        <color indexed="64"/>
      </bottom>
      <diagonal/>
    </border>
    <border>
      <left style="thin">
        <color indexed="64"/>
      </left>
      <right/>
      <top/>
      <bottom/>
      <diagonal/>
    </border>
    <border>
      <left style="thin">
        <color indexed="64"/>
      </left>
      <right style="hair">
        <color rgb="FFC2B000"/>
      </right>
      <top style="thin">
        <color indexed="64"/>
      </top>
      <bottom/>
      <diagonal/>
    </border>
    <border>
      <left style="thin">
        <color indexed="64"/>
      </left>
      <right style="hair">
        <color rgb="FFC2B000"/>
      </right>
      <top/>
      <bottom style="thin">
        <color rgb="FFC5C300"/>
      </bottom>
      <diagonal/>
    </border>
    <border>
      <left style="hair">
        <color rgb="FFC2B000"/>
      </left>
      <right style="thin">
        <color indexed="64"/>
      </right>
      <top style="hair">
        <color rgb="FFC2B000"/>
      </top>
      <bottom style="thin">
        <color rgb="FFC5C300"/>
      </bottom>
      <diagonal/>
    </border>
    <border>
      <left style="thin">
        <color indexed="64"/>
      </left>
      <right style="hair">
        <color rgb="FFC2B000"/>
      </right>
      <top style="hair">
        <color rgb="FFC2B000"/>
      </top>
      <bottom style="thin">
        <color rgb="FFC5C300"/>
      </bottom>
      <diagonal/>
    </border>
    <border>
      <left style="hair">
        <color rgb="FFC2B000"/>
      </left>
      <right style="hair">
        <color rgb="FFC2B000"/>
      </right>
      <top style="hair">
        <color rgb="FFC2B000"/>
      </top>
      <bottom style="thin">
        <color rgb="FFC5C300"/>
      </bottom>
      <diagonal/>
    </border>
    <border>
      <left style="thin">
        <color indexed="64"/>
      </left>
      <right style="hair">
        <color rgb="FFC2B000"/>
      </right>
      <top style="thin">
        <color rgb="FFC2B000"/>
      </top>
      <bottom style="thin">
        <color indexed="64"/>
      </bottom>
      <diagonal/>
    </border>
    <border>
      <left style="thin">
        <color indexed="64"/>
      </left>
      <right style="thin">
        <color rgb="FFC2B000"/>
      </right>
      <top style="thin">
        <color rgb="FFC2B000"/>
      </top>
      <bottom style="thin">
        <color indexed="64"/>
      </bottom>
      <diagonal/>
    </border>
    <border>
      <left style="thin">
        <color rgb="FFC2B000"/>
      </left>
      <right style="thin">
        <color indexed="64"/>
      </right>
      <top style="thin">
        <color rgb="FFC2B000"/>
      </top>
      <bottom style="thin">
        <color indexed="64"/>
      </bottom>
      <diagonal/>
    </border>
  </borders>
  <cellStyleXfs count="6">
    <xf numFmtId="0" fontId="0" fillId="0" borderId="0"/>
    <xf numFmtId="43" fontId="2" fillId="0" borderId="0" applyFont="0" applyFill="0" applyBorder="0" applyAlignment="0" applyProtection="0"/>
    <xf numFmtId="0" fontId="3" fillId="0" borderId="0"/>
    <xf numFmtId="0" fontId="4" fillId="3" borderId="0">
      <alignment horizontal="left" vertical="center"/>
    </xf>
    <xf numFmtId="0" fontId="5" fillId="3" borderId="0">
      <alignment horizontal="right" vertical="center"/>
    </xf>
    <xf numFmtId="0" fontId="1" fillId="0" borderId="0"/>
  </cellStyleXfs>
  <cellXfs count="311">
    <xf numFmtId="0" fontId="0" fillId="0" borderId="0" xfId="0"/>
    <xf numFmtId="0" fontId="6" fillId="0" borderId="0" xfId="0" applyFont="1" applyAlignment="1">
      <alignment vertical="top" wrapText="1"/>
    </xf>
    <xf numFmtId="0" fontId="6" fillId="0" borderId="0" xfId="0" applyFont="1"/>
    <xf numFmtId="0" fontId="6" fillId="0" borderId="0" xfId="0" applyFont="1" applyAlignment="1">
      <alignment horizontal="right"/>
    </xf>
    <xf numFmtId="0" fontId="8" fillId="0" borderId="0" xfId="0" applyFont="1" applyAlignment="1"/>
    <xf numFmtId="0" fontId="9" fillId="0" borderId="0" xfId="0" applyFont="1"/>
    <xf numFmtId="0" fontId="8" fillId="0" borderId="0" xfId="0" applyFont="1" applyAlignment="1">
      <alignment vertical="center"/>
    </xf>
    <xf numFmtId="0" fontId="7" fillId="0" borderId="1" xfId="0" applyFont="1" applyBorder="1" applyAlignment="1">
      <alignment horizontal="center" vertical="center"/>
    </xf>
    <xf numFmtId="0" fontId="7" fillId="4" borderId="1" xfId="0" applyFont="1" applyFill="1" applyBorder="1" applyAlignment="1">
      <alignment horizontal="center" vertical="center"/>
    </xf>
    <xf numFmtId="0" fontId="9" fillId="5" borderId="6" xfId="0" applyFont="1" applyFill="1" applyBorder="1" applyAlignment="1">
      <alignment horizontal="left" vertical="center" wrapText="1"/>
    </xf>
    <xf numFmtId="0" fontId="9" fillId="0" borderId="7" xfId="0" applyFont="1" applyBorder="1" applyAlignment="1">
      <alignment horizontal="left" vertical="center" wrapText="1"/>
    </xf>
    <xf numFmtId="0" fontId="10" fillId="0" borderId="7" xfId="0" applyFont="1" applyBorder="1" applyAlignment="1">
      <alignment horizontal="right" vertical="center" wrapText="1"/>
    </xf>
    <xf numFmtId="0" fontId="9" fillId="5" borderId="8" xfId="0" applyFont="1" applyFill="1" applyBorder="1" applyAlignment="1">
      <alignment horizontal="left" vertical="center" wrapText="1"/>
    </xf>
    <xf numFmtId="0" fontId="9" fillId="0" borderId="9" xfId="0" applyFont="1" applyBorder="1" applyAlignment="1">
      <alignment horizontal="left" vertical="center" wrapText="1"/>
    </xf>
    <xf numFmtId="0" fontId="10" fillId="0" borderId="9" xfId="0" applyFont="1" applyBorder="1" applyAlignment="1">
      <alignment horizontal="right" vertical="center" wrapText="1"/>
    </xf>
    <xf numFmtId="0" fontId="9" fillId="0" borderId="9" xfId="0" applyFont="1" applyBorder="1" applyAlignment="1">
      <alignment horizontal="right" vertical="center" wrapText="1"/>
    </xf>
    <xf numFmtId="49" fontId="9" fillId="0" borderId="9" xfId="0" applyNumberFormat="1" applyFont="1" applyBorder="1" applyAlignment="1">
      <alignment horizontal="right" vertical="center" wrapText="1"/>
    </xf>
    <xf numFmtId="0" fontId="9" fillId="5" borderId="9" xfId="0" applyFont="1" applyFill="1" applyBorder="1" applyAlignment="1">
      <alignment horizontal="left" vertical="center" wrapText="1"/>
    </xf>
    <xf numFmtId="0" fontId="9" fillId="5" borderId="9" xfId="0" applyFont="1" applyFill="1" applyBorder="1" applyAlignment="1">
      <alignment horizontal="right" vertical="center" wrapText="1"/>
    </xf>
    <xf numFmtId="0" fontId="6" fillId="0" borderId="0" xfId="0" applyFont="1" applyFill="1" applyAlignment="1">
      <alignment horizontal="left" vertical="center"/>
    </xf>
    <xf numFmtId="0" fontId="6" fillId="0" borderId="0" xfId="0" applyFont="1" applyFill="1" applyAlignment="1">
      <alignment horizontal="center" vertical="center" wrapText="1"/>
    </xf>
    <xf numFmtId="0" fontId="6" fillId="0" borderId="0" xfId="0" applyFont="1" applyFill="1" applyAlignment="1">
      <alignment vertical="center" wrapText="1"/>
    </xf>
    <xf numFmtId="0" fontId="6" fillId="0" borderId="0" xfId="0" applyFont="1" applyFill="1" applyAlignment="1">
      <alignment wrapText="1"/>
    </xf>
    <xf numFmtId="0" fontId="6" fillId="0" borderId="0" xfId="0" applyFont="1" applyFill="1" applyBorder="1" applyAlignment="1">
      <alignment horizontal="center" vertical="center" wrapText="1"/>
    </xf>
    <xf numFmtId="0" fontId="6" fillId="0" borderId="0" xfId="0" applyFont="1" applyFill="1" applyBorder="1" applyAlignment="1">
      <alignment horizontal="right" vertical="center" wrapText="1"/>
    </xf>
    <xf numFmtId="0" fontId="14" fillId="0" borderId="0" xfId="0" applyFont="1" applyFill="1" applyBorder="1" applyAlignment="1">
      <alignment horizontal="left" vertical="center" wrapText="1"/>
    </xf>
    <xf numFmtId="0" fontId="6" fillId="7" borderId="10" xfId="0" applyFont="1" applyFill="1" applyBorder="1" applyAlignment="1">
      <alignment horizontal="center" vertical="center" wrapText="1"/>
    </xf>
    <xf numFmtId="0" fontId="6" fillId="7" borderId="11" xfId="0" applyFont="1" applyFill="1" applyBorder="1" applyAlignment="1">
      <alignment horizontal="center" vertical="center" wrapText="1"/>
    </xf>
    <xf numFmtId="164" fontId="6" fillId="7" borderId="10" xfId="0" applyNumberFormat="1" applyFont="1" applyFill="1" applyBorder="1" applyAlignment="1">
      <alignment horizontal="center" vertical="center" wrapText="1"/>
    </xf>
    <xf numFmtId="164" fontId="6" fillId="7" borderId="12" xfId="0" applyNumberFormat="1" applyFont="1" applyFill="1" applyBorder="1" applyAlignment="1">
      <alignment horizontal="center" vertical="center" wrapText="1"/>
    </xf>
    <xf numFmtId="0" fontId="7" fillId="0" borderId="14" xfId="0" applyFont="1" applyFill="1" applyBorder="1" applyAlignment="1">
      <alignment vertical="center" wrapText="1"/>
    </xf>
    <xf numFmtId="0" fontId="7" fillId="0" borderId="0" xfId="0" applyFont="1" applyFill="1" applyAlignment="1">
      <alignment wrapText="1"/>
    </xf>
    <xf numFmtId="0" fontId="16" fillId="0" borderId="17" xfId="0" applyFont="1" applyFill="1" applyBorder="1" applyAlignment="1">
      <alignment horizontal="right" vertical="center" wrapText="1"/>
    </xf>
    <xf numFmtId="0" fontId="16" fillId="5" borderId="18" xfId="0" applyFont="1" applyFill="1" applyBorder="1" applyAlignment="1">
      <alignment horizontal="center" vertical="center" wrapText="1"/>
    </xf>
    <xf numFmtId="0" fontId="7" fillId="0" borderId="21" xfId="0" applyFont="1" applyFill="1" applyBorder="1" applyAlignment="1">
      <alignment horizontal="left" vertical="center" wrapText="1"/>
    </xf>
    <xf numFmtId="44" fontId="18" fillId="5" borderId="16" xfId="0" applyNumberFormat="1" applyFont="1" applyFill="1" applyBorder="1" applyAlignment="1">
      <alignment horizontal="right" vertical="center" wrapText="1"/>
    </xf>
    <xf numFmtId="0" fontId="19" fillId="5" borderId="18" xfId="0" applyFont="1" applyFill="1" applyBorder="1" applyAlignment="1">
      <alignment horizontal="center" vertical="center" wrapText="1"/>
    </xf>
    <xf numFmtId="44" fontId="20" fillId="5" borderId="16" xfId="0" applyNumberFormat="1" applyFont="1" applyFill="1" applyBorder="1" applyAlignment="1">
      <alignment horizontal="right" vertical="center" wrapText="1"/>
    </xf>
    <xf numFmtId="0" fontId="6" fillId="0" borderId="23" xfId="0" applyFont="1" applyFill="1" applyBorder="1" applyAlignment="1">
      <alignment horizontal="center" vertical="center" wrapText="1"/>
    </xf>
    <xf numFmtId="0" fontId="7" fillId="0" borderId="24" xfId="0" applyFont="1" applyFill="1" applyBorder="1" applyAlignment="1">
      <alignment horizontal="left" vertical="center" wrapText="1"/>
    </xf>
    <xf numFmtId="44" fontId="10" fillId="5" borderId="23" xfId="0" applyNumberFormat="1" applyFont="1" applyFill="1" applyBorder="1" applyAlignment="1">
      <alignment horizontal="right" vertical="center" wrapText="1"/>
    </xf>
    <xf numFmtId="0" fontId="7" fillId="5" borderId="25" xfId="0" applyFont="1" applyFill="1" applyBorder="1" applyAlignment="1">
      <alignment horizontal="center" vertical="center" wrapText="1"/>
    </xf>
    <xf numFmtId="165" fontId="6" fillId="5" borderId="24" xfId="0" applyNumberFormat="1" applyFont="1" applyFill="1" applyBorder="1" applyAlignment="1">
      <alignment horizontal="center" vertical="center" wrapText="1"/>
    </xf>
    <xf numFmtId="0" fontId="6" fillId="0" borderId="19" xfId="0" applyFont="1" applyFill="1" applyBorder="1" applyAlignment="1">
      <alignment horizontal="center" vertical="center" wrapText="1"/>
    </xf>
    <xf numFmtId="44" fontId="20" fillId="5" borderId="26" xfId="0" applyNumberFormat="1" applyFont="1" applyFill="1" applyBorder="1" applyAlignment="1">
      <alignment horizontal="right" vertical="center" wrapText="1"/>
    </xf>
    <xf numFmtId="0" fontId="19" fillId="5" borderId="20" xfId="0" applyFont="1" applyFill="1" applyBorder="1" applyAlignment="1">
      <alignment horizontal="center" vertical="center" wrapText="1"/>
    </xf>
    <xf numFmtId="165" fontId="6" fillId="5" borderId="21" xfId="0" applyNumberFormat="1" applyFont="1" applyFill="1" applyBorder="1" applyAlignment="1">
      <alignment horizontal="center" vertical="center" wrapText="1"/>
    </xf>
    <xf numFmtId="44" fontId="20" fillId="5" borderId="27" xfId="0" applyNumberFormat="1" applyFont="1" applyFill="1" applyBorder="1" applyAlignment="1">
      <alignment horizontal="right" vertical="center" wrapText="1"/>
    </xf>
    <xf numFmtId="0" fontId="19" fillId="5" borderId="25" xfId="0" applyFont="1" applyFill="1" applyBorder="1" applyAlignment="1">
      <alignment horizontal="center" vertical="center" wrapText="1"/>
    </xf>
    <xf numFmtId="0" fontId="7" fillId="0" borderId="28" xfId="0" applyFont="1" applyFill="1" applyBorder="1" applyAlignment="1">
      <alignment horizontal="left" vertical="center" wrapText="1"/>
    </xf>
    <xf numFmtId="44" fontId="20" fillId="5" borderId="29" xfId="0" applyNumberFormat="1" applyFont="1" applyFill="1" applyBorder="1" applyAlignment="1">
      <alignment horizontal="right" vertical="center" wrapText="1"/>
    </xf>
    <xf numFmtId="0" fontId="19" fillId="5" borderId="30" xfId="0" applyFont="1" applyFill="1" applyBorder="1" applyAlignment="1">
      <alignment horizontal="center" vertical="center" wrapText="1"/>
    </xf>
    <xf numFmtId="165" fontId="6" fillId="5" borderId="28" xfId="0" applyNumberFormat="1" applyFont="1" applyFill="1" applyBorder="1" applyAlignment="1">
      <alignment horizontal="center" vertical="center" wrapText="1"/>
    </xf>
    <xf numFmtId="0" fontId="7" fillId="0" borderId="0" xfId="0" applyFont="1" applyFill="1" applyAlignment="1">
      <alignment horizontal="center" vertical="center" wrapText="1"/>
    </xf>
    <xf numFmtId="0" fontId="7" fillId="7" borderId="1" xfId="0" applyFont="1" applyFill="1" applyBorder="1" applyAlignment="1">
      <alignment horizontal="right" vertical="center" wrapText="1"/>
    </xf>
    <xf numFmtId="44" fontId="7" fillId="7" borderId="5" xfId="0" applyNumberFormat="1" applyFont="1" applyFill="1" applyBorder="1" applyAlignment="1">
      <alignment horizontal="right" vertical="center" wrapText="1"/>
    </xf>
    <xf numFmtId="0" fontId="6" fillId="0" borderId="1" xfId="0" applyFont="1" applyBorder="1" applyAlignment="1">
      <alignment vertical="center" wrapText="1"/>
    </xf>
    <xf numFmtId="0" fontId="21" fillId="0" borderId="0" xfId="0" applyFont="1" applyAlignment="1">
      <alignment horizontal="center" vertical="center"/>
    </xf>
    <xf numFmtId="0" fontId="6" fillId="5" borderId="0" xfId="0" applyFont="1" applyFill="1" applyBorder="1" applyAlignment="1">
      <alignment horizontal="right" vertical="center" wrapText="1"/>
    </xf>
    <xf numFmtId="0" fontId="19" fillId="5" borderId="0" xfId="0" applyFont="1" applyFill="1" applyBorder="1" applyAlignment="1">
      <alignment horizontal="left" vertical="center" wrapText="1"/>
    </xf>
    <xf numFmtId="0" fontId="6" fillId="7" borderId="1" xfId="0" applyFont="1" applyFill="1" applyBorder="1" applyAlignment="1">
      <alignment horizontal="center" vertical="center" wrapText="1"/>
    </xf>
    <xf numFmtId="0" fontId="6" fillId="7" borderId="3" xfId="0" applyFont="1" applyFill="1" applyBorder="1" applyAlignment="1">
      <alignment horizontal="center" vertical="center" wrapText="1"/>
    </xf>
    <xf numFmtId="164" fontId="6" fillId="7" borderId="1" xfId="0" applyNumberFormat="1" applyFont="1" applyFill="1" applyBorder="1" applyAlignment="1">
      <alignment horizontal="center" vertical="center" wrapText="1"/>
    </xf>
    <xf numFmtId="0" fontId="6" fillId="5" borderId="3" xfId="0" applyFont="1" applyFill="1" applyBorder="1" applyAlignment="1">
      <alignment horizontal="left" vertical="center" wrapText="1"/>
    </xf>
    <xf numFmtId="166" fontId="6" fillId="5" borderId="1" xfId="0" applyNumberFormat="1" applyFont="1" applyFill="1" applyBorder="1" applyAlignment="1">
      <alignment horizontal="right" vertical="center" wrapText="1"/>
    </xf>
    <xf numFmtId="0" fontId="6" fillId="5" borderId="3" xfId="0" applyFont="1" applyFill="1" applyBorder="1" applyAlignment="1">
      <alignment vertical="center" wrapText="1"/>
    </xf>
    <xf numFmtId="0" fontId="7" fillId="0" borderId="0" xfId="0" applyFont="1" applyFill="1" applyAlignment="1">
      <alignment vertical="center" wrapText="1"/>
    </xf>
    <xf numFmtId="0" fontId="19" fillId="0" borderId="0" xfId="0" applyFont="1" applyFill="1" applyAlignment="1">
      <alignment horizontal="center" vertical="center" wrapText="1"/>
    </xf>
    <xf numFmtId="0" fontId="19" fillId="0" borderId="0" xfId="0" applyFont="1" applyFill="1" applyBorder="1" applyAlignment="1">
      <alignment horizontal="right" vertical="center" wrapText="1"/>
    </xf>
    <xf numFmtId="164" fontId="22" fillId="0" borderId="0" xfId="0" applyNumberFormat="1" applyFont="1" applyFill="1" applyBorder="1" applyAlignment="1">
      <alignment horizontal="right" vertical="center" wrapText="1"/>
    </xf>
    <xf numFmtId="0" fontId="19" fillId="0" borderId="0" xfId="0" applyFont="1" applyFill="1" applyAlignment="1">
      <alignment vertical="center" wrapText="1"/>
    </xf>
    <xf numFmtId="164" fontId="19" fillId="0" borderId="0" xfId="0" applyNumberFormat="1" applyFont="1" applyFill="1" applyAlignment="1">
      <alignment vertical="center" wrapText="1"/>
    </xf>
    <xf numFmtId="0" fontId="6" fillId="0" borderId="0" xfId="0" applyFont="1" applyAlignment="1">
      <alignment vertical="center"/>
    </xf>
    <xf numFmtId="0" fontId="7" fillId="9" borderId="31" xfId="0" applyFont="1" applyFill="1" applyBorder="1" applyAlignment="1">
      <alignment horizontal="center" vertical="center"/>
    </xf>
    <xf numFmtId="0" fontId="7" fillId="9" borderId="32" xfId="0" applyFont="1" applyFill="1" applyBorder="1" applyAlignment="1">
      <alignment horizontal="right" vertical="center"/>
    </xf>
    <xf numFmtId="167" fontId="7" fillId="9" borderId="32" xfId="0" applyNumberFormat="1" applyFont="1" applyFill="1" applyBorder="1" applyAlignment="1">
      <alignment horizontal="right" vertical="center"/>
    </xf>
    <xf numFmtId="0" fontId="7" fillId="9" borderId="32" xfId="0" applyFont="1" applyFill="1" applyBorder="1" applyAlignment="1">
      <alignment horizontal="center" vertical="center" wrapText="1"/>
    </xf>
    <xf numFmtId="0" fontId="7" fillId="9" borderId="32" xfId="0" applyFont="1" applyFill="1" applyBorder="1" applyAlignment="1">
      <alignment horizontal="center" vertical="center"/>
    </xf>
    <xf numFmtId="0" fontId="6" fillId="0" borderId="1" xfId="0" applyFont="1" applyBorder="1" applyAlignment="1">
      <alignment horizontal="center" vertical="center" wrapText="1"/>
    </xf>
    <xf numFmtId="0" fontId="6" fillId="5" borderId="1" xfId="0" applyFont="1" applyFill="1" applyBorder="1" applyAlignment="1">
      <alignment horizontal="center" vertical="center" wrapText="1"/>
    </xf>
    <xf numFmtId="0" fontId="21" fillId="0" borderId="0" xfId="0" applyFont="1" applyAlignment="1">
      <alignment vertical="center"/>
    </xf>
    <xf numFmtId="0" fontId="19" fillId="5" borderId="0" xfId="0" applyFont="1" applyFill="1" applyAlignment="1">
      <alignment vertical="center" wrapText="1"/>
    </xf>
    <xf numFmtId="0" fontId="19" fillId="5" borderId="0" xfId="0" applyFont="1" applyFill="1" applyAlignment="1">
      <alignment horizontal="center" vertical="center" wrapText="1"/>
    </xf>
    <xf numFmtId="0" fontId="23" fillId="0" borderId="0" xfId="0" applyFont="1" applyAlignment="1">
      <alignment vertical="center" wrapText="1"/>
    </xf>
    <xf numFmtId="0" fontId="24" fillId="0" borderId="0" xfId="0" applyFont="1" applyAlignment="1">
      <alignment vertical="center" wrapText="1"/>
    </xf>
    <xf numFmtId="0" fontId="25" fillId="0" borderId="0" xfId="0" applyFont="1" applyAlignment="1">
      <alignment vertical="center" wrapText="1"/>
    </xf>
    <xf numFmtId="44" fontId="16" fillId="5" borderId="27" xfId="0" applyNumberFormat="1" applyFont="1" applyFill="1" applyBorder="1" applyAlignment="1">
      <alignment horizontal="right" vertical="center" wrapText="1"/>
    </xf>
    <xf numFmtId="44" fontId="6" fillId="5" borderId="27" xfId="0" applyNumberFormat="1" applyFont="1" applyFill="1" applyBorder="1" applyAlignment="1">
      <alignment horizontal="right" vertical="center" wrapText="1"/>
    </xf>
    <xf numFmtId="0" fontId="7" fillId="4" borderId="1" xfId="0" applyFont="1" applyFill="1" applyBorder="1" applyAlignment="1">
      <alignment vertical="center" wrapText="1"/>
    </xf>
    <xf numFmtId="4" fontId="6" fillId="0" borderId="1" xfId="1" applyNumberFormat="1" applyFont="1" applyFill="1" applyBorder="1" applyAlignment="1">
      <alignment horizontal="center" vertical="center" wrapText="1"/>
    </xf>
    <xf numFmtId="0" fontId="6" fillId="5" borderId="0" xfId="0" applyFont="1" applyFill="1" applyBorder="1" applyAlignment="1">
      <alignment horizontal="center" vertical="center" wrapText="1"/>
    </xf>
    <xf numFmtId="0" fontId="6" fillId="7" borderId="35" xfId="0" applyFont="1" applyFill="1" applyBorder="1" applyAlignment="1">
      <alignment horizontal="center" vertical="center" wrapText="1"/>
    </xf>
    <xf numFmtId="164" fontId="6" fillId="7" borderId="35" xfId="0" applyNumberFormat="1" applyFont="1" applyFill="1" applyBorder="1" applyAlignment="1">
      <alignment horizontal="center" vertical="center" wrapText="1"/>
    </xf>
    <xf numFmtId="4" fontId="6" fillId="2" borderId="2" xfId="1" applyNumberFormat="1" applyFont="1" applyFill="1" applyBorder="1" applyAlignment="1">
      <alignment horizontal="right" vertical="center"/>
    </xf>
    <xf numFmtId="4" fontId="6" fillId="0" borderId="2" xfId="1" applyNumberFormat="1" applyFont="1" applyFill="1" applyBorder="1" applyAlignment="1">
      <alignment horizontal="center" vertical="center" wrapText="1"/>
    </xf>
    <xf numFmtId="0" fontId="6" fillId="0" borderId="2" xfId="0" applyFont="1" applyBorder="1" applyAlignment="1">
      <alignment horizontal="center" vertical="center" wrapText="1"/>
    </xf>
    <xf numFmtId="49" fontId="6" fillId="0" borderId="2" xfId="0" applyNumberFormat="1" applyFont="1" applyBorder="1" applyAlignment="1">
      <alignment horizontal="center" vertical="center"/>
    </xf>
    <xf numFmtId="4" fontId="6" fillId="0" borderId="1" xfId="0" applyNumberFormat="1" applyFont="1" applyBorder="1" applyAlignment="1">
      <alignment horizontal="right" vertical="center" wrapText="1"/>
    </xf>
    <xf numFmtId="0" fontId="7" fillId="4" borderId="1" xfId="0" applyFont="1" applyFill="1" applyBorder="1" applyAlignment="1">
      <alignment horizontal="left" vertical="center" wrapText="1"/>
    </xf>
    <xf numFmtId="0" fontId="7" fillId="4" borderId="1" xfId="0" applyFont="1" applyFill="1" applyBorder="1" applyAlignment="1">
      <alignment horizontal="center" vertical="center" wrapText="1"/>
    </xf>
    <xf numFmtId="164" fontId="7" fillId="4" borderId="1" xfId="0" applyNumberFormat="1" applyFont="1" applyFill="1" applyBorder="1" applyAlignment="1">
      <alignment horizontal="center" vertical="center" wrapText="1"/>
    </xf>
    <xf numFmtId="4" fontId="7" fillId="4" borderId="1" xfId="0" applyNumberFormat="1" applyFont="1" applyFill="1" applyBorder="1" applyAlignment="1">
      <alignment horizontal="right" vertical="center" wrapText="1"/>
    </xf>
    <xf numFmtId="4" fontId="7" fillId="4" borderId="1" xfId="1" applyNumberFormat="1" applyFont="1" applyFill="1" applyBorder="1" applyAlignment="1">
      <alignment horizontal="center" vertical="center" wrapText="1"/>
    </xf>
    <xf numFmtId="44" fontId="10" fillId="5" borderId="27" xfId="0" applyNumberFormat="1" applyFont="1" applyFill="1" applyBorder="1" applyAlignment="1">
      <alignment horizontal="right" vertical="center" wrapText="1"/>
    </xf>
    <xf numFmtId="165" fontId="6" fillId="0" borderId="17" xfId="0" applyNumberFormat="1" applyFont="1" applyFill="1" applyBorder="1" applyAlignment="1">
      <alignment horizontal="center" vertical="center" wrapText="1"/>
    </xf>
    <xf numFmtId="0" fontId="6" fillId="0" borderId="22" xfId="0" applyFont="1" applyFill="1" applyBorder="1" applyAlignment="1">
      <alignment horizontal="center" vertical="top" wrapText="1"/>
    </xf>
    <xf numFmtId="0" fontId="9" fillId="0" borderId="9" xfId="0" applyFont="1" applyFill="1" applyBorder="1" applyAlignment="1">
      <alignment horizontal="right" vertical="center" wrapText="1"/>
    </xf>
    <xf numFmtId="165" fontId="6" fillId="0" borderId="36" xfId="0" applyNumberFormat="1" applyFont="1" applyFill="1" applyBorder="1" applyAlignment="1">
      <alignment horizontal="center" vertical="center" wrapText="1"/>
    </xf>
    <xf numFmtId="0" fontId="6" fillId="0" borderId="0" xfId="0" applyFont="1" applyAlignment="1">
      <alignment vertical="center" wrapText="1"/>
    </xf>
    <xf numFmtId="0" fontId="7" fillId="0" borderId="1" xfId="0"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4" fontId="7" fillId="0" borderId="1" xfId="1" applyNumberFormat="1" applyFont="1" applyFill="1" applyBorder="1" applyAlignment="1">
      <alignment horizontal="center" vertical="center" wrapText="1"/>
    </xf>
    <xf numFmtId="3" fontId="7" fillId="0" borderId="1" xfId="0" applyNumberFormat="1" applyFont="1" applyFill="1" applyBorder="1" applyAlignment="1">
      <alignment horizontal="center" vertical="center" wrapText="1"/>
    </xf>
    <xf numFmtId="0" fontId="6" fillId="0" borderId="0" xfId="0" applyFont="1" applyAlignment="1">
      <alignment horizontal="center" vertical="center" wrapText="1"/>
    </xf>
    <xf numFmtId="0" fontId="7" fillId="10" borderId="1" xfId="0" applyFont="1" applyFill="1" applyBorder="1" applyAlignment="1">
      <alignment vertical="center" wrapText="1"/>
    </xf>
    <xf numFmtId="0" fontId="12" fillId="10" borderId="1" xfId="0" applyFont="1" applyFill="1" applyBorder="1" applyAlignment="1">
      <alignment horizontal="left" vertical="center" wrapText="1"/>
    </xf>
    <xf numFmtId="0" fontId="7" fillId="10" borderId="1" xfId="0" applyFont="1" applyFill="1" applyBorder="1" applyAlignment="1">
      <alignment horizontal="center" vertical="center" wrapText="1"/>
    </xf>
    <xf numFmtId="4" fontId="7" fillId="10" borderId="1" xfId="1" applyNumberFormat="1" applyFont="1" applyFill="1" applyBorder="1" applyAlignment="1">
      <alignment horizontal="right" vertical="center" wrapText="1"/>
    </xf>
    <xf numFmtId="4" fontId="7" fillId="10" borderId="1" xfId="0" applyNumberFormat="1" applyFont="1" applyFill="1" applyBorder="1" applyAlignment="1">
      <alignment vertical="center" wrapText="1"/>
    </xf>
    <xf numFmtId="0" fontId="7" fillId="0" borderId="0" xfId="0" applyFont="1" applyAlignment="1">
      <alignment vertical="center" wrapText="1"/>
    </xf>
    <xf numFmtId="49" fontId="6" fillId="0" borderId="1" xfId="0" applyNumberFormat="1" applyFont="1" applyBorder="1" applyAlignment="1">
      <alignment horizontal="right" vertical="center" wrapText="1"/>
    </xf>
    <xf numFmtId="4" fontId="6" fillId="0" borderId="1" xfId="1" applyNumberFormat="1" applyFont="1" applyFill="1" applyBorder="1" applyAlignment="1">
      <alignment horizontal="right" vertical="center" wrapText="1"/>
    </xf>
    <xf numFmtId="0" fontId="6" fillId="0" borderId="1" xfId="0" applyFont="1" applyFill="1" applyBorder="1" applyAlignment="1">
      <alignment vertical="center" wrapText="1"/>
    </xf>
    <xf numFmtId="49" fontId="6" fillId="2" borderId="1" xfId="0" applyNumberFormat="1" applyFont="1" applyFill="1" applyBorder="1" applyAlignment="1">
      <alignment horizontal="right" vertical="center" wrapText="1"/>
    </xf>
    <xf numFmtId="49" fontId="26" fillId="0" borderId="1" xfId="2" applyNumberFormat="1" applyFont="1" applyBorder="1" applyAlignment="1"/>
    <xf numFmtId="49" fontId="9" fillId="0" borderId="1" xfId="0" applyNumberFormat="1" applyFont="1" applyBorder="1" applyAlignment="1">
      <alignment horizontal="right" vertical="center"/>
    </xf>
    <xf numFmtId="4" fontId="9" fillId="2" borderId="1" xfId="1" applyNumberFormat="1" applyFont="1" applyFill="1" applyBorder="1" applyAlignment="1">
      <alignment horizontal="right" vertical="center"/>
    </xf>
    <xf numFmtId="0" fontId="27" fillId="0" borderId="1" xfId="0" applyFont="1" applyBorder="1" applyAlignment="1">
      <alignment vertical="center" wrapText="1"/>
    </xf>
    <xf numFmtId="49" fontId="27" fillId="0" borderId="1" xfId="0" applyNumberFormat="1" applyFont="1" applyBorder="1" applyAlignment="1">
      <alignment horizontal="right" vertical="center" wrapText="1"/>
    </xf>
    <xf numFmtId="4" fontId="27" fillId="0" borderId="1" xfId="1" applyNumberFormat="1" applyFont="1" applyFill="1" applyBorder="1" applyAlignment="1">
      <alignment horizontal="right" vertical="center" wrapText="1"/>
    </xf>
    <xf numFmtId="0" fontId="27" fillId="0" borderId="0" xfId="0" applyFont="1" applyAlignment="1">
      <alignment vertical="center" wrapText="1"/>
    </xf>
    <xf numFmtId="49" fontId="27" fillId="2" borderId="1" xfId="0" applyNumberFormat="1" applyFont="1" applyFill="1" applyBorder="1" applyAlignment="1">
      <alignment horizontal="right" vertical="center" wrapText="1"/>
    </xf>
    <xf numFmtId="0" fontId="27" fillId="0" borderId="1" xfId="0" applyFont="1" applyFill="1" applyBorder="1" applyAlignment="1">
      <alignment vertical="center" wrapText="1"/>
    </xf>
    <xf numFmtId="40" fontId="6" fillId="0" borderId="1" xfId="0" applyNumberFormat="1" applyFont="1" applyFill="1" applyBorder="1" applyAlignment="1">
      <alignment vertical="center" wrapText="1"/>
    </xf>
    <xf numFmtId="0" fontId="27" fillId="0" borderId="1" xfId="0" applyNumberFormat="1" applyFont="1" applyBorder="1" applyAlignment="1">
      <alignment vertical="center" wrapText="1"/>
    </xf>
    <xf numFmtId="40" fontId="27" fillId="0" borderId="1" xfId="0" applyNumberFormat="1" applyFont="1" applyFill="1" applyBorder="1" applyAlignment="1">
      <alignment vertical="center" wrapText="1"/>
    </xf>
    <xf numFmtId="4" fontId="6" fillId="0" borderId="1" xfId="0" applyNumberFormat="1" applyFont="1" applyFill="1" applyBorder="1" applyAlignment="1">
      <alignment vertical="center" wrapText="1"/>
    </xf>
    <xf numFmtId="4" fontId="6" fillId="0" borderId="1" xfId="1" applyNumberFormat="1" applyFont="1" applyBorder="1" applyAlignment="1">
      <alignment horizontal="right" vertical="center" wrapText="1"/>
    </xf>
    <xf numFmtId="0" fontId="6" fillId="2" borderId="1" xfId="0" applyFont="1" applyFill="1" applyBorder="1" applyAlignment="1">
      <alignment vertical="center" wrapText="1"/>
    </xf>
    <xf numFmtId="4" fontId="6" fillId="0" borderId="1" xfId="1" applyNumberFormat="1" applyFont="1" applyFill="1" applyBorder="1" applyAlignment="1">
      <alignment horizontal="right" vertical="center"/>
    </xf>
    <xf numFmtId="0" fontId="28" fillId="3" borderId="1" xfId="3" quotePrefix="1" applyFont="1" applyBorder="1" applyAlignment="1">
      <alignment horizontal="left" vertical="center" wrapText="1"/>
    </xf>
    <xf numFmtId="49" fontId="9" fillId="2" borderId="1" xfId="0" applyNumberFormat="1" applyFont="1" applyFill="1" applyBorder="1" applyAlignment="1">
      <alignment horizontal="right" vertical="center"/>
    </xf>
    <xf numFmtId="4" fontId="28" fillId="3" borderId="1" xfId="1" applyNumberFormat="1" applyFont="1" applyFill="1" applyBorder="1" applyAlignment="1">
      <alignment horizontal="right" vertical="center" wrapText="1"/>
    </xf>
    <xf numFmtId="0" fontId="28" fillId="3" borderId="1" xfId="3" quotePrefix="1" applyFont="1" applyBorder="1" applyAlignment="1">
      <alignment vertical="center" wrapText="1"/>
    </xf>
    <xf numFmtId="49" fontId="6" fillId="2" borderId="1" xfId="0" applyNumberFormat="1" applyFont="1" applyFill="1" applyBorder="1" applyAlignment="1">
      <alignment horizontal="right" vertical="center"/>
    </xf>
    <xf numFmtId="0" fontId="6" fillId="0" borderId="0" xfId="0" applyFont="1" applyFill="1" applyBorder="1" applyAlignment="1">
      <alignment vertical="center" wrapText="1"/>
    </xf>
    <xf numFmtId="0" fontId="11" fillId="0" borderId="0" xfId="0" applyFont="1" applyAlignment="1">
      <alignment vertical="center" wrapText="1"/>
    </xf>
    <xf numFmtId="49" fontId="12" fillId="0" borderId="0" xfId="0" applyNumberFormat="1" applyFont="1" applyAlignment="1">
      <alignment horizontal="right" vertical="center"/>
    </xf>
    <xf numFmtId="4" fontId="7" fillId="0" borderId="0" xfId="0" applyNumberFormat="1" applyFont="1" applyAlignment="1">
      <alignment vertical="center" wrapText="1"/>
    </xf>
    <xf numFmtId="4" fontId="6" fillId="0" borderId="0" xfId="0" applyNumberFormat="1" applyFont="1" applyAlignment="1">
      <alignment vertical="center" wrapText="1"/>
    </xf>
    <xf numFmtId="0" fontId="16" fillId="0" borderId="0" xfId="0" applyFont="1" applyAlignment="1">
      <alignment vertical="center" wrapText="1"/>
    </xf>
    <xf numFmtId="49" fontId="11" fillId="0" borderId="0" xfId="0" applyNumberFormat="1" applyFont="1" applyAlignment="1">
      <alignment horizontal="right" vertical="center"/>
    </xf>
    <xf numFmtId="4" fontId="16" fillId="0" borderId="0" xfId="0" applyNumberFormat="1" applyFont="1" applyAlignment="1">
      <alignment vertical="center" wrapText="1"/>
    </xf>
    <xf numFmtId="0" fontId="29" fillId="0" borderId="0" xfId="0" applyFont="1" applyAlignment="1">
      <alignment vertical="center" wrapText="1"/>
    </xf>
    <xf numFmtId="49" fontId="29" fillId="0" borderId="0" xfId="0" applyNumberFormat="1" applyFont="1" applyAlignment="1">
      <alignment horizontal="right" vertical="center"/>
    </xf>
    <xf numFmtId="4" fontId="29" fillId="0" borderId="0" xfId="0" applyNumberFormat="1" applyFont="1" applyAlignment="1">
      <alignment vertical="center" wrapText="1"/>
    </xf>
    <xf numFmtId="4" fontId="29" fillId="0" borderId="38" xfId="0" applyNumberFormat="1" applyFont="1" applyBorder="1" applyAlignment="1">
      <alignment vertical="center" wrapText="1"/>
    </xf>
    <xf numFmtId="49" fontId="13" fillId="0" borderId="0" xfId="0" applyNumberFormat="1" applyFont="1" applyAlignment="1">
      <alignment horizontal="right" vertical="center"/>
    </xf>
    <xf numFmtId="0" fontId="7" fillId="0" borderId="0" xfId="0" applyFont="1" applyAlignment="1">
      <alignment horizontal="right" vertical="center" wrapText="1"/>
    </xf>
    <xf numFmtId="49" fontId="6" fillId="0" borderId="1" xfId="0" applyNumberFormat="1" applyFont="1" applyBorder="1" applyAlignment="1">
      <alignment horizontal="center" vertical="center" wrapText="1"/>
    </xf>
    <xf numFmtId="4" fontId="6" fillId="2" borderId="1" xfId="1" applyNumberFormat="1" applyFont="1" applyFill="1" applyBorder="1" applyAlignment="1">
      <alignment horizontal="right" vertical="center"/>
    </xf>
    <xf numFmtId="49" fontId="6" fillId="0" borderId="1" xfId="0" applyNumberFormat="1" applyFont="1" applyBorder="1" applyAlignment="1">
      <alignment horizontal="center" vertical="center"/>
    </xf>
    <xf numFmtId="49" fontId="6" fillId="2" borderId="1" xfId="0" applyNumberFormat="1" applyFont="1" applyFill="1" applyBorder="1" applyAlignment="1">
      <alignment horizontal="center" vertical="center"/>
    </xf>
    <xf numFmtId="0" fontId="6" fillId="3" borderId="1" xfId="3" quotePrefix="1" applyFont="1" applyBorder="1" applyAlignment="1">
      <alignment vertical="center" wrapText="1"/>
    </xf>
    <xf numFmtId="4" fontId="6" fillId="3" borderId="1" xfId="1" applyNumberFormat="1" applyFont="1" applyFill="1" applyBorder="1" applyAlignment="1">
      <alignment horizontal="right" vertical="center" wrapText="1"/>
    </xf>
    <xf numFmtId="0" fontId="6" fillId="0" borderId="1" xfId="0" applyFont="1" applyBorder="1" applyAlignment="1">
      <alignment horizontal="center" vertical="center"/>
    </xf>
    <xf numFmtId="0" fontId="6" fillId="5" borderId="1" xfId="0" applyFont="1" applyFill="1" applyBorder="1" applyAlignment="1">
      <alignment vertical="center" wrapText="1"/>
    </xf>
    <xf numFmtId="0" fontId="6" fillId="5" borderId="1" xfId="0" applyFont="1" applyFill="1" applyBorder="1" applyAlignment="1">
      <alignment horizontal="center" vertical="center"/>
    </xf>
    <xf numFmtId="167" fontId="6" fillId="5" borderId="1" xfId="0" applyNumberFormat="1" applyFont="1" applyFill="1" applyBorder="1" applyAlignment="1">
      <alignment horizontal="center" vertical="center"/>
    </xf>
    <xf numFmtId="4" fontId="21" fillId="0" borderId="0" xfId="0" applyNumberFormat="1" applyFont="1" applyAlignment="1">
      <alignment vertical="center"/>
    </xf>
    <xf numFmtId="4" fontId="30" fillId="0" borderId="0" xfId="0" applyNumberFormat="1" applyFont="1" applyAlignment="1">
      <alignment horizontal="center" vertical="center"/>
    </xf>
    <xf numFmtId="0" fontId="7" fillId="0" borderId="0" xfId="0" applyFont="1" applyFill="1" applyAlignment="1">
      <alignment vertical="center"/>
    </xf>
    <xf numFmtId="0" fontId="7" fillId="4" borderId="3" xfId="0" applyFont="1" applyFill="1" applyBorder="1" applyAlignment="1">
      <alignment horizontal="center" vertical="center"/>
    </xf>
    <xf numFmtId="0" fontId="7" fillId="4" borderId="4" xfId="0" applyFont="1" applyFill="1" applyBorder="1" applyAlignment="1">
      <alignment horizontal="center" vertical="center"/>
    </xf>
    <xf numFmtId="0" fontId="7" fillId="4" borderId="4" xfId="0" applyFont="1" applyFill="1" applyBorder="1" applyAlignment="1">
      <alignment vertical="center"/>
    </xf>
    <xf numFmtId="164" fontId="7" fillId="4" borderId="4" xfId="0" applyNumberFormat="1" applyFont="1" applyFill="1" applyBorder="1" applyAlignment="1">
      <alignment vertical="center"/>
    </xf>
    <xf numFmtId="0" fontId="7" fillId="4" borderId="5" xfId="0" applyFont="1" applyFill="1" applyBorder="1" applyAlignment="1">
      <alignment horizontal="center" vertical="center"/>
    </xf>
    <xf numFmtId="0" fontId="7" fillId="7" borderId="2" xfId="0" applyFont="1" applyFill="1" applyBorder="1" applyAlignment="1">
      <alignment horizontal="right" vertical="center" wrapText="1"/>
    </xf>
    <xf numFmtId="166" fontId="7" fillId="8" borderId="2" xfId="0" applyNumberFormat="1" applyFont="1" applyFill="1" applyBorder="1" applyAlignment="1">
      <alignment vertical="center" wrapText="1"/>
    </xf>
    <xf numFmtId="0" fontId="31" fillId="4" borderId="4" xfId="0" applyFont="1" applyFill="1" applyBorder="1" applyAlignment="1">
      <alignment vertical="center"/>
    </xf>
    <xf numFmtId="0" fontId="32" fillId="0" borderId="0" xfId="0" applyFont="1" applyAlignment="1">
      <alignment horizontal="right" vertical="center" wrapText="1"/>
    </xf>
    <xf numFmtId="0" fontId="32" fillId="0" borderId="0" xfId="0" applyFont="1" applyAlignment="1">
      <alignment vertical="center" wrapText="1"/>
    </xf>
    <xf numFmtId="4" fontId="32" fillId="0" borderId="0" xfId="0" applyNumberFormat="1" applyFont="1" applyAlignment="1">
      <alignment vertical="center" wrapText="1"/>
    </xf>
    <xf numFmtId="0" fontId="31" fillId="0" borderId="0" xfId="0" applyFont="1" applyAlignment="1">
      <alignment vertical="center" wrapText="1"/>
    </xf>
    <xf numFmtId="44" fontId="6" fillId="0" borderId="0" xfId="0" applyNumberFormat="1" applyFont="1" applyFill="1" applyAlignment="1">
      <alignment wrapText="1"/>
    </xf>
    <xf numFmtId="0" fontId="33" fillId="0" borderId="17" xfId="0" applyFont="1" applyFill="1" applyBorder="1" applyAlignment="1">
      <alignment horizontal="left" vertical="center" wrapText="1"/>
    </xf>
    <xf numFmtId="0" fontId="6" fillId="0" borderId="1" xfId="0" applyFont="1" applyFill="1" applyBorder="1" applyAlignment="1">
      <alignment horizontal="center" vertical="center" wrapText="1"/>
    </xf>
    <xf numFmtId="0" fontId="35" fillId="0" borderId="0" xfId="0" applyFont="1"/>
    <xf numFmtId="0" fontId="15" fillId="0" borderId="0" xfId="0" applyFont="1"/>
    <xf numFmtId="0" fontId="36" fillId="0" borderId="0" xfId="0" applyFont="1"/>
    <xf numFmtId="4" fontId="23" fillId="0" borderId="0" xfId="0" applyNumberFormat="1" applyFont="1" applyAlignment="1">
      <alignment vertical="center" wrapText="1"/>
    </xf>
    <xf numFmtId="49" fontId="6" fillId="0" borderId="2" xfId="2" applyNumberFormat="1" applyFont="1" applyBorder="1" applyAlignment="1">
      <alignment vertical="center"/>
    </xf>
    <xf numFmtId="49" fontId="6" fillId="0" borderId="1" xfId="2" applyNumberFormat="1" applyFont="1" applyBorder="1" applyAlignment="1">
      <alignment vertical="center"/>
    </xf>
    <xf numFmtId="4" fontId="6" fillId="0" borderId="1" xfId="1" applyNumberFormat="1" applyFont="1" applyBorder="1" applyAlignment="1">
      <alignment horizontal="right" vertical="center"/>
    </xf>
    <xf numFmtId="49" fontId="6" fillId="0" borderId="0" xfId="5" applyNumberFormat="1" applyFont="1" applyBorder="1" applyAlignment="1">
      <alignment vertical="center"/>
    </xf>
    <xf numFmtId="49" fontId="6" fillId="0" borderId="1" xfId="5" applyNumberFormat="1" applyFont="1" applyBorder="1" applyAlignment="1">
      <alignment vertical="center"/>
    </xf>
    <xf numFmtId="4" fontId="6" fillId="0" borderId="1" xfId="5" applyNumberFormat="1" applyFont="1" applyBorder="1" applyAlignment="1">
      <alignment vertical="center"/>
    </xf>
    <xf numFmtId="14" fontId="6" fillId="0" borderId="1" xfId="5" applyNumberFormat="1" applyFont="1" applyBorder="1" applyAlignment="1">
      <alignment horizontal="center" vertical="center"/>
    </xf>
    <xf numFmtId="4" fontId="24" fillId="0" borderId="0" xfId="0" applyNumberFormat="1" applyFont="1" applyAlignment="1">
      <alignment vertical="center" wrapText="1"/>
    </xf>
    <xf numFmtId="0" fontId="29" fillId="0" borderId="39" xfId="0" applyFont="1" applyBorder="1" applyAlignment="1">
      <alignment vertical="center" wrapText="1"/>
    </xf>
    <xf numFmtId="0" fontId="37" fillId="0" borderId="0" xfId="0" applyFont="1" applyAlignment="1">
      <alignment horizontal="center" vertical="center"/>
    </xf>
    <xf numFmtId="0" fontId="16" fillId="5" borderId="0" xfId="0" applyFont="1" applyFill="1" applyBorder="1" applyAlignment="1">
      <alignment horizontal="right" vertical="center" wrapText="1"/>
    </xf>
    <xf numFmtId="0" fontId="16" fillId="7" borderId="3" xfId="0" applyFont="1" applyFill="1" applyBorder="1" applyAlignment="1">
      <alignment horizontal="center" vertical="center" wrapText="1"/>
    </xf>
    <xf numFmtId="0" fontId="16" fillId="0" borderId="3" xfId="0" applyFont="1" applyFill="1" applyBorder="1" applyAlignment="1">
      <alignment horizontal="center" vertical="center" wrapText="1"/>
    </xf>
    <xf numFmtId="0" fontId="38" fillId="0" borderId="0" xfId="0" applyFont="1" applyFill="1" applyAlignment="1">
      <alignment horizontal="center" vertical="center" wrapText="1"/>
    </xf>
    <xf numFmtId="0" fontId="39" fillId="0" borderId="0" xfId="0" applyFont="1" applyFill="1" applyAlignment="1">
      <alignment horizontal="center" vertical="center" wrapText="1"/>
    </xf>
    <xf numFmtId="0" fontId="16" fillId="7" borderId="1" xfId="0" applyFont="1" applyFill="1" applyBorder="1" applyAlignment="1">
      <alignment horizontal="center" vertical="center" wrapText="1"/>
    </xf>
    <xf numFmtId="0" fontId="38" fillId="4" borderId="1" xfId="0" applyFont="1" applyFill="1" applyBorder="1" applyAlignment="1">
      <alignment horizontal="center" vertical="center" wrapText="1"/>
    </xf>
    <xf numFmtId="0" fontId="16" fillId="0" borderId="3" xfId="0" applyFont="1" applyBorder="1" applyAlignment="1">
      <alignment vertical="center" wrapText="1"/>
    </xf>
    <xf numFmtId="0" fontId="38" fillId="4" borderId="3" xfId="0" applyFont="1" applyFill="1" applyBorder="1" applyAlignment="1">
      <alignment vertical="center" wrapText="1"/>
    </xf>
    <xf numFmtId="0" fontId="16" fillId="0" borderId="1" xfId="0" applyFont="1" applyBorder="1" applyAlignment="1">
      <alignment vertical="center" wrapText="1"/>
    </xf>
    <xf numFmtId="0" fontId="38" fillId="9" borderId="34" xfId="0" applyFont="1" applyFill="1" applyBorder="1" applyAlignment="1">
      <alignment horizontal="center" vertical="center"/>
    </xf>
    <xf numFmtId="0" fontId="38" fillId="4" borderId="4" xfId="0" applyFont="1" applyFill="1" applyBorder="1" applyAlignment="1">
      <alignment horizontal="center" vertical="center"/>
    </xf>
    <xf numFmtId="0" fontId="16" fillId="0" borderId="1" xfId="0" applyFont="1" applyBorder="1" applyAlignment="1">
      <alignment horizontal="center" vertical="center"/>
    </xf>
    <xf numFmtId="49" fontId="26" fillId="0" borderId="1" xfId="2" applyNumberFormat="1" applyFont="1" applyBorder="1" applyAlignment="1">
      <alignment vertical="center"/>
    </xf>
    <xf numFmtId="4" fontId="26" fillId="0" borderId="1" xfId="1" applyNumberFormat="1" applyFont="1" applyBorder="1" applyAlignment="1">
      <alignment horizontal="right" vertical="center"/>
    </xf>
    <xf numFmtId="49" fontId="26" fillId="0" borderId="1" xfId="5" applyNumberFormat="1" applyFont="1" applyBorder="1" applyAlignment="1">
      <alignment vertical="center"/>
    </xf>
    <xf numFmtId="14" fontId="26" fillId="0" borderId="1" xfId="5" applyNumberFormat="1" applyFont="1" applyBorder="1" applyAlignment="1">
      <alignment vertical="center"/>
    </xf>
    <xf numFmtId="4" fontId="26" fillId="0" borderId="1" xfId="5" applyNumberFormat="1" applyFont="1" applyBorder="1" applyAlignment="1">
      <alignment vertical="center"/>
    </xf>
    <xf numFmtId="0" fontId="32" fillId="0" borderId="1" xfId="0" applyFont="1" applyBorder="1" applyAlignment="1">
      <alignment vertical="center" wrapText="1"/>
    </xf>
    <xf numFmtId="49" fontId="32" fillId="0" borderId="1" xfId="0" applyNumberFormat="1" applyFont="1" applyBorder="1" applyAlignment="1">
      <alignment horizontal="right" vertical="center" wrapText="1"/>
    </xf>
    <xf numFmtId="4" fontId="32" fillId="0" borderId="1" xfId="1" applyNumberFormat="1" applyFont="1" applyFill="1" applyBorder="1" applyAlignment="1">
      <alignment horizontal="right" vertical="center" wrapText="1"/>
    </xf>
    <xf numFmtId="0" fontId="32" fillId="0" borderId="1" xfId="0" applyFont="1" applyFill="1" applyBorder="1" applyAlignment="1">
      <alignment vertical="center" wrapText="1"/>
    </xf>
    <xf numFmtId="0" fontId="38" fillId="0" borderId="1" xfId="0" applyFont="1" applyFill="1" applyBorder="1" applyAlignment="1">
      <alignment horizontal="center" vertical="center" wrapText="1"/>
    </xf>
    <xf numFmtId="0" fontId="38" fillId="10" borderId="1" xfId="0" applyFont="1" applyFill="1" applyBorder="1" applyAlignment="1">
      <alignment vertical="center" wrapText="1"/>
    </xf>
    <xf numFmtId="0" fontId="40" fillId="0" borderId="1" xfId="0" applyFont="1" applyBorder="1" applyAlignment="1">
      <alignment vertical="center" wrapText="1"/>
    </xf>
    <xf numFmtId="0" fontId="29" fillId="0" borderId="1" xfId="0" applyFont="1" applyBorder="1" applyAlignment="1">
      <alignment vertical="center" wrapText="1"/>
    </xf>
    <xf numFmtId="0" fontId="38" fillId="0" borderId="0" xfId="0" applyFont="1" applyAlignment="1">
      <alignment vertical="center" wrapText="1"/>
    </xf>
    <xf numFmtId="167" fontId="21" fillId="0" borderId="0" xfId="0" applyNumberFormat="1" applyFont="1" applyAlignment="1">
      <alignment vertical="center"/>
    </xf>
    <xf numFmtId="0" fontId="7" fillId="11" borderId="1" xfId="0" applyFont="1" applyFill="1" applyBorder="1" applyAlignment="1">
      <alignment horizontal="center" vertical="center" wrapText="1"/>
    </xf>
    <xf numFmtId="0" fontId="41" fillId="0" borderId="1" xfId="0" applyFont="1" applyFill="1" applyBorder="1" applyAlignment="1">
      <alignment horizontal="center" vertical="center" wrapText="1"/>
    </xf>
    <xf numFmtId="0" fontId="42" fillId="0" borderId="1" xfId="0" applyFont="1" applyFill="1" applyBorder="1" applyAlignment="1">
      <alignment horizontal="center" vertical="center" wrapText="1"/>
    </xf>
    <xf numFmtId="0" fontId="41" fillId="5" borderId="1" xfId="0" applyFont="1" applyFill="1" applyBorder="1" applyAlignment="1">
      <alignment horizontal="left" vertical="center" wrapText="1"/>
    </xf>
    <xf numFmtId="166" fontId="41" fillId="5" borderId="1" xfId="0" applyNumberFormat="1" applyFont="1" applyFill="1" applyBorder="1" applyAlignment="1">
      <alignment horizontal="right" vertical="center" wrapText="1"/>
    </xf>
    <xf numFmtId="0" fontId="42" fillId="0" borderId="3" xfId="0" applyFont="1" applyFill="1" applyBorder="1" applyAlignment="1">
      <alignment horizontal="center" vertical="center" wrapText="1"/>
    </xf>
    <xf numFmtId="0" fontId="41" fillId="5" borderId="3" xfId="0" applyFont="1" applyFill="1" applyBorder="1" applyAlignment="1">
      <alignment horizontal="left" vertical="center" wrapText="1"/>
    </xf>
    <xf numFmtId="0" fontId="41" fillId="5" borderId="3" xfId="0" applyFont="1" applyFill="1" applyBorder="1" applyAlignment="1">
      <alignment vertical="center" wrapText="1"/>
    </xf>
    <xf numFmtId="0" fontId="43" fillId="7" borderId="1" xfId="0" applyFont="1" applyFill="1" applyBorder="1" applyAlignment="1">
      <alignment horizontal="right" vertical="center" wrapText="1"/>
    </xf>
    <xf numFmtId="166" fontId="43" fillId="8" borderId="1" xfId="0" applyNumberFormat="1" applyFont="1" applyFill="1" applyBorder="1" applyAlignment="1">
      <alignment vertical="center" wrapText="1"/>
    </xf>
    <xf numFmtId="0" fontId="12" fillId="0" borderId="0" xfId="0" applyFont="1" applyBorder="1" applyAlignment="1">
      <alignment vertical="center" wrapText="1"/>
    </xf>
    <xf numFmtId="0" fontId="7" fillId="6" borderId="4" xfId="0" applyFont="1" applyFill="1" applyBorder="1" applyAlignment="1">
      <alignment vertical="center" wrapText="1"/>
    </xf>
    <xf numFmtId="0" fontId="7" fillId="6" borderId="5" xfId="0" applyFont="1" applyFill="1" applyBorder="1" applyAlignment="1">
      <alignment vertical="center" wrapText="1"/>
    </xf>
    <xf numFmtId="0" fontId="6" fillId="0" borderId="40" xfId="0" applyFont="1" applyFill="1" applyBorder="1" applyAlignment="1">
      <alignment horizontal="center" vertical="center" wrapText="1"/>
    </xf>
    <xf numFmtId="44" fontId="10" fillId="5" borderId="19" xfId="0" applyNumberFormat="1" applyFont="1" applyFill="1" applyBorder="1" applyAlignment="1">
      <alignment horizontal="right" vertical="center" wrapText="1"/>
    </xf>
    <xf numFmtId="0" fontId="7" fillId="5" borderId="20" xfId="0" applyFont="1" applyFill="1" applyBorder="1" applyAlignment="1">
      <alignment horizontal="center" vertical="center" wrapText="1"/>
    </xf>
    <xf numFmtId="0" fontId="6" fillId="0" borderId="41" xfId="0" applyFont="1" applyFill="1" applyBorder="1" applyAlignment="1">
      <alignment vertical="center" wrapText="1"/>
    </xf>
    <xf numFmtId="166" fontId="7" fillId="11" borderId="1" xfId="0" applyNumberFormat="1" applyFont="1" applyFill="1" applyBorder="1" applyAlignment="1">
      <alignment horizontal="right" vertical="center" wrapText="1"/>
    </xf>
    <xf numFmtId="0" fontId="7" fillId="9" borderId="1" xfId="0" applyFont="1" applyFill="1" applyBorder="1" applyAlignment="1">
      <alignment horizontal="center" vertical="center" wrapText="1"/>
    </xf>
    <xf numFmtId="0" fontId="6" fillId="12" borderId="1" xfId="0" applyFont="1" applyFill="1" applyBorder="1" applyAlignment="1">
      <alignment vertical="center" wrapText="1"/>
    </xf>
    <xf numFmtId="0" fontId="16" fillId="12" borderId="1" xfId="0" applyFont="1" applyFill="1" applyBorder="1" applyAlignment="1">
      <alignment vertical="center" wrapText="1"/>
    </xf>
    <xf numFmtId="4" fontId="7" fillId="12" borderId="1" xfId="1" applyNumberFormat="1" applyFont="1" applyFill="1" applyBorder="1" applyAlignment="1">
      <alignment horizontal="right" vertical="center" wrapText="1"/>
    </xf>
    <xf numFmtId="4" fontId="27" fillId="0" borderId="0" xfId="0" applyNumberFormat="1" applyFont="1" applyAlignment="1">
      <alignment vertical="center" wrapText="1"/>
    </xf>
    <xf numFmtId="0" fontId="44" fillId="0" borderId="1" xfId="0" applyFont="1" applyBorder="1" applyAlignment="1">
      <alignment vertical="center" wrapText="1"/>
    </xf>
    <xf numFmtId="0" fontId="6" fillId="0" borderId="45" xfId="0" applyFont="1" applyFill="1" applyBorder="1" applyAlignment="1">
      <alignment horizontal="center" vertical="center" wrapText="1"/>
    </xf>
    <xf numFmtId="0" fontId="7" fillId="9" borderId="1" xfId="0" applyFont="1" applyFill="1" applyBorder="1" applyAlignment="1">
      <alignment horizontal="center" vertical="center"/>
    </xf>
    <xf numFmtId="0" fontId="38" fillId="9" borderId="1" xfId="0" applyFont="1" applyFill="1" applyBorder="1" applyAlignment="1">
      <alignment horizontal="center" vertical="center"/>
    </xf>
    <xf numFmtId="0" fontId="7" fillId="9" borderId="1" xfId="0" applyFont="1" applyFill="1" applyBorder="1" applyAlignment="1">
      <alignment horizontal="right" vertical="center"/>
    </xf>
    <xf numFmtId="167" fontId="7" fillId="9" borderId="1" xfId="0" applyNumberFormat="1" applyFont="1" applyFill="1" applyBorder="1" applyAlignment="1">
      <alignment horizontal="right" vertical="center"/>
    </xf>
    <xf numFmtId="0" fontId="33" fillId="0" borderId="36" xfId="0" applyFont="1" applyFill="1" applyBorder="1" applyAlignment="1">
      <alignment horizontal="left" vertical="center" wrapText="1"/>
    </xf>
    <xf numFmtId="44" fontId="33" fillId="5" borderId="22" xfId="0" applyNumberFormat="1" applyFont="1" applyFill="1" applyBorder="1" applyAlignment="1">
      <alignment horizontal="right" vertical="center" wrapText="1"/>
    </xf>
    <xf numFmtId="0" fontId="16" fillId="5" borderId="37" xfId="0" applyFont="1" applyFill="1" applyBorder="1" applyAlignment="1">
      <alignment horizontal="center" vertical="center" wrapText="1"/>
    </xf>
    <xf numFmtId="0" fontId="16" fillId="0" borderId="42" xfId="0" applyFont="1" applyFill="1" applyBorder="1" applyAlignment="1">
      <alignment horizontal="right" vertical="center" wrapText="1"/>
    </xf>
    <xf numFmtId="44" fontId="17" fillId="5" borderId="43" xfId="0" quotePrefix="1" applyNumberFormat="1" applyFont="1" applyFill="1" applyBorder="1" applyAlignment="1">
      <alignment horizontal="right" vertical="center" wrapText="1"/>
    </xf>
    <xf numFmtId="0" fontId="17" fillId="5" borderId="44" xfId="0" applyFont="1" applyFill="1" applyBorder="1" applyAlignment="1">
      <alignment horizontal="center" vertical="center" wrapText="1"/>
    </xf>
    <xf numFmtId="0" fontId="7" fillId="5" borderId="15" xfId="0" applyFont="1" applyFill="1" applyBorder="1" applyAlignment="1">
      <alignment horizontal="center" vertical="center" wrapText="1"/>
    </xf>
    <xf numFmtId="44" fontId="7" fillId="5" borderId="13" xfId="0" applyNumberFormat="1" applyFont="1" applyFill="1" applyBorder="1" applyAlignment="1">
      <alignment horizontal="right" vertical="center" wrapText="1"/>
    </xf>
    <xf numFmtId="49" fontId="6" fillId="2" borderId="1" xfId="0" applyNumberFormat="1" applyFont="1" applyFill="1" applyBorder="1" applyAlignment="1">
      <alignment horizontal="center" vertical="center" wrapText="1"/>
    </xf>
    <xf numFmtId="4" fontId="6" fillId="2" borderId="1" xfId="1" applyNumberFormat="1" applyFont="1" applyFill="1" applyBorder="1" applyAlignment="1">
      <alignment horizontal="right" vertical="center" wrapText="1"/>
    </xf>
    <xf numFmtId="4" fontId="6" fillId="0" borderId="0" xfId="0" applyNumberFormat="1" applyFont="1" applyFill="1" applyAlignment="1">
      <alignment horizontal="center" vertical="center" wrapText="1"/>
    </xf>
    <xf numFmtId="49" fontId="27" fillId="0" borderId="1" xfId="2" applyNumberFormat="1" applyFont="1" applyBorder="1" applyAlignment="1">
      <alignment vertical="center"/>
    </xf>
    <xf numFmtId="49" fontId="27" fillId="2" borderId="1" xfId="0" applyNumberFormat="1" applyFont="1" applyFill="1" applyBorder="1" applyAlignment="1">
      <alignment horizontal="right" vertical="center"/>
    </xf>
    <xf numFmtId="4" fontId="27" fillId="0" borderId="1" xfId="1" applyNumberFormat="1" applyFont="1" applyBorder="1" applyAlignment="1">
      <alignment horizontal="right" vertical="center"/>
    </xf>
    <xf numFmtId="0" fontId="9" fillId="5" borderId="46" xfId="0" applyFont="1" applyFill="1" applyBorder="1" applyAlignment="1">
      <alignment horizontal="left" vertical="center" wrapText="1"/>
    </xf>
    <xf numFmtId="0" fontId="9" fillId="5" borderId="47" xfId="0" applyFont="1" applyFill="1" applyBorder="1" applyAlignment="1">
      <alignment horizontal="left" vertical="center" wrapText="1"/>
    </xf>
    <xf numFmtId="44" fontId="9" fillId="5" borderId="47" xfId="0" applyNumberFormat="1" applyFont="1" applyFill="1" applyBorder="1" applyAlignment="1">
      <alignment horizontal="right" vertical="center" wrapText="1"/>
    </xf>
    <xf numFmtId="44" fontId="7" fillId="5" borderId="0" xfId="0" applyNumberFormat="1" applyFont="1" applyFill="1" applyBorder="1" applyAlignment="1">
      <alignment wrapText="1"/>
    </xf>
    <xf numFmtId="0" fontId="6" fillId="0" borderId="0" xfId="0" applyFont="1" applyFill="1" applyAlignment="1">
      <alignment horizontal="left" vertical="top" wrapText="1"/>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5" xfId="0" applyFont="1" applyFill="1" applyBorder="1" applyAlignment="1">
      <alignment horizontal="center" vertical="center" wrapText="1"/>
    </xf>
    <xf numFmtId="165" fontId="6" fillId="0" borderId="14" xfId="0" applyNumberFormat="1" applyFont="1" applyFill="1" applyBorder="1" applyAlignment="1">
      <alignment horizontal="center" vertical="center" wrapText="1"/>
    </xf>
    <xf numFmtId="165" fontId="6" fillId="0" borderId="42" xfId="0" applyNumberFormat="1" applyFont="1" applyFill="1" applyBorder="1" applyAlignment="1">
      <alignment horizontal="center" vertical="center" wrapText="1"/>
    </xf>
    <xf numFmtId="0" fontId="6" fillId="0" borderId="22" xfId="0" applyFont="1" applyFill="1" applyBorder="1" applyAlignment="1">
      <alignment horizontal="center" vertical="top" wrapText="1"/>
    </xf>
    <xf numFmtId="165" fontId="6" fillId="0" borderId="21" xfId="0" applyNumberFormat="1" applyFont="1" applyFill="1" applyBorder="1" applyAlignment="1">
      <alignment horizontal="center" vertical="center" wrapText="1"/>
    </xf>
    <xf numFmtId="165" fontId="6" fillId="0" borderId="17" xfId="0" applyNumberFormat="1" applyFont="1" applyFill="1" applyBorder="1" applyAlignment="1">
      <alignment horizontal="center" vertical="center" wrapText="1"/>
    </xf>
    <xf numFmtId="0" fontId="7" fillId="7" borderId="3" xfId="0" applyFont="1" applyFill="1" applyBorder="1" applyAlignment="1">
      <alignment horizontal="center" vertical="center" wrapText="1"/>
    </xf>
    <xf numFmtId="0" fontId="7" fillId="7" borderId="4" xfId="0" applyFont="1" applyFill="1" applyBorder="1" applyAlignment="1">
      <alignment horizontal="center" vertical="center" wrapText="1"/>
    </xf>
    <xf numFmtId="0" fontId="7" fillId="7" borderId="5" xfId="0" applyFont="1" applyFill="1" applyBorder="1" applyAlignment="1">
      <alignment horizontal="center" vertical="center" wrapText="1"/>
    </xf>
    <xf numFmtId="0" fontId="6" fillId="7" borderId="1" xfId="0" applyFont="1" applyFill="1" applyBorder="1" applyAlignment="1">
      <alignment horizontal="right" vertical="center" wrapText="1"/>
    </xf>
    <xf numFmtId="0" fontId="6" fillId="0" borderId="1" xfId="0" applyFont="1" applyFill="1" applyBorder="1" applyAlignment="1">
      <alignment horizontal="center" vertical="center" wrapText="1"/>
    </xf>
    <xf numFmtId="0" fontId="7" fillId="5" borderId="3" xfId="0" applyFont="1" applyFill="1" applyBorder="1" applyAlignment="1">
      <alignment horizontal="center" vertical="center" wrapText="1"/>
    </xf>
    <xf numFmtId="0" fontId="7" fillId="5" borderId="4" xfId="0" applyFont="1" applyFill="1" applyBorder="1" applyAlignment="1">
      <alignment horizontal="center" vertical="center" wrapText="1"/>
    </xf>
    <xf numFmtId="0" fontId="7" fillId="5" borderId="5" xfId="0" applyFont="1" applyFill="1" applyBorder="1" applyAlignment="1">
      <alignment horizontal="center" vertical="center" wrapText="1"/>
    </xf>
    <xf numFmtId="0" fontId="12" fillId="0" borderId="0" xfId="0" applyFont="1" applyBorder="1" applyAlignment="1">
      <alignment horizontal="center" vertical="center" wrapText="1"/>
    </xf>
    <xf numFmtId="0" fontId="6" fillId="0" borderId="0" xfId="0" applyFont="1" applyAlignment="1">
      <alignment horizontal="left" vertical="center" wrapText="1"/>
    </xf>
    <xf numFmtId="0" fontId="21" fillId="0" borderId="0" xfId="0" applyFont="1" applyAlignment="1">
      <alignment horizontal="left" vertical="center"/>
    </xf>
    <xf numFmtId="0" fontId="7" fillId="6" borderId="3" xfId="0" applyFont="1" applyFill="1" applyBorder="1" applyAlignment="1">
      <alignment horizontal="center" vertical="center" wrapText="1"/>
    </xf>
    <xf numFmtId="0" fontId="7" fillId="6" borderId="5" xfId="0" applyFont="1" applyFill="1" applyBorder="1" applyAlignment="1">
      <alignment horizontal="center" vertical="center" wrapText="1"/>
    </xf>
    <xf numFmtId="0" fontId="7" fillId="12" borderId="3" xfId="0" applyFont="1" applyFill="1" applyBorder="1" applyAlignment="1">
      <alignment horizontal="right" vertical="center" wrapText="1"/>
    </xf>
    <xf numFmtId="0" fontId="7" fillId="12" borderId="5" xfId="0" applyFont="1" applyFill="1" applyBorder="1" applyAlignment="1">
      <alignment horizontal="right" vertical="center" wrapText="1"/>
    </xf>
    <xf numFmtId="0" fontId="15" fillId="7" borderId="3" xfId="0" applyFont="1" applyFill="1" applyBorder="1" applyAlignment="1">
      <alignment horizontal="center" vertical="center" wrapText="1"/>
    </xf>
    <xf numFmtId="0" fontId="15" fillId="7" borderId="4" xfId="0" applyFont="1" applyFill="1" applyBorder="1" applyAlignment="1">
      <alignment horizontal="center" vertical="center" wrapText="1"/>
    </xf>
    <xf numFmtId="0" fontId="15" fillId="7" borderId="5" xfId="0" applyFont="1" applyFill="1" applyBorder="1" applyAlignment="1">
      <alignment horizontal="center" vertical="center" wrapText="1"/>
    </xf>
    <xf numFmtId="166" fontId="6" fillId="4" borderId="35" xfId="0" applyNumberFormat="1" applyFont="1" applyFill="1" applyBorder="1" applyAlignment="1">
      <alignment horizontal="right" vertical="center" wrapText="1"/>
    </xf>
    <xf numFmtId="0" fontId="6" fillId="4" borderId="2" xfId="0" applyFont="1" applyFill="1" applyBorder="1" applyAlignment="1">
      <alignment horizontal="right" vertical="center" wrapText="1"/>
    </xf>
    <xf numFmtId="0" fontId="6" fillId="5" borderId="35" xfId="0" applyFont="1" applyFill="1" applyBorder="1" applyAlignment="1">
      <alignment horizontal="center" vertical="center" wrapText="1"/>
    </xf>
    <xf numFmtId="0" fontId="6" fillId="5" borderId="2" xfId="0" applyFont="1" applyFill="1" applyBorder="1" applyAlignment="1">
      <alignment horizontal="center" vertical="center" wrapText="1"/>
    </xf>
    <xf numFmtId="0" fontId="6" fillId="7" borderId="10" xfId="0" applyFont="1" applyFill="1" applyBorder="1" applyAlignment="1">
      <alignment horizontal="right" vertical="center" wrapText="1"/>
    </xf>
    <xf numFmtId="0" fontId="6" fillId="7" borderId="33" xfId="0" applyFont="1" applyFill="1" applyBorder="1" applyAlignment="1">
      <alignment horizontal="right" vertical="center" wrapText="1"/>
    </xf>
    <xf numFmtId="0" fontId="6" fillId="7" borderId="12" xfId="0" applyFont="1" applyFill="1" applyBorder="1" applyAlignment="1">
      <alignment horizontal="right" vertical="center" wrapText="1"/>
    </xf>
    <xf numFmtId="0" fontId="7" fillId="5" borderId="1" xfId="0" applyFont="1" applyFill="1" applyBorder="1" applyAlignment="1">
      <alignment horizontal="center" vertical="center" wrapText="1"/>
    </xf>
  </cellXfs>
  <cellStyles count="6">
    <cellStyle name="Dziesiętny" xfId="1" builtinId="3"/>
    <cellStyle name="Normalny" xfId="0" builtinId="0"/>
    <cellStyle name="Normalny 2" xfId="2"/>
    <cellStyle name="Normalny 3" xfId="5"/>
    <cellStyle name="S13" xfId="4"/>
    <cellStyle name="S14" xfId="3"/>
  </cellStyles>
  <dxfs count="0"/>
  <tableStyles count="0" defaultTableStyle="TableStyleMedium2" defaultPivotStyle="PivotStyleLight16"/>
  <colors>
    <mruColors>
      <color rgb="FFC5C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0</xdr:colOff>
      <xdr:row>2</xdr:row>
      <xdr:rowOff>0</xdr:rowOff>
    </xdr:from>
    <xdr:to>
      <xdr:col>2</xdr:col>
      <xdr:colOff>1085850</xdr:colOff>
      <xdr:row>2</xdr:row>
      <xdr:rowOff>523875</xdr:rowOff>
    </xdr:to>
    <xdr:pic>
      <xdr:nvPicPr>
        <xdr:cNvPr id="2" name="Obraz 5" descr="Opis: logo 2.png">
          <a:extLst>
            <a:ext uri="{FF2B5EF4-FFF2-40B4-BE49-F238E27FC236}">
              <a16:creationId xmlns=""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0050" y="800100"/>
          <a:ext cx="1343025"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581025</xdr:colOff>
      <xdr:row>1</xdr:row>
      <xdr:rowOff>114300</xdr:rowOff>
    </xdr:from>
    <xdr:to>
      <xdr:col>3</xdr:col>
      <xdr:colOff>1066800</xdr:colOff>
      <xdr:row>1</xdr:row>
      <xdr:rowOff>638175</xdr:rowOff>
    </xdr:to>
    <xdr:pic>
      <xdr:nvPicPr>
        <xdr:cNvPr id="2" name="Obraz 5" descr="Opis: logo 2.png">
          <a:extLst>
            <a:ext uri="{FF2B5EF4-FFF2-40B4-BE49-F238E27FC236}">
              <a16:creationId xmlns=""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1950" y="809625"/>
          <a:ext cx="1504950"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tabSelected="1" zoomScale="90" zoomScaleNormal="90" workbookViewId="0">
      <selection sqref="A1:C1"/>
    </sheetView>
  </sheetViews>
  <sheetFormatPr defaultRowHeight="12.75"/>
  <cols>
    <col min="1" max="1" width="70.42578125" customWidth="1"/>
    <col min="2" max="2" width="0" hidden="1" customWidth="1"/>
    <col min="3" max="3" width="27.140625" customWidth="1"/>
  </cols>
  <sheetData>
    <row r="1" spans="1:3" ht="49.5" customHeight="1">
      <c r="A1" s="276" t="s">
        <v>268</v>
      </c>
      <c r="B1" s="276"/>
      <c r="C1" s="276"/>
    </row>
    <row r="2" spans="1:3">
      <c r="A2" s="1"/>
      <c r="B2" s="2"/>
      <c r="C2" s="3"/>
    </row>
    <row r="3" spans="1:3">
      <c r="A3" s="4" t="s">
        <v>1</v>
      </c>
      <c r="B3" s="5"/>
      <c r="C3" s="3"/>
    </row>
    <row r="4" spans="1:3">
      <c r="A4" s="6"/>
      <c r="B4" s="5"/>
      <c r="C4" s="3"/>
    </row>
    <row r="5" spans="1:3">
      <c r="A5" s="5"/>
      <c r="B5" s="7" t="s">
        <v>2</v>
      </c>
      <c r="C5" s="8" t="s">
        <v>3</v>
      </c>
    </row>
    <row r="6" spans="1:3" ht="21.75" customHeight="1">
      <c r="A6" s="9" t="s">
        <v>4</v>
      </c>
      <c r="B6" s="10" t="s">
        <v>5</v>
      </c>
      <c r="C6" s="11" t="s">
        <v>66</v>
      </c>
    </row>
    <row r="7" spans="1:3" ht="31.5">
      <c r="A7" s="12" t="s">
        <v>6</v>
      </c>
      <c r="B7" s="13" t="s">
        <v>7</v>
      </c>
      <c r="C7" s="14" t="s">
        <v>67</v>
      </c>
    </row>
    <row r="8" spans="1:3" ht="21">
      <c r="A8" s="12" t="s">
        <v>8</v>
      </c>
      <c r="B8" s="13" t="s">
        <v>9</v>
      </c>
      <c r="C8" s="15">
        <v>7871930651</v>
      </c>
    </row>
    <row r="9" spans="1:3" ht="21.75" customHeight="1">
      <c r="A9" s="12" t="s">
        <v>10</v>
      </c>
      <c r="B9" s="13">
        <v>535907</v>
      </c>
      <c r="C9" s="16" t="s">
        <v>68</v>
      </c>
    </row>
    <row r="10" spans="1:3" ht="21">
      <c r="A10" s="12" t="s">
        <v>11</v>
      </c>
      <c r="B10" s="13"/>
      <c r="C10" s="15" t="s">
        <v>70</v>
      </c>
    </row>
    <row r="11" spans="1:3" ht="45" customHeight="1">
      <c r="A11" s="12" t="s">
        <v>12</v>
      </c>
      <c r="B11" s="17" t="s">
        <v>13</v>
      </c>
      <c r="C11" s="18" t="s">
        <v>69</v>
      </c>
    </row>
    <row r="12" spans="1:3" ht="24" customHeight="1">
      <c r="A12" s="12" t="s">
        <v>14</v>
      </c>
      <c r="B12" s="13" t="s">
        <v>15</v>
      </c>
      <c r="C12" s="106" t="s">
        <v>84</v>
      </c>
    </row>
    <row r="13" spans="1:3" ht="20.25" customHeight="1">
      <c r="A13" s="12" t="s">
        <v>16</v>
      </c>
      <c r="B13" s="17">
        <v>37</v>
      </c>
      <c r="C13" s="18">
        <v>9</v>
      </c>
    </row>
    <row r="14" spans="1:3" ht="21">
      <c r="A14" s="272" t="s">
        <v>17</v>
      </c>
      <c r="B14" s="273" t="s">
        <v>18</v>
      </c>
      <c r="C14" s="274" t="s">
        <v>248</v>
      </c>
    </row>
    <row r="16" spans="1:3">
      <c r="A16" s="189" t="s">
        <v>246</v>
      </c>
    </row>
    <row r="17" spans="1:1">
      <c r="A17" s="187"/>
    </row>
    <row r="18" spans="1:1">
      <c r="A18" s="188" t="s">
        <v>247</v>
      </c>
    </row>
    <row r="19" spans="1:1">
      <c r="A19" s="187" t="s">
        <v>249</v>
      </c>
    </row>
    <row r="20" spans="1:1">
      <c r="A20" s="187" t="s">
        <v>267</v>
      </c>
    </row>
    <row r="21" spans="1:1">
      <c r="A21" s="187" t="s">
        <v>250</v>
      </c>
    </row>
    <row r="22" spans="1:1">
      <c r="A22" s="187" t="s">
        <v>265</v>
      </c>
    </row>
  </sheetData>
  <mergeCells count="1">
    <mergeCell ref="A1:C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38"/>
  <sheetViews>
    <sheetView topLeftCell="A25" zoomScale="90" zoomScaleNormal="90" workbookViewId="0">
      <selection activeCell="B1" sqref="B1:D1"/>
    </sheetView>
  </sheetViews>
  <sheetFormatPr defaultColWidth="9" defaultRowHeight="10.5"/>
  <cols>
    <col min="1" max="1" width="6" style="22" customWidth="1"/>
    <col min="2" max="2" width="3.85546875" style="20" bestFit="1" customWidth="1"/>
    <col min="3" max="3" width="51" style="21" customWidth="1"/>
    <col min="4" max="5" width="18.5703125" style="22" customWidth="1"/>
    <col min="6" max="6" width="16.5703125" style="22" customWidth="1"/>
    <col min="7" max="7" width="13.42578125" style="22" bestFit="1" customWidth="1"/>
    <col min="8" max="252" width="9" style="22"/>
    <col min="253" max="253" width="6" style="22" customWidth="1"/>
    <col min="254" max="254" width="3.85546875" style="22" bestFit="1" customWidth="1"/>
    <col min="255" max="255" width="51" style="22" customWidth="1"/>
    <col min="256" max="257" width="18.5703125" style="22" customWidth="1"/>
    <col min="258" max="258" width="16.5703125" style="22" customWidth="1"/>
    <col min="259" max="508" width="9" style="22"/>
    <col min="509" max="509" width="6" style="22" customWidth="1"/>
    <col min="510" max="510" width="3.85546875" style="22" bestFit="1" customWidth="1"/>
    <col min="511" max="511" width="51" style="22" customWidth="1"/>
    <col min="512" max="513" width="18.5703125" style="22" customWidth="1"/>
    <col min="514" max="514" width="16.5703125" style="22" customWidth="1"/>
    <col min="515" max="764" width="9" style="22"/>
    <col min="765" max="765" width="6" style="22" customWidth="1"/>
    <col min="766" max="766" width="3.85546875" style="22" bestFit="1" customWidth="1"/>
    <col min="767" max="767" width="51" style="22" customWidth="1"/>
    <col min="768" max="769" width="18.5703125" style="22" customWidth="1"/>
    <col min="770" max="770" width="16.5703125" style="22" customWidth="1"/>
    <col min="771" max="1020" width="9" style="22"/>
    <col min="1021" max="1021" width="6" style="22" customWidth="1"/>
    <col min="1022" max="1022" width="3.85546875" style="22" bestFit="1" customWidth="1"/>
    <col min="1023" max="1023" width="51" style="22" customWidth="1"/>
    <col min="1024" max="1025" width="18.5703125" style="22" customWidth="1"/>
    <col min="1026" max="1026" width="16.5703125" style="22" customWidth="1"/>
    <col min="1027" max="1276" width="9" style="22"/>
    <col min="1277" max="1277" width="6" style="22" customWidth="1"/>
    <col min="1278" max="1278" width="3.85546875" style="22" bestFit="1" customWidth="1"/>
    <col min="1279" max="1279" width="51" style="22" customWidth="1"/>
    <col min="1280" max="1281" width="18.5703125" style="22" customWidth="1"/>
    <col min="1282" max="1282" width="16.5703125" style="22" customWidth="1"/>
    <col min="1283" max="1532" width="9" style="22"/>
    <col min="1533" max="1533" width="6" style="22" customWidth="1"/>
    <col min="1534" max="1534" width="3.85546875" style="22" bestFit="1" customWidth="1"/>
    <col min="1535" max="1535" width="51" style="22" customWidth="1"/>
    <col min="1536" max="1537" width="18.5703125" style="22" customWidth="1"/>
    <col min="1538" max="1538" width="16.5703125" style="22" customWidth="1"/>
    <col min="1539" max="1788" width="9" style="22"/>
    <col min="1789" max="1789" width="6" style="22" customWidth="1"/>
    <col min="1790" max="1790" width="3.85546875" style="22" bestFit="1" customWidth="1"/>
    <col min="1791" max="1791" width="51" style="22" customWidth="1"/>
    <col min="1792" max="1793" width="18.5703125" style="22" customWidth="1"/>
    <col min="1794" max="1794" width="16.5703125" style="22" customWidth="1"/>
    <col min="1795" max="2044" width="9" style="22"/>
    <col min="2045" max="2045" width="6" style="22" customWidth="1"/>
    <col min="2046" max="2046" width="3.85546875" style="22" bestFit="1" customWidth="1"/>
    <col min="2047" max="2047" width="51" style="22" customWidth="1"/>
    <col min="2048" max="2049" width="18.5703125" style="22" customWidth="1"/>
    <col min="2050" max="2050" width="16.5703125" style="22" customWidth="1"/>
    <col min="2051" max="2300" width="9" style="22"/>
    <col min="2301" max="2301" width="6" style="22" customWidth="1"/>
    <col min="2302" max="2302" width="3.85546875" style="22" bestFit="1" customWidth="1"/>
    <col min="2303" max="2303" width="51" style="22" customWidth="1"/>
    <col min="2304" max="2305" width="18.5703125" style="22" customWidth="1"/>
    <col min="2306" max="2306" width="16.5703125" style="22" customWidth="1"/>
    <col min="2307" max="2556" width="9" style="22"/>
    <col min="2557" max="2557" width="6" style="22" customWidth="1"/>
    <col min="2558" max="2558" width="3.85546875" style="22" bestFit="1" customWidth="1"/>
    <col min="2559" max="2559" width="51" style="22" customWidth="1"/>
    <col min="2560" max="2561" width="18.5703125" style="22" customWidth="1"/>
    <col min="2562" max="2562" width="16.5703125" style="22" customWidth="1"/>
    <col min="2563" max="2812" width="9" style="22"/>
    <col min="2813" max="2813" width="6" style="22" customWidth="1"/>
    <col min="2814" max="2814" width="3.85546875" style="22" bestFit="1" customWidth="1"/>
    <col min="2815" max="2815" width="51" style="22" customWidth="1"/>
    <col min="2816" max="2817" width="18.5703125" style="22" customWidth="1"/>
    <col min="2818" max="2818" width="16.5703125" style="22" customWidth="1"/>
    <col min="2819" max="3068" width="9" style="22"/>
    <col min="3069" max="3069" width="6" style="22" customWidth="1"/>
    <col min="3070" max="3070" width="3.85546875" style="22" bestFit="1" customWidth="1"/>
    <col min="3071" max="3071" width="51" style="22" customWidth="1"/>
    <col min="3072" max="3073" width="18.5703125" style="22" customWidth="1"/>
    <col min="3074" max="3074" width="16.5703125" style="22" customWidth="1"/>
    <col min="3075" max="3324" width="9" style="22"/>
    <col min="3325" max="3325" width="6" style="22" customWidth="1"/>
    <col min="3326" max="3326" width="3.85546875" style="22" bestFit="1" customWidth="1"/>
    <col min="3327" max="3327" width="51" style="22" customWidth="1"/>
    <col min="3328" max="3329" width="18.5703125" style="22" customWidth="1"/>
    <col min="3330" max="3330" width="16.5703125" style="22" customWidth="1"/>
    <col min="3331" max="3580" width="9" style="22"/>
    <col min="3581" max="3581" width="6" style="22" customWidth="1"/>
    <col min="3582" max="3582" width="3.85546875" style="22" bestFit="1" customWidth="1"/>
    <col min="3583" max="3583" width="51" style="22" customWidth="1"/>
    <col min="3584" max="3585" width="18.5703125" style="22" customWidth="1"/>
    <col min="3586" max="3586" width="16.5703125" style="22" customWidth="1"/>
    <col min="3587" max="3836" width="9" style="22"/>
    <col min="3837" max="3837" width="6" style="22" customWidth="1"/>
    <col min="3838" max="3838" width="3.85546875" style="22" bestFit="1" customWidth="1"/>
    <col min="3839" max="3839" width="51" style="22" customWidth="1"/>
    <col min="3840" max="3841" width="18.5703125" style="22" customWidth="1"/>
    <col min="3842" max="3842" width="16.5703125" style="22" customWidth="1"/>
    <col min="3843" max="4092" width="9" style="22"/>
    <col min="4093" max="4093" width="6" style="22" customWidth="1"/>
    <col min="4094" max="4094" width="3.85546875" style="22" bestFit="1" customWidth="1"/>
    <col min="4095" max="4095" width="51" style="22" customWidth="1"/>
    <col min="4096" max="4097" width="18.5703125" style="22" customWidth="1"/>
    <col min="4098" max="4098" width="16.5703125" style="22" customWidth="1"/>
    <col min="4099" max="4348" width="9" style="22"/>
    <col min="4349" max="4349" width="6" style="22" customWidth="1"/>
    <col min="4350" max="4350" width="3.85546875" style="22" bestFit="1" customWidth="1"/>
    <col min="4351" max="4351" width="51" style="22" customWidth="1"/>
    <col min="4352" max="4353" width="18.5703125" style="22" customWidth="1"/>
    <col min="4354" max="4354" width="16.5703125" style="22" customWidth="1"/>
    <col min="4355" max="4604" width="9" style="22"/>
    <col min="4605" max="4605" width="6" style="22" customWidth="1"/>
    <col min="4606" max="4606" width="3.85546875" style="22" bestFit="1" customWidth="1"/>
    <col min="4607" max="4607" width="51" style="22" customWidth="1"/>
    <col min="4608" max="4609" width="18.5703125" style="22" customWidth="1"/>
    <col min="4610" max="4610" width="16.5703125" style="22" customWidth="1"/>
    <col min="4611" max="4860" width="9" style="22"/>
    <col min="4861" max="4861" width="6" style="22" customWidth="1"/>
    <col min="4862" max="4862" width="3.85546875" style="22" bestFit="1" customWidth="1"/>
    <col min="4863" max="4863" width="51" style="22" customWidth="1"/>
    <col min="4864" max="4865" width="18.5703125" style="22" customWidth="1"/>
    <col min="4866" max="4866" width="16.5703125" style="22" customWidth="1"/>
    <col min="4867" max="5116" width="9" style="22"/>
    <col min="5117" max="5117" width="6" style="22" customWidth="1"/>
    <col min="5118" max="5118" width="3.85546875" style="22" bestFit="1" customWidth="1"/>
    <col min="5119" max="5119" width="51" style="22" customWidth="1"/>
    <col min="5120" max="5121" width="18.5703125" style="22" customWidth="1"/>
    <col min="5122" max="5122" width="16.5703125" style="22" customWidth="1"/>
    <col min="5123" max="5372" width="9" style="22"/>
    <col min="5373" max="5373" width="6" style="22" customWidth="1"/>
    <col min="5374" max="5374" width="3.85546875" style="22" bestFit="1" customWidth="1"/>
    <col min="5375" max="5375" width="51" style="22" customWidth="1"/>
    <col min="5376" max="5377" width="18.5703125" style="22" customWidth="1"/>
    <col min="5378" max="5378" width="16.5703125" style="22" customWidth="1"/>
    <col min="5379" max="5628" width="9" style="22"/>
    <col min="5629" max="5629" width="6" style="22" customWidth="1"/>
    <col min="5630" max="5630" width="3.85546875" style="22" bestFit="1" customWidth="1"/>
    <col min="5631" max="5631" width="51" style="22" customWidth="1"/>
    <col min="5632" max="5633" width="18.5703125" style="22" customWidth="1"/>
    <col min="5634" max="5634" width="16.5703125" style="22" customWidth="1"/>
    <col min="5635" max="5884" width="9" style="22"/>
    <col min="5885" max="5885" width="6" style="22" customWidth="1"/>
    <col min="5886" max="5886" width="3.85546875" style="22" bestFit="1" customWidth="1"/>
    <col min="5887" max="5887" width="51" style="22" customWidth="1"/>
    <col min="5888" max="5889" width="18.5703125" style="22" customWidth="1"/>
    <col min="5890" max="5890" width="16.5703125" style="22" customWidth="1"/>
    <col min="5891" max="6140" width="9" style="22"/>
    <col min="6141" max="6141" width="6" style="22" customWidth="1"/>
    <col min="6142" max="6142" width="3.85546875" style="22" bestFit="1" customWidth="1"/>
    <col min="6143" max="6143" width="51" style="22" customWidth="1"/>
    <col min="6144" max="6145" width="18.5703125" style="22" customWidth="1"/>
    <col min="6146" max="6146" width="16.5703125" style="22" customWidth="1"/>
    <col min="6147" max="6396" width="9" style="22"/>
    <col min="6397" max="6397" width="6" style="22" customWidth="1"/>
    <col min="6398" max="6398" width="3.85546875" style="22" bestFit="1" customWidth="1"/>
    <col min="6399" max="6399" width="51" style="22" customWidth="1"/>
    <col min="6400" max="6401" width="18.5703125" style="22" customWidth="1"/>
    <col min="6402" max="6402" width="16.5703125" style="22" customWidth="1"/>
    <col min="6403" max="6652" width="9" style="22"/>
    <col min="6653" max="6653" width="6" style="22" customWidth="1"/>
    <col min="6654" max="6654" width="3.85546875" style="22" bestFit="1" customWidth="1"/>
    <col min="6655" max="6655" width="51" style="22" customWidth="1"/>
    <col min="6656" max="6657" width="18.5703125" style="22" customWidth="1"/>
    <col min="6658" max="6658" width="16.5703125" style="22" customWidth="1"/>
    <col min="6659" max="6908" width="9" style="22"/>
    <col min="6909" max="6909" width="6" style="22" customWidth="1"/>
    <col min="6910" max="6910" width="3.85546875" style="22" bestFit="1" customWidth="1"/>
    <col min="6911" max="6911" width="51" style="22" customWidth="1"/>
    <col min="6912" max="6913" width="18.5703125" style="22" customWidth="1"/>
    <col min="6914" max="6914" width="16.5703125" style="22" customWidth="1"/>
    <col min="6915" max="7164" width="9" style="22"/>
    <col min="7165" max="7165" width="6" style="22" customWidth="1"/>
    <col min="7166" max="7166" width="3.85546875" style="22" bestFit="1" customWidth="1"/>
    <col min="7167" max="7167" width="51" style="22" customWidth="1"/>
    <col min="7168" max="7169" width="18.5703125" style="22" customWidth="1"/>
    <col min="7170" max="7170" width="16.5703125" style="22" customWidth="1"/>
    <col min="7171" max="7420" width="9" style="22"/>
    <col min="7421" max="7421" width="6" style="22" customWidth="1"/>
    <col min="7422" max="7422" width="3.85546875" style="22" bestFit="1" customWidth="1"/>
    <col min="7423" max="7423" width="51" style="22" customWidth="1"/>
    <col min="7424" max="7425" width="18.5703125" style="22" customWidth="1"/>
    <col min="7426" max="7426" width="16.5703125" style="22" customWidth="1"/>
    <col min="7427" max="7676" width="9" style="22"/>
    <col min="7677" max="7677" width="6" style="22" customWidth="1"/>
    <col min="7678" max="7678" width="3.85546875" style="22" bestFit="1" customWidth="1"/>
    <col min="7679" max="7679" width="51" style="22" customWidth="1"/>
    <col min="7680" max="7681" width="18.5703125" style="22" customWidth="1"/>
    <col min="7682" max="7682" width="16.5703125" style="22" customWidth="1"/>
    <col min="7683" max="7932" width="9" style="22"/>
    <col min="7933" max="7933" width="6" style="22" customWidth="1"/>
    <col min="7934" max="7934" width="3.85546875" style="22" bestFit="1" customWidth="1"/>
    <col min="7935" max="7935" width="51" style="22" customWidth="1"/>
    <col min="7936" max="7937" width="18.5703125" style="22" customWidth="1"/>
    <col min="7938" max="7938" width="16.5703125" style="22" customWidth="1"/>
    <col min="7939" max="8188" width="9" style="22"/>
    <col min="8189" max="8189" width="6" style="22" customWidth="1"/>
    <col min="8190" max="8190" width="3.85546875" style="22" bestFit="1" customWidth="1"/>
    <col min="8191" max="8191" width="51" style="22" customWidth="1"/>
    <col min="8192" max="8193" width="18.5703125" style="22" customWidth="1"/>
    <col min="8194" max="8194" width="16.5703125" style="22" customWidth="1"/>
    <col min="8195" max="8444" width="9" style="22"/>
    <col min="8445" max="8445" width="6" style="22" customWidth="1"/>
    <col min="8446" max="8446" width="3.85546875" style="22" bestFit="1" customWidth="1"/>
    <col min="8447" max="8447" width="51" style="22" customWidth="1"/>
    <col min="8448" max="8449" width="18.5703125" style="22" customWidth="1"/>
    <col min="8450" max="8450" width="16.5703125" style="22" customWidth="1"/>
    <col min="8451" max="8700" width="9" style="22"/>
    <col min="8701" max="8701" width="6" style="22" customWidth="1"/>
    <col min="8702" max="8702" width="3.85546875" style="22" bestFit="1" customWidth="1"/>
    <col min="8703" max="8703" width="51" style="22" customWidth="1"/>
    <col min="8704" max="8705" width="18.5703125" style="22" customWidth="1"/>
    <col min="8706" max="8706" width="16.5703125" style="22" customWidth="1"/>
    <col min="8707" max="8956" width="9" style="22"/>
    <col min="8957" max="8957" width="6" style="22" customWidth="1"/>
    <col min="8958" max="8958" width="3.85546875" style="22" bestFit="1" customWidth="1"/>
    <col min="8959" max="8959" width="51" style="22" customWidth="1"/>
    <col min="8960" max="8961" width="18.5703125" style="22" customWidth="1"/>
    <col min="8962" max="8962" width="16.5703125" style="22" customWidth="1"/>
    <col min="8963" max="9212" width="9" style="22"/>
    <col min="9213" max="9213" width="6" style="22" customWidth="1"/>
    <col min="9214" max="9214" width="3.85546875" style="22" bestFit="1" customWidth="1"/>
    <col min="9215" max="9215" width="51" style="22" customWidth="1"/>
    <col min="9216" max="9217" width="18.5703125" style="22" customWidth="1"/>
    <col min="9218" max="9218" width="16.5703125" style="22" customWidth="1"/>
    <col min="9219" max="9468" width="9" style="22"/>
    <col min="9469" max="9469" width="6" style="22" customWidth="1"/>
    <col min="9470" max="9470" width="3.85546875" style="22" bestFit="1" customWidth="1"/>
    <col min="9471" max="9471" width="51" style="22" customWidth="1"/>
    <col min="9472" max="9473" width="18.5703125" style="22" customWidth="1"/>
    <col min="9474" max="9474" width="16.5703125" style="22" customWidth="1"/>
    <col min="9475" max="9724" width="9" style="22"/>
    <col min="9725" max="9725" width="6" style="22" customWidth="1"/>
    <col min="9726" max="9726" width="3.85546875" style="22" bestFit="1" customWidth="1"/>
    <col min="9727" max="9727" width="51" style="22" customWidth="1"/>
    <col min="9728" max="9729" width="18.5703125" style="22" customWidth="1"/>
    <col min="9730" max="9730" width="16.5703125" style="22" customWidth="1"/>
    <col min="9731" max="9980" width="9" style="22"/>
    <col min="9981" max="9981" width="6" style="22" customWidth="1"/>
    <col min="9982" max="9982" width="3.85546875" style="22" bestFit="1" customWidth="1"/>
    <col min="9983" max="9983" width="51" style="22" customWidth="1"/>
    <col min="9984" max="9985" width="18.5703125" style="22" customWidth="1"/>
    <col min="9986" max="9986" width="16.5703125" style="22" customWidth="1"/>
    <col min="9987" max="10236" width="9" style="22"/>
    <col min="10237" max="10237" width="6" style="22" customWidth="1"/>
    <col min="10238" max="10238" width="3.85546875" style="22" bestFit="1" customWidth="1"/>
    <col min="10239" max="10239" width="51" style="22" customWidth="1"/>
    <col min="10240" max="10241" width="18.5703125" style="22" customWidth="1"/>
    <col min="10242" max="10242" width="16.5703125" style="22" customWidth="1"/>
    <col min="10243" max="10492" width="9" style="22"/>
    <col min="10493" max="10493" width="6" style="22" customWidth="1"/>
    <col min="10494" max="10494" width="3.85546875" style="22" bestFit="1" customWidth="1"/>
    <col min="10495" max="10495" width="51" style="22" customWidth="1"/>
    <col min="10496" max="10497" width="18.5703125" style="22" customWidth="1"/>
    <col min="10498" max="10498" width="16.5703125" style="22" customWidth="1"/>
    <col min="10499" max="10748" width="9" style="22"/>
    <col min="10749" max="10749" width="6" style="22" customWidth="1"/>
    <col min="10750" max="10750" width="3.85546875" style="22" bestFit="1" customWidth="1"/>
    <col min="10751" max="10751" width="51" style="22" customWidth="1"/>
    <col min="10752" max="10753" width="18.5703125" style="22" customWidth="1"/>
    <col min="10754" max="10754" width="16.5703125" style="22" customWidth="1"/>
    <col min="10755" max="11004" width="9" style="22"/>
    <col min="11005" max="11005" width="6" style="22" customWidth="1"/>
    <col min="11006" max="11006" width="3.85546875" style="22" bestFit="1" customWidth="1"/>
    <col min="11007" max="11007" width="51" style="22" customWidth="1"/>
    <col min="11008" max="11009" width="18.5703125" style="22" customWidth="1"/>
    <col min="11010" max="11010" width="16.5703125" style="22" customWidth="1"/>
    <col min="11011" max="11260" width="9" style="22"/>
    <col min="11261" max="11261" width="6" style="22" customWidth="1"/>
    <col min="11262" max="11262" width="3.85546875" style="22" bestFit="1" customWidth="1"/>
    <col min="11263" max="11263" width="51" style="22" customWidth="1"/>
    <col min="11264" max="11265" width="18.5703125" style="22" customWidth="1"/>
    <col min="11266" max="11266" width="16.5703125" style="22" customWidth="1"/>
    <col min="11267" max="11516" width="9" style="22"/>
    <col min="11517" max="11517" width="6" style="22" customWidth="1"/>
    <col min="11518" max="11518" width="3.85546875" style="22" bestFit="1" customWidth="1"/>
    <col min="11519" max="11519" width="51" style="22" customWidth="1"/>
    <col min="11520" max="11521" width="18.5703125" style="22" customWidth="1"/>
    <col min="11522" max="11522" width="16.5703125" style="22" customWidth="1"/>
    <col min="11523" max="11772" width="9" style="22"/>
    <col min="11773" max="11773" width="6" style="22" customWidth="1"/>
    <col min="11774" max="11774" width="3.85546875" style="22" bestFit="1" customWidth="1"/>
    <col min="11775" max="11775" width="51" style="22" customWidth="1"/>
    <col min="11776" max="11777" width="18.5703125" style="22" customWidth="1"/>
    <col min="11778" max="11778" width="16.5703125" style="22" customWidth="1"/>
    <col min="11779" max="12028" width="9" style="22"/>
    <col min="12029" max="12029" width="6" style="22" customWidth="1"/>
    <col min="12030" max="12030" width="3.85546875" style="22" bestFit="1" customWidth="1"/>
    <col min="12031" max="12031" width="51" style="22" customWidth="1"/>
    <col min="12032" max="12033" width="18.5703125" style="22" customWidth="1"/>
    <col min="12034" max="12034" width="16.5703125" style="22" customWidth="1"/>
    <col min="12035" max="12284" width="9" style="22"/>
    <col min="12285" max="12285" width="6" style="22" customWidth="1"/>
    <col min="12286" max="12286" width="3.85546875" style="22" bestFit="1" customWidth="1"/>
    <col min="12287" max="12287" width="51" style="22" customWidth="1"/>
    <col min="12288" max="12289" width="18.5703125" style="22" customWidth="1"/>
    <col min="12290" max="12290" width="16.5703125" style="22" customWidth="1"/>
    <col min="12291" max="12540" width="9" style="22"/>
    <col min="12541" max="12541" width="6" style="22" customWidth="1"/>
    <col min="12542" max="12542" width="3.85546875" style="22" bestFit="1" customWidth="1"/>
    <col min="12543" max="12543" width="51" style="22" customWidth="1"/>
    <col min="12544" max="12545" width="18.5703125" style="22" customWidth="1"/>
    <col min="12546" max="12546" width="16.5703125" style="22" customWidth="1"/>
    <col min="12547" max="12796" width="9" style="22"/>
    <col min="12797" max="12797" width="6" style="22" customWidth="1"/>
    <col min="12798" max="12798" width="3.85546875" style="22" bestFit="1" customWidth="1"/>
    <col min="12799" max="12799" width="51" style="22" customWidth="1"/>
    <col min="12800" max="12801" width="18.5703125" style="22" customWidth="1"/>
    <col min="12802" max="12802" width="16.5703125" style="22" customWidth="1"/>
    <col min="12803" max="13052" width="9" style="22"/>
    <col min="13053" max="13053" width="6" style="22" customWidth="1"/>
    <col min="13054" max="13054" width="3.85546875" style="22" bestFit="1" customWidth="1"/>
    <col min="13055" max="13055" width="51" style="22" customWidth="1"/>
    <col min="13056" max="13057" width="18.5703125" style="22" customWidth="1"/>
    <col min="13058" max="13058" width="16.5703125" style="22" customWidth="1"/>
    <col min="13059" max="13308" width="9" style="22"/>
    <col min="13309" max="13309" width="6" style="22" customWidth="1"/>
    <col min="13310" max="13310" width="3.85546875" style="22" bestFit="1" customWidth="1"/>
    <col min="13311" max="13311" width="51" style="22" customWidth="1"/>
    <col min="13312" max="13313" width="18.5703125" style="22" customWidth="1"/>
    <col min="13314" max="13314" width="16.5703125" style="22" customWidth="1"/>
    <col min="13315" max="13564" width="9" style="22"/>
    <col min="13565" max="13565" width="6" style="22" customWidth="1"/>
    <col min="13566" max="13566" width="3.85546875" style="22" bestFit="1" customWidth="1"/>
    <col min="13567" max="13567" width="51" style="22" customWidth="1"/>
    <col min="13568" max="13569" width="18.5703125" style="22" customWidth="1"/>
    <col min="13570" max="13570" width="16.5703125" style="22" customWidth="1"/>
    <col min="13571" max="13820" width="9" style="22"/>
    <col min="13821" max="13821" width="6" style="22" customWidth="1"/>
    <col min="13822" max="13822" width="3.85546875" style="22" bestFit="1" customWidth="1"/>
    <col min="13823" max="13823" width="51" style="22" customWidth="1"/>
    <col min="13824" max="13825" width="18.5703125" style="22" customWidth="1"/>
    <col min="13826" max="13826" width="16.5703125" style="22" customWidth="1"/>
    <col min="13827" max="14076" width="9" style="22"/>
    <col min="14077" max="14077" width="6" style="22" customWidth="1"/>
    <col min="14078" max="14078" width="3.85546875" style="22" bestFit="1" customWidth="1"/>
    <col min="14079" max="14079" width="51" style="22" customWidth="1"/>
    <col min="14080" max="14081" width="18.5703125" style="22" customWidth="1"/>
    <col min="14082" max="14082" width="16.5703125" style="22" customWidth="1"/>
    <col min="14083" max="14332" width="9" style="22"/>
    <col min="14333" max="14333" width="6" style="22" customWidth="1"/>
    <col min="14334" max="14334" width="3.85546875" style="22" bestFit="1" customWidth="1"/>
    <col min="14335" max="14335" width="51" style="22" customWidth="1"/>
    <col min="14336" max="14337" width="18.5703125" style="22" customWidth="1"/>
    <col min="14338" max="14338" width="16.5703125" style="22" customWidth="1"/>
    <col min="14339" max="14588" width="9" style="22"/>
    <col min="14589" max="14589" width="6" style="22" customWidth="1"/>
    <col min="14590" max="14590" width="3.85546875" style="22" bestFit="1" customWidth="1"/>
    <col min="14591" max="14591" width="51" style="22" customWidth="1"/>
    <col min="14592" max="14593" width="18.5703125" style="22" customWidth="1"/>
    <col min="14594" max="14594" width="16.5703125" style="22" customWidth="1"/>
    <col min="14595" max="14844" width="9" style="22"/>
    <col min="14845" max="14845" width="6" style="22" customWidth="1"/>
    <col min="14846" max="14846" width="3.85546875" style="22" bestFit="1" customWidth="1"/>
    <col min="14847" max="14847" width="51" style="22" customWidth="1"/>
    <col min="14848" max="14849" width="18.5703125" style="22" customWidth="1"/>
    <col min="14850" max="14850" width="16.5703125" style="22" customWidth="1"/>
    <col min="14851" max="15100" width="9" style="22"/>
    <col min="15101" max="15101" width="6" style="22" customWidth="1"/>
    <col min="15102" max="15102" width="3.85546875" style="22" bestFit="1" customWidth="1"/>
    <col min="15103" max="15103" width="51" style="22" customWidth="1"/>
    <col min="15104" max="15105" width="18.5703125" style="22" customWidth="1"/>
    <col min="15106" max="15106" width="16.5703125" style="22" customWidth="1"/>
    <col min="15107" max="15356" width="9" style="22"/>
    <col min="15357" max="15357" width="6" style="22" customWidth="1"/>
    <col min="15358" max="15358" width="3.85546875" style="22" bestFit="1" customWidth="1"/>
    <col min="15359" max="15359" width="51" style="22" customWidth="1"/>
    <col min="15360" max="15361" width="18.5703125" style="22" customWidth="1"/>
    <col min="15362" max="15362" width="16.5703125" style="22" customWidth="1"/>
    <col min="15363" max="15612" width="9" style="22"/>
    <col min="15613" max="15613" width="6" style="22" customWidth="1"/>
    <col min="15614" max="15614" width="3.85546875" style="22" bestFit="1" customWidth="1"/>
    <col min="15615" max="15615" width="51" style="22" customWidth="1"/>
    <col min="15616" max="15617" width="18.5703125" style="22" customWidth="1"/>
    <col min="15618" max="15618" width="16.5703125" style="22" customWidth="1"/>
    <col min="15619" max="15868" width="9" style="22"/>
    <col min="15869" max="15869" width="6" style="22" customWidth="1"/>
    <col min="15870" max="15870" width="3.85546875" style="22" bestFit="1" customWidth="1"/>
    <col min="15871" max="15871" width="51" style="22" customWidth="1"/>
    <col min="15872" max="15873" width="18.5703125" style="22" customWidth="1"/>
    <col min="15874" max="15874" width="16.5703125" style="22" customWidth="1"/>
    <col min="15875" max="16124" width="9" style="22"/>
    <col min="16125" max="16125" width="6" style="22" customWidth="1"/>
    <col min="16126" max="16126" width="3.85546875" style="22" bestFit="1" customWidth="1"/>
    <col min="16127" max="16127" width="51" style="22" customWidth="1"/>
    <col min="16128" max="16129" width="18.5703125" style="22" customWidth="1"/>
    <col min="16130" max="16130" width="16.5703125" style="22" customWidth="1"/>
    <col min="16131" max="16384" width="9" style="22"/>
  </cols>
  <sheetData>
    <row r="1" spans="2:6" s="19" customFormat="1" ht="49.5" customHeight="1">
      <c r="B1" s="276" t="s">
        <v>268</v>
      </c>
      <c r="C1" s="276"/>
      <c r="D1" s="276"/>
    </row>
    <row r="3" spans="2:6" ht="38.25" customHeight="1">
      <c r="C3" s="23"/>
    </row>
    <row r="4" spans="2:6" ht="18.75" customHeight="1">
      <c r="B4" s="288" t="s">
        <v>19</v>
      </c>
      <c r="C4" s="288"/>
      <c r="D4" s="289" t="s">
        <v>20</v>
      </c>
      <c r="E4" s="289"/>
      <c r="F4" s="289"/>
    </row>
    <row r="5" spans="2:6" ht="18.75" customHeight="1">
      <c r="B5" s="288" t="s">
        <v>21</v>
      </c>
      <c r="C5" s="288"/>
      <c r="D5" s="290" t="s">
        <v>71</v>
      </c>
      <c r="E5" s="291"/>
      <c r="F5" s="292"/>
    </row>
    <row r="6" spans="2:6">
      <c r="C6" s="24"/>
    </row>
    <row r="7" spans="2:6" ht="22.5" customHeight="1">
      <c r="B7" s="285" t="s">
        <v>22</v>
      </c>
      <c r="C7" s="286"/>
      <c r="D7" s="286"/>
      <c r="E7" s="286"/>
      <c r="F7" s="287"/>
    </row>
    <row r="8" spans="2:6">
      <c r="C8" s="25"/>
    </row>
    <row r="9" spans="2:6" ht="17.25" customHeight="1">
      <c r="C9" s="25"/>
      <c r="D9" s="277" t="s">
        <v>3</v>
      </c>
      <c r="E9" s="278"/>
      <c r="F9" s="279"/>
    </row>
    <row r="10" spans="2:6" ht="39" customHeight="1">
      <c r="B10" s="26" t="s">
        <v>0</v>
      </c>
      <c r="C10" s="27" t="s">
        <v>23</v>
      </c>
      <c r="D10" s="28" t="s">
        <v>24</v>
      </c>
      <c r="E10" s="29" t="s">
        <v>25</v>
      </c>
      <c r="F10" s="27" t="s">
        <v>26</v>
      </c>
    </row>
    <row r="11" spans="2:6" s="31" customFormat="1" ht="18.75" customHeight="1">
      <c r="B11" s="242">
        <v>1</v>
      </c>
      <c r="C11" s="30" t="s">
        <v>27</v>
      </c>
      <c r="D11" s="265">
        <f>SUM(D12)</f>
        <v>600000</v>
      </c>
      <c r="E11" s="264" t="s">
        <v>263</v>
      </c>
      <c r="F11" s="280" t="s">
        <v>28</v>
      </c>
    </row>
    <row r="12" spans="2:6" s="21" customFormat="1" ht="18.75" customHeight="1">
      <c r="B12" s="245"/>
      <c r="C12" s="261" t="s">
        <v>262</v>
      </c>
      <c r="D12" s="262">
        <v>600000</v>
      </c>
      <c r="E12" s="263" t="s">
        <v>263</v>
      </c>
      <c r="F12" s="281"/>
    </row>
    <row r="13" spans="2:6" s="31" customFormat="1" ht="23.25" customHeight="1">
      <c r="B13" s="282">
        <v>2</v>
      </c>
      <c r="C13" s="34" t="s">
        <v>30</v>
      </c>
      <c r="D13" s="243">
        <f>SUM(D15:D22)</f>
        <v>118292.14080000002</v>
      </c>
      <c r="E13" s="244" t="s">
        <v>29</v>
      </c>
      <c r="F13" s="283" t="s">
        <v>28</v>
      </c>
    </row>
    <row r="14" spans="2:6" ht="14.25" customHeight="1">
      <c r="B14" s="282"/>
      <c r="C14" s="185" t="s">
        <v>258</v>
      </c>
      <c r="D14" s="35"/>
      <c r="E14" s="36"/>
      <c r="F14" s="284"/>
    </row>
    <row r="15" spans="2:6" ht="23.25" customHeight="1">
      <c r="B15" s="282"/>
      <c r="C15" s="32" t="s">
        <v>63</v>
      </c>
      <c r="D15" s="37">
        <f>SUM('wykaz mienia GOK'!F104)</f>
        <v>27158.43</v>
      </c>
      <c r="E15" s="33" t="s">
        <v>29</v>
      </c>
      <c r="F15" s="284"/>
    </row>
    <row r="16" spans="2:6" ht="23.25" customHeight="1">
      <c r="B16" s="282"/>
      <c r="C16" s="32" t="s">
        <v>31</v>
      </c>
      <c r="D16" s="37">
        <v>0</v>
      </c>
      <c r="E16" s="33" t="s">
        <v>29</v>
      </c>
      <c r="F16" s="284"/>
    </row>
    <row r="17" spans="2:7" ht="23.25" customHeight="1">
      <c r="B17" s="282"/>
      <c r="C17" s="32" t="s">
        <v>32</v>
      </c>
      <c r="D17" s="37">
        <f>SUM('wykaz mienia GOK'!F106)</f>
        <v>44265.8</v>
      </c>
      <c r="E17" s="33" t="s">
        <v>29</v>
      </c>
      <c r="F17" s="284"/>
      <c r="G17" s="184">
        <f>SUM(D15:D17)</f>
        <v>71424.23000000001</v>
      </c>
    </row>
    <row r="18" spans="2:7" ht="23.25" customHeight="1">
      <c r="B18" s="282"/>
      <c r="C18" s="32" t="s">
        <v>33</v>
      </c>
      <c r="D18" s="37">
        <v>0</v>
      </c>
      <c r="E18" s="33" t="s">
        <v>29</v>
      </c>
      <c r="F18" s="284"/>
    </row>
    <row r="19" spans="2:7" ht="23.25" customHeight="1">
      <c r="B19" s="282"/>
      <c r="C19" s="32" t="s">
        <v>34</v>
      </c>
      <c r="D19" s="37">
        <v>0</v>
      </c>
      <c r="E19" s="33" t="s">
        <v>29</v>
      </c>
      <c r="F19" s="284"/>
    </row>
    <row r="20" spans="2:7" ht="23.25" customHeight="1">
      <c r="B20" s="282"/>
      <c r="C20" s="32" t="s">
        <v>35</v>
      </c>
      <c r="D20" s="37">
        <v>0</v>
      </c>
      <c r="E20" s="33"/>
      <c r="F20" s="284"/>
    </row>
    <row r="21" spans="2:7" ht="9" customHeight="1">
      <c r="B21" s="105"/>
      <c r="C21" s="32"/>
      <c r="D21" s="37"/>
      <c r="E21" s="33"/>
      <c r="F21" s="104"/>
    </row>
    <row r="22" spans="2:7" ht="23.25" customHeight="1">
      <c r="B22" s="105"/>
      <c r="C22" s="258" t="s">
        <v>261</v>
      </c>
      <c r="D22" s="259">
        <f>SUM('wykaz mienia GOK'!F107)</f>
        <v>46867.910800000005</v>
      </c>
      <c r="E22" s="260" t="s">
        <v>29</v>
      </c>
      <c r="F22" s="107"/>
    </row>
    <row r="23" spans="2:7" ht="24.75" customHeight="1">
      <c r="B23" s="38">
        <v>3</v>
      </c>
      <c r="C23" s="39" t="s">
        <v>36</v>
      </c>
      <c r="D23" s="40">
        <v>0</v>
      </c>
      <c r="E23" s="41"/>
      <c r="F23" s="42"/>
    </row>
    <row r="24" spans="2:7" ht="24.75" customHeight="1">
      <c r="B24" s="43">
        <v>4</v>
      </c>
      <c r="C24" s="34" t="s">
        <v>37</v>
      </c>
      <c r="D24" s="44">
        <v>0</v>
      </c>
      <c r="E24" s="45" t="s">
        <v>38</v>
      </c>
      <c r="F24" s="46"/>
    </row>
    <row r="25" spans="2:7" ht="24.75" customHeight="1">
      <c r="B25" s="38">
        <v>5</v>
      </c>
      <c r="C25" s="39" t="s">
        <v>39</v>
      </c>
      <c r="D25" s="47">
        <v>0</v>
      </c>
      <c r="E25" s="48"/>
      <c r="F25" s="42"/>
    </row>
    <row r="26" spans="2:7" ht="24.75" customHeight="1">
      <c r="B26" s="38">
        <v>6</v>
      </c>
      <c r="C26" s="39" t="s">
        <v>40</v>
      </c>
      <c r="D26" s="47">
        <v>0</v>
      </c>
      <c r="E26" s="48" t="s">
        <v>41</v>
      </c>
      <c r="F26" s="42"/>
    </row>
    <row r="27" spans="2:7" ht="24.75" customHeight="1">
      <c r="B27" s="43">
        <v>7</v>
      </c>
      <c r="C27" s="39" t="s">
        <v>42</v>
      </c>
      <c r="D27" s="103">
        <v>526118</v>
      </c>
      <c r="E27" s="41" t="s">
        <v>29</v>
      </c>
      <c r="F27" s="42"/>
    </row>
    <row r="28" spans="2:7" ht="24.75" customHeight="1">
      <c r="B28" s="38">
        <v>8</v>
      </c>
      <c r="C28" s="39" t="s">
        <v>43</v>
      </c>
      <c r="D28" s="47">
        <v>0</v>
      </c>
      <c r="E28" s="48"/>
      <c r="F28" s="42"/>
    </row>
    <row r="29" spans="2:7" ht="28.5" customHeight="1">
      <c r="B29" s="38">
        <v>9</v>
      </c>
      <c r="C29" s="39" t="s">
        <v>44</v>
      </c>
      <c r="D29" s="47">
        <v>0</v>
      </c>
      <c r="E29" s="48"/>
      <c r="F29" s="42"/>
    </row>
    <row r="30" spans="2:7" ht="28.5" customHeight="1">
      <c r="B30" s="43">
        <v>10</v>
      </c>
      <c r="C30" s="39" t="s">
        <v>45</v>
      </c>
      <c r="D30" s="47">
        <v>0</v>
      </c>
      <c r="E30" s="48"/>
      <c r="F30" s="42"/>
    </row>
    <row r="31" spans="2:7" ht="28.5" customHeight="1">
      <c r="B31" s="38">
        <v>11</v>
      </c>
      <c r="C31" s="39" t="s">
        <v>46</v>
      </c>
      <c r="D31" s="87">
        <v>0</v>
      </c>
      <c r="E31" s="48"/>
      <c r="F31" s="42"/>
    </row>
    <row r="32" spans="2:7" ht="28.5" customHeight="1">
      <c r="B32" s="38">
        <v>12</v>
      </c>
      <c r="C32" s="39" t="s">
        <v>47</v>
      </c>
      <c r="D32" s="86">
        <v>0</v>
      </c>
      <c r="E32" s="48"/>
      <c r="F32" s="42"/>
    </row>
    <row r="33" spans="2:6" ht="28.5" customHeight="1">
      <c r="B33" s="43">
        <v>13</v>
      </c>
      <c r="C33" s="39" t="s">
        <v>48</v>
      </c>
      <c r="D33" s="86">
        <v>0</v>
      </c>
      <c r="E33" s="48"/>
      <c r="F33" s="42"/>
    </row>
    <row r="34" spans="2:6" ht="28.5" customHeight="1">
      <c r="B34" s="38">
        <v>14</v>
      </c>
      <c r="C34" s="39" t="s">
        <v>49</v>
      </c>
      <c r="D34" s="86">
        <v>0</v>
      </c>
      <c r="E34" s="48"/>
      <c r="F34" s="42"/>
    </row>
    <row r="35" spans="2:6" ht="28.5" customHeight="1">
      <c r="B35" s="38">
        <v>15</v>
      </c>
      <c r="C35" s="39" t="s">
        <v>50</v>
      </c>
      <c r="D35" s="87">
        <v>0</v>
      </c>
      <c r="E35" s="48"/>
      <c r="F35" s="42"/>
    </row>
    <row r="36" spans="2:6" ht="28.5" customHeight="1">
      <c r="B36" s="43">
        <v>16</v>
      </c>
      <c r="C36" s="39" t="s">
        <v>51</v>
      </c>
      <c r="D36" s="86">
        <v>0</v>
      </c>
      <c r="E36" s="48"/>
      <c r="F36" s="42"/>
    </row>
    <row r="37" spans="2:6" ht="28.5" customHeight="1">
      <c r="B37" s="253">
        <v>17</v>
      </c>
      <c r="C37" s="49" t="s">
        <v>52</v>
      </c>
      <c r="D37" s="50">
        <v>0</v>
      </c>
      <c r="E37" s="51"/>
      <c r="F37" s="52"/>
    </row>
    <row r="38" spans="2:6" s="31" customFormat="1" ht="22.5" customHeight="1">
      <c r="B38" s="53"/>
      <c r="C38" s="54" t="s">
        <v>53</v>
      </c>
      <c r="D38" s="55">
        <f>SUM(D11,D13,D23,D24,D25,D26,D27,D28,D29,D30,D31,D32,D33,D34,D35,D36,D37)</f>
        <v>1244410.1408000002</v>
      </c>
      <c r="E38" s="275"/>
    </row>
  </sheetData>
  <mergeCells count="10">
    <mergeCell ref="B1:D1"/>
    <mergeCell ref="B4:C4"/>
    <mergeCell ref="D4:F4"/>
    <mergeCell ref="B5:C5"/>
    <mergeCell ref="D5:F5"/>
    <mergeCell ref="D9:F9"/>
    <mergeCell ref="F11:F12"/>
    <mergeCell ref="B13:B20"/>
    <mergeCell ref="F13:F20"/>
    <mergeCell ref="B7:F7"/>
  </mergeCells>
  <dataValidations count="2">
    <dataValidation type="list" allowBlank="1" showInputMessage="1" showErrorMessage="1" sqref="F65490:F65573 IX65490:IX65573 ST65490:ST65573 ACP65490:ACP65573 AML65490:AML65573 AWH65490:AWH65573 BGD65490:BGD65573 BPZ65490:BPZ65573 BZV65490:BZV65573 CJR65490:CJR65573 CTN65490:CTN65573 DDJ65490:DDJ65573 DNF65490:DNF65573 DXB65490:DXB65573 EGX65490:EGX65573 EQT65490:EQT65573 FAP65490:FAP65573 FKL65490:FKL65573 FUH65490:FUH65573 GED65490:GED65573 GNZ65490:GNZ65573 GXV65490:GXV65573 HHR65490:HHR65573 HRN65490:HRN65573 IBJ65490:IBJ65573 ILF65490:ILF65573 IVB65490:IVB65573 JEX65490:JEX65573 JOT65490:JOT65573 JYP65490:JYP65573 KIL65490:KIL65573 KSH65490:KSH65573 LCD65490:LCD65573 LLZ65490:LLZ65573 LVV65490:LVV65573 MFR65490:MFR65573 MPN65490:MPN65573 MZJ65490:MZJ65573 NJF65490:NJF65573 NTB65490:NTB65573 OCX65490:OCX65573 OMT65490:OMT65573 OWP65490:OWP65573 PGL65490:PGL65573 PQH65490:PQH65573 QAD65490:QAD65573 QJZ65490:QJZ65573 QTV65490:QTV65573 RDR65490:RDR65573 RNN65490:RNN65573 RXJ65490:RXJ65573 SHF65490:SHF65573 SRB65490:SRB65573 TAX65490:TAX65573 TKT65490:TKT65573 TUP65490:TUP65573 UEL65490:UEL65573 UOH65490:UOH65573 UYD65490:UYD65573 VHZ65490:VHZ65573 VRV65490:VRV65573 WBR65490:WBR65573 WLN65490:WLN65573 WVJ65490:WVJ65573 F131026:F131109 IX131026:IX131109 ST131026:ST131109 ACP131026:ACP131109 AML131026:AML131109 AWH131026:AWH131109 BGD131026:BGD131109 BPZ131026:BPZ131109 BZV131026:BZV131109 CJR131026:CJR131109 CTN131026:CTN131109 DDJ131026:DDJ131109 DNF131026:DNF131109 DXB131026:DXB131109 EGX131026:EGX131109 EQT131026:EQT131109 FAP131026:FAP131109 FKL131026:FKL131109 FUH131026:FUH131109 GED131026:GED131109 GNZ131026:GNZ131109 GXV131026:GXV131109 HHR131026:HHR131109 HRN131026:HRN131109 IBJ131026:IBJ131109 ILF131026:ILF131109 IVB131026:IVB131109 JEX131026:JEX131109 JOT131026:JOT131109 JYP131026:JYP131109 KIL131026:KIL131109 KSH131026:KSH131109 LCD131026:LCD131109 LLZ131026:LLZ131109 LVV131026:LVV131109 MFR131026:MFR131109 MPN131026:MPN131109 MZJ131026:MZJ131109 NJF131026:NJF131109 NTB131026:NTB131109 OCX131026:OCX131109 OMT131026:OMT131109 OWP131026:OWP131109 PGL131026:PGL131109 PQH131026:PQH131109 QAD131026:QAD131109 QJZ131026:QJZ131109 QTV131026:QTV131109 RDR131026:RDR131109 RNN131026:RNN131109 RXJ131026:RXJ131109 SHF131026:SHF131109 SRB131026:SRB131109 TAX131026:TAX131109 TKT131026:TKT131109 TUP131026:TUP131109 UEL131026:UEL131109 UOH131026:UOH131109 UYD131026:UYD131109 VHZ131026:VHZ131109 VRV131026:VRV131109 WBR131026:WBR131109 WLN131026:WLN131109 WVJ131026:WVJ131109 F196562:F196645 IX196562:IX196645 ST196562:ST196645 ACP196562:ACP196645 AML196562:AML196645 AWH196562:AWH196645 BGD196562:BGD196645 BPZ196562:BPZ196645 BZV196562:BZV196645 CJR196562:CJR196645 CTN196562:CTN196645 DDJ196562:DDJ196645 DNF196562:DNF196645 DXB196562:DXB196645 EGX196562:EGX196645 EQT196562:EQT196645 FAP196562:FAP196645 FKL196562:FKL196645 FUH196562:FUH196645 GED196562:GED196645 GNZ196562:GNZ196645 GXV196562:GXV196645 HHR196562:HHR196645 HRN196562:HRN196645 IBJ196562:IBJ196645 ILF196562:ILF196645 IVB196562:IVB196645 JEX196562:JEX196645 JOT196562:JOT196645 JYP196562:JYP196645 KIL196562:KIL196645 KSH196562:KSH196645 LCD196562:LCD196645 LLZ196562:LLZ196645 LVV196562:LVV196645 MFR196562:MFR196645 MPN196562:MPN196645 MZJ196562:MZJ196645 NJF196562:NJF196645 NTB196562:NTB196645 OCX196562:OCX196645 OMT196562:OMT196645 OWP196562:OWP196645 PGL196562:PGL196645 PQH196562:PQH196645 QAD196562:QAD196645 QJZ196562:QJZ196645 QTV196562:QTV196645 RDR196562:RDR196645 RNN196562:RNN196645 RXJ196562:RXJ196645 SHF196562:SHF196645 SRB196562:SRB196645 TAX196562:TAX196645 TKT196562:TKT196645 TUP196562:TUP196645 UEL196562:UEL196645 UOH196562:UOH196645 UYD196562:UYD196645 VHZ196562:VHZ196645 VRV196562:VRV196645 WBR196562:WBR196645 WLN196562:WLN196645 WVJ196562:WVJ196645 F262098:F262181 IX262098:IX262181 ST262098:ST262181 ACP262098:ACP262181 AML262098:AML262181 AWH262098:AWH262181 BGD262098:BGD262181 BPZ262098:BPZ262181 BZV262098:BZV262181 CJR262098:CJR262181 CTN262098:CTN262181 DDJ262098:DDJ262181 DNF262098:DNF262181 DXB262098:DXB262181 EGX262098:EGX262181 EQT262098:EQT262181 FAP262098:FAP262181 FKL262098:FKL262181 FUH262098:FUH262181 GED262098:GED262181 GNZ262098:GNZ262181 GXV262098:GXV262181 HHR262098:HHR262181 HRN262098:HRN262181 IBJ262098:IBJ262181 ILF262098:ILF262181 IVB262098:IVB262181 JEX262098:JEX262181 JOT262098:JOT262181 JYP262098:JYP262181 KIL262098:KIL262181 KSH262098:KSH262181 LCD262098:LCD262181 LLZ262098:LLZ262181 LVV262098:LVV262181 MFR262098:MFR262181 MPN262098:MPN262181 MZJ262098:MZJ262181 NJF262098:NJF262181 NTB262098:NTB262181 OCX262098:OCX262181 OMT262098:OMT262181 OWP262098:OWP262181 PGL262098:PGL262181 PQH262098:PQH262181 QAD262098:QAD262181 QJZ262098:QJZ262181 QTV262098:QTV262181 RDR262098:RDR262181 RNN262098:RNN262181 RXJ262098:RXJ262181 SHF262098:SHF262181 SRB262098:SRB262181 TAX262098:TAX262181 TKT262098:TKT262181 TUP262098:TUP262181 UEL262098:UEL262181 UOH262098:UOH262181 UYD262098:UYD262181 VHZ262098:VHZ262181 VRV262098:VRV262181 WBR262098:WBR262181 WLN262098:WLN262181 WVJ262098:WVJ262181 F327634:F327717 IX327634:IX327717 ST327634:ST327717 ACP327634:ACP327717 AML327634:AML327717 AWH327634:AWH327717 BGD327634:BGD327717 BPZ327634:BPZ327717 BZV327634:BZV327717 CJR327634:CJR327717 CTN327634:CTN327717 DDJ327634:DDJ327717 DNF327634:DNF327717 DXB327634:DXB327717 EGX327634:EGX327717 EQT327634:EQT327717 FAP327634:FAP327717 FKL327634:FKL327717 FUH327634:FUH327717 GED327634:GED327717 GNZ327634:GNZ327717 GXV327634:GXV327717 HHR327634:HHR327717 HRN327634:HRN327717 IBJ327634:IBJ327717 ILF327634:ILF327717 IVB327634:IVB327717 JEX327634:JEX327717 JOT327634:JOT327717 JYP327634:JYP327717 KIL327634:KIL327717 KSH327634:KSH327717 LCD327634:LCD327717 LLZ327634:LLZ327717 LVV327634:LVV327717 MFR327634:MFR327717 MPN327634:MPN327717 MZJ327634:MZJ327717 NJF327634:NJF327717 NTB327634:NTB327717 OCX327634:OCX327717 OMT327634:OMT327717 OWP327634:OWP327717 PGL327634:PGL327717 PQH327634:PQH327717 QAD327634:QAD327717 QJZ327634:QJZ327717 QTV327634:QTV327717 RDR327634:RDR327717 RNN327634:RNN327717 RXJ327634:RXJ327717 SHF327634:SHF327717 SRB327634:SRB327717 TAX327634:TAX327717 TKT327634:TKT327717 TUP327634:TUP327717 UEL327634:UEL327717 UOH327634:UOH327717 UYD327634:UYD327717 VHZ327634:VHZ327717 VRV327634:VRV327717 WBR327634:WBR327717 WLN327634:WLN327717 WVJ327634:WVJ327717 F393170:F393253 IX393170:IX393253 ST393170:ST393253 ACP393170:ACP393253 AML393170:AML393253 AWH393170:AWH393253 BGD393170:BGD393253 BPZ393170:BPZ393253 BZV393170:BZV393253 CJR393170:CJR393253 CTN393170:CTN393253 DDJ393170:DDJ393253 DNF393170:DNF393253 DXB393170:DXB393253 EGX393170:EGX393253 EQT393170:EQT393253 FAP393170:FAP393253 FKL393170:FKL393253 FUH393170:FUH393253 GED393170:GED393253 GNZ393170:GNZ393253 GXV393170:GXV393253 HHR393170:HHR393253 HRN393170:HRN393253 IBJ393170:IBJ393253 ILF393170:ILF393253 IVB393170:IVB393253 JEX393170:JEX393253 JOT393170:JOT393253 JYP393170:JYP393253 KIL393170:KIL393253 KSH393170:KSH393253 LCD393170:LCD393253 LLZ393170:LLZ393253 LVV393170:LVV393253 MFR393170:MFR393253 MPN393170:MPN393253 MZJ393170:MZJ393253 NJF393170:NJF393253 NTB393170:NTB393253 OCX393170:OCX393253 OMT393170:OMT393253 OWP393170:OWP393253 PGL393170:PGL393253 PQH393170:PQH393253 QAD393170:QAD393253 QJZ393170:QJZ393253 QTV393170:QTV393253 RDR393170:RDR393253 RNN393170:RNN393253 RXJ393170:RXJ393253 SHF393170:SHF393253 SRB393170:SRB393253 TAX393170:TAX393253 TKT393170:TKT393253 TUP393170:TUP393253 UEL393170:UEL393253 UOH393170:UOH393253 UYD393170:UYD393253 VHZ393170:VHZ393253 VRV393170:VRV393253 WBR393170:WBR393253 WLN393170:WLN393253 WVJ393170:WVJ393253 F458706:F458789 IX458706:IX458789 ST458706:ST458789 ACP458706:ACP458789 AML458706:AML458789 AWH458706:AWH458789 BGD458706:BGD458789 BPZ458706:BPZ458789 BZV458706:BZV458789 CJR458706:CJR458789 CTN458706:CTN458789 DDJ458706:DDJ458789 DNF458706:DNF458789 DXB458706:DXB458789 EGX458706:EGX458789 EQT458706:EQT458789 FAP458706:FAP458789 FKL458706:FKL458789 FUH458706:FUH458789 GED458706:GED458789 GNZ458706:GNZ458789 GXV458706:GXV458789 HHR458706:HHR458789 HRN458706:HRN458789 IBJ458706:IBJ458789 ILF458706:ILF458789 IVB458706:IVB458789 JEX458706:JEX458789 JOT458706:JOT458789 JYP458706:JYP458789 KIL458706:KIL458789 KSH458706:KSH458789 LCD458706:LCD458789 LLZ458706:LLZ458789 LVV458706:LVV458789 MFR458706:MFR458789 MPN458706:MPN458789 MZJ458706:MZJ458789 NJF458706:NJF458789 NTB458706:NTB458789 OCX458706:OCX458789 OMT458706:OMT458789 OWP458706:OWP458789 PGL458706:PGL458789 PQH458706:PQH458789 QAD458706:QAD458789 QJZ458706:QJZ458789 QTV458706:QTV458789 RDR458706:RDR458789 RNN458706:RNN458789 RXJ458706:RXJ458789 SHF458706:SHF458789 SRB458706:SRB458789 TAX458706:TAX458789 TKT458706:TKT458789 TUP458706:TUP458789 UEL458706:UEL458789 UOH458706:UOH458789 UYD458706:UYD458789 VHZ458706:VHZ458789 VRV458706:VRV458789 WBR458706:WBR458789 WLN458706:WLN458789 WVJ458706:WVJ458789 F524242:F524325 IX524242:IX524325 ST524242:ST524325 ACP524242:ACP524325 AML524242:AML524325 AWH524242:AWH524325 BGD524242:BGD524325 BPZ524242:BPZ524325 BZV524242:BZV524325 CJR524242:CJR524325 CTN524242:CTN524325 DDJ524242:DDJ524325 DNF524242:DNF524325 DXB524242:DXB524325 EGX524242:EGX524325 EQT524242:EQT524325 FAP524242:FAP524325 FKL524242:FKL524325 FUH524242:FUH524325 GED524242:GED524325 GNZ524242:GNZ524325 GXV524242:GXV524325 HHR524242:HHR524325 HRN524242:HRN524325 IBJ524242:IBJ524325 ILF524242:ILF524325 IVB524242:IVB524325 JEX524242:JEX524325 JOT524242:JOT524325 JYP524242:JYP524325 KIL524242:KIL524325 KSH524242:KSH524325 LCD524242:LCD524325 LLZ524242:LLZ524325 LVV524242:LVV524325 MFR524242:MFR524325 MPN524242:MPN524325 MZJ524242:MZJ524325 NJF524242:NJF524325 NTB524242:NTB524325 OCX524242:OCX524325 OMT524242:OMT524325 OWP524242:OWP524325 PGL524242:PGL524325 PQH524242:PQH524325 QAD524242:QAD524325 QJZ524242:QJZ524325 QTV524242:QTV524325 RDR524242:RDR524325 RNN524242:RNN524325 RXJ524242:RXJ524325 SHF524242:SHF524325 SRB524242:SRB524325 TAX524242:TAX524325 TKT524242:TKT524325 TUP524242:TUP524325 UEL524242:UEL524325 UOH524242:UOH524325 UYD524242:UYD524325 VHZ524242:VHZ524325 VRV524242:VRV524325 WBR524242:WBR524325 WLN524242:WLN524325 WVJ524242:WVJ524325 F589778:F589861 IX589778:IX589861 ST589778:ST589861 ACP589778:ACP589861 AML589778:AML589861 AWH589778:AWH589861 BGD589778:BGD589861 BPZ589778:BPZ589861 BZV589778:BZV589861 CJR589778:CJR589861 CTN589778:CTN589861 DDJ589778:DDJ589861 DNF589778:DNF589861 DXB589778:DXB589861 EGX589778:EGX589861 EQT589778:EQT589861 FAP589778:FAP589861 FKL589778:FKL589861 FUH589778:FUH589861 GED589778:GED589861 GNZ589778:GNZ589861 GXV589778:GXV589861 HHR589778:HHR589861 HRN589778:HRN589861 IBJ589778:IBJ589861 ILF589778:ILF589861 IVB589778:IVB589861 JEX589778:JEX589861 JOT589778:JOT589861 JYP589778:JYP589861 KIL589778:KIL589861 KSH589778:KSH589861 LCD589778:LCD589861 LLZ589778:LLZ589861 LVV589778:LVV589861 MFR589778:MFR589861 MPN589778:MPN589861 MZJ589778:MZJ589861 NJF589778:NJF589861 NTB589778:NTB589861 OCX589778:OCX589861 OMT589778:OMT589861 OWP589778:OWP589861 PGL589778:PGL589861 PQH589778:PQH589861 QAD589778:QAD589861 QJZ589778:QJZ589861 QTV589778:QTV589861 RDR589778:RDR589861 RNN589778:RNN589861 RXJ589778:RXJ589861 SHF589778:SHF589861 SRB589778:SRB589861 TAX589778:TAX589861 TKT589778:TKT589861 TUP589778:TUP589861 UEL589778:UEL589861 UOH589778:UOH589861 UYD589778:UYD589861 VHZ589778:VHZ589861 VRV589778:VRV589861 WBR589778:WBR589861 WLN589778:WLN589861 WVJ589778:WVJ589861 F655314:F655397 IX655314:IX655397 ST655314:ST655397 ACP655314:ACP655397 AML655314:AML655397 AWH655314:AWH655397 BGD655314:BGD655397 BPZ655314:BPZ655397 BZV655314:BZV655397 CJR655314:CJR655397 CTN655314:CTN655397 DDJ655314:DDJ655397 DNF655314:DNF655397 DXB655314:DXB655397 EGX655314:EGX655397 EQT655314:EQT655397 FAP655314:FAP655397 FKL655314:FKL655397 FUH655314:FUH655397 GED655314:GED655397 GNZ655314:GNZ655397 GXV655314:GXV655397 HHR655314:HHR655397 HRN655314:HRN655397 IBJ655314:IBJ655397 ILF655314:ILF655397 IVB655314:IVB655397 JEX655314:JEX655397 JOT655314:JOT655397 JYP655314:JYP655397 KIL655314:KIL655397 KSH655314:KSH655397 LCD655314:LCD655397 LLZ655314:LLZ655397 LVV655314:LVV655397 MFR655314:MFR655397 MPN655314:MPN655397 MZJ655314:MZJ655397 NJF655314:NJF655397 NTB655314:NTB655397 OCX655314:OCX655397 OMT655314:OMT655397 OWP655314:OWP655397 PGL655314:PGL655397 PQH655314:PQH655397 QAD655314:QAD655397 QJZ655314:QJZ655397 QTV655314:QTV655397 RDR655314:RDR655397 RNN655314:RNN655397 RXJ655314:RXJ655397 SHF655314:SHF655397 SRB655314:SRB655397 TAX655314:TAX655397 TKT655314:TKT655397 TUP655314:TUP655397 UEL655314:UEL655397 UOH655314:UOH655397 UYD655314:UYD655397 VHZ655314:VHZ655397 VRV655314:VRV655397 WBR655314:WBR655397 WLN655314:WLN655397 WVJ655314:WVJ655397 F720850:F720933 IX720850:IX720933 ST720850:ST720933 ACP720850:ACP720933 AML720850:AML720933 AWH720850:AWH720933 BGD720850:BGD720933 BPZ720850:BPZ720933 BZV720850:BZV720933 CJR720850:CJR720933 CTN720850:CTN720933 DDJ720850:DDJ720933 DNF720850:DNF720933 DXB720850:DXB720933 EGX720850:EGX720933 EQT720850:EQT720933 FAP720850:FAP720933 FKL720850:FKL720933 FUH720850:FUH720933 GED720850:GED720933 GNZ720850:GNZ720933 GXV720850:GXV720933 HHR720850:HHR720933 HRN720850:HRN720933 IBJ720850:IBJ720933 ILF720850:ILF720933 IVB720850:IVB720933 JEX720850:JEX720933 JOT720850:JOT720933 JYP720850:JYP720933 KIL720850:KIL720933 KSH720850:KSH720933 LCD720850:LCD720933 LLZ720850:LLZ720933 LVV720850:LVV720933 MFR720850:MFR720933 MPN720850:MPN720933 MZJ720850:MZJ720933 NJF720850:NJF720933 NTB720850:NTB720933 OCX720850:OCX720933 OMT720850:OMT720933 OWP720850:OWP720933 PGL720850:PGL720933 PQH720850:PQH720933 QAD720850:QAD720933 QJZ720850:QJZ720933 QTV720850:QTV720933 RDR720850:RDR720933 RNN720850:RNN720933 RXJ720850:RXJ720933 SHF720850:SHF720933 SRB720850:SRB720933 TAX720850:TAX720933 TKT720850:TKT720933 TUP720850:TUP720933 UEL720850:UEL720933 UOH720850:UOH720933 UYD720850:UYD720933 VHZ720850:VHZ720933 VRV720850:VRV720933 WBR720850:WBR720933 WLN720850:WLN720933 WVJ720850:WVJ720933 F786386:F786469 IX786386:IX786469 ST786386:ST786469 ACP786386:ACP786469 AML786386:AML786469 AWH786386:AWH786469 BGD786386:BGD786469 BPZ786386:BPZ786469 BZV786386:BZV786469 CJR786386:CJR786469 CTN786386:CTN786469 DDJ786386:DDJ786469 DNF786386:DNF786469 DXB786386:DXB786469 EGX786386:EGX786469 EQT786386:EQT786469 FAP786386:FAP786469 FKL786386:FKL786469 FUH786386:FUH786469 GED786386:GED786469 GNZ786386:GNZ786469 GXV786386:GXV786469 HHR786386:HHR786469 HRN786386:HRN786469 IBJ786386:IBJ786469 ILF786386:ILF786469 IVB786386:IVB786469 JEX786386:JEX786469 JOT786386:JOT786469 JYP786386:JYP786469 KIL786386:KIL786469 KSH786386:KSH786469 LCD786386:LCD786469 LLZ786386:LLZ786469 LVV786386:LVV786469 MFR786386:MFR786469 MPN786386:MPN786469 MZJ786386:MZJ786469 NJF786386:NJF786469 NTB786386:NTB786469 OCX786386:OCX786469 OMT786386:OMT786469 OWP786386:OWP786469 PGL786386:PGL786469 PQH786386:PQH786469 QAD786386:QAD786469 QJZ786386:QJZ786469 QTV786386:QTV786469 RDR786386:RDR786469 RNN786386:RNN786469 RXJ786386:RXJ786469 SHF786386:SHF786469 SRB786386:SRB786469 TAX786386:TAX786469 TKT786386:TKT786469 TUP786386:TUP786469 UEL786386:UEL786469 UOH786386:UOH786469 UYD786386:UYD786469 VHZ786386:VHZ786469 VRV786386:VRV786469 WBR786386:WBR786469 WLN786386:WLN786469 WVJ786386:WVJ786469 F851922:F852005 IX851922:IX852005 ST851922:ST852005 ACP851922:ACP852005 AML851922:AML852005 AWH851922:AWH852005 BGD851922:BGD852005 BPZ851922:BPZ852005 BZV851922:BZV852005 CJR851922:CJR852005 CTN851922:CTN852005 DDJ851922:DDJ852005 DNF851922:DNF852005 DXB851922:DXB852005 EGX851922:EGX852005 EQT851922:EQT852005 FAP851922:FAP852005 FKL851922:FKL852005 FUH851922:FUH852005 GED851922:GED852005 GNZ851922:GNZ852005 GXV851922:GXV852005 HHR851922:HHR852005 HRN851922:HRN852005 IBJ851922:IBJ852005 ILF851922:ILF852005 IVB851922:IVB852005 JEX851922:JEX852005 JOT851922:JOT852005 JYP851922:JYP852005 KIL851922:KIL852005 KSH851922:KSH852005 LCD851922:LCD852005 LLZ851922:LLZ852005 LVV851922:LVV852005 MFR851922:MFR852005 MPN851922:MPN852005 MZJ851922:MZJ852005 NJF851922:NJF852005 NTB851922:NTB852005 OCX851922:OCX852005 OMT851922:OMT852005 OWP851922:OWP852005 PGL851922:PGL852005 PQH851922:PQH852005 QAD851922:QAD852005 QJZ851922:QJZ852005 QTV851922:QTV852005 RDR851922:RDR852005 RNN851922:RNN852005 RXJ851922:RXJ852005 SHF851922:SHF852005 SRB851922:SRB852005 TAX851922:TAX852005 TKT851922:TKT852005 TUP851922:TUP852005 UEL851922:UEL852005 UOH851922:UOH852005 UYD851922:UYD852005 VHZ851922:VHZ852005 VRV851922:VRV852005 WBR851922:WBR852005 WLN851922:WLN852005 WVJ851922:WVJ852005 F917458:F917541 IX917458:IX917541 ST917458:ST917541 ACP917458:ACP917541 AML917458:AML917541 AWH917458:AWH917541 BGD917458:BGD917541 BPZ917458:BPZ917541 BZV917458:BZV917541 CJR917458:CJR917541 CTN917458:CTN917541 DDJ917458:DDJ917541 DNF917458:DNF917541 DXB917458:DXB917541 EGX917458:EGX917541 EQT917458:EQT917541 FAP917458:FAP917541 FKL917458:FKL917541 FUH917458:FUH917541 GED917458:GED917541 GNZ917458:GNZ917541 GXV917458:GXV917541 HHR917458:HHR917541 HRN917458:HRN917541 IBJ917458:IBJ917541 ILF917458:ILF917541 IVB917458:IVB917541 JEX917458:JEX917541 JOT917458:JOT917541 JYP917458:JYP917541 KIL917458:KIL917541 KSH917458:KSH917541 LCD917458:LCD917541 LLZ917458:LLZ917541 LVV917458:LVV917541 MFR917458:MFR917541 MPN917458:MPN917541 MZJ917458:MZJ917541 NJF917458:NJF917541 NTB917458:NTB917541 OCX917458:OCX917541 OMT917458:OMT917541 OWP917458:OWP917541 PGL917458:PGL917541 PQH917458:PQH917541 QAD917458:QAD917541 QJZ917458:QJZ917541 QTV917458:QTV917541 RDR917458:RDR917541 RNN917458:RNN917541 RXJ917458:RXJ917541 SHF917458:SHF917541 SRB917458:SRB917541 TAX917458:TAX917541 TKT917458:TKT917541 TUP917458:TUP917541 UEL917458:UEL917541 UOH917458:UOH917541 UYD917458:UYD917541 VHZ917458:VHZ917541 VRV917458:VRV917541 WBR917458:WBR917541 WLN917458:WLN917541 WVJ917458:WVJ917541 F982994:F983077 IX982994:IX983077 ST982994:ST983077 ACP982994:ACP983077 AML982994:AML983077 AWH982994:AWH983077 BGD982994:BGD983077 BPZ982994:BPZ983077 BZV982994:BZV983077 CJR982994:CJR983077 CTN982994:CTN983077 DDJ982994:DDJ983077 DNF982994:DNF983077 DXB982994:DXB983077 EGX982994:EGX983077 EQT982994:EQT983077 FAP982994:FAP983077 FKL982994:FKL983077 FUH982994:FUH983077 GED982994:GED983077 GNZ982994:GNZ983077 GXV982994:GXV983077 HHR982994:HHR983077 HRN982994:HRN983077 IBJ982994:IBJ983077 ILF982994:ILF983077 IVB982994:IVB983077 JEX982994:JEX983077 JOT982994:JOT983077 JYP982994:JYP983077 KIL982994:KIL983077 KSH982994:KSH983077 LCD982994:LCD983077 LLZ982994:LLZ983077 LVV982994:LVV983077 MFR982994:MFR983077 MPN982994:MPN983077 MZJ982994:MZJ983077 NJF982994:NJF983077 NTB982994:NTB983077 OCX982994:OCX983077 OMT982994:OMT983077 OWP982994:OWP983077 PGL982994:PGL983077 PQH982994:PQH983077 QAD982994:QAD983077 QJZ982994:QJZ983077 QTV982994:QTV983077 RDR982994:RDR983077 RNN982994:RNN983077 RXJ982994:RXJ983077 SHF982994:SHF983077 SRB982994:SRB983077 TAX982994:TAX983077 TKT982994:TKT983077 TUP982994:TUP983077 UEL982994:UEL983077 UOH982994:UOH983077 UYD982994:UYD983077 VHZ982994:VHZ983077 VRV982994:VRV983077 WBR982994:WBR983077 WLN982994:WLN983077 WVJ982994:WVJ983077 WVJ11:WVJ37 WLN11:WLN37 WBR11:WBR37 VRV11:VRV37 VHZ11:VHZ37 UYD11:UYD37 UOH11:UOH37 UEL11:UEL37 TUP11:TUP37 TKT11:TKT37 TAX11:TAX37 SRB11:SRB37 SHF11:SHF37 RXJ11:RXJ37 RNN11:RNN37 RDR11:RDR37 QTV11:QTV37 QJZ11:QJZ37 QAD11:QAD37 PQH11:PQH37 PGL11:PGL37 OWP11:OWP37 OMT11:OMT37 OCX11:OCX37 NTB11:NTB37 NJF11:NJF37 MZJ11:MZJ37 MPN11:MPN37 MFR11:MFR37 LVV11:LVV37 LLZ11:LLZ37 LCD11:LCD37 KSH11:KSH37 KIL11:KIL37 JYP11:JYP37 JOT11:JOT37 JEX11:JEX37 IVB11:IVB37 ILF11:ILF37 IBJ11:IBJ37 HRN11:HRN37 HHR11:HHR37 GXV11:GXV37 GNZ11:GNZ37 GED11:GED37 FUH11:FUH37 FKL11:FKL37 FAP11:FAP37 EQT11:EQT37 EGX11:EGX37 DXB11:DXB37 DNF11:DNF37 DDJ11:DDJ37 CTN11:CTN37 CJR11:CJR37 BZV11:BZV37 BPZ11:BPZ37 BGD11:BGD37 AWH11:AWH37 AML11:AML37 ACP11:ACP37 ST11:ST37 IX11:IX37 F11:F37">
      <formula1>"Sumy stałe, Pierwsze ryzyko"</formula1>
    </dataValidation>
    <dataValidation type="list" allowBlank="1" showInputMessage="1" showErrorMessage="1" sqref="E65490:E65493 IW65490:IW65493 SS65490:SS65493 ACO65490:ACO65493 AMK65490:AMK65493 AWG65490:AWG65493 BGC65490:BGC65493 BPY65490:BPY65493 BZU65490:BZU65493 CJQ65490:CJQ65493 CTM65490:CTM65493 DDI65490:DDI65493 DNE65490:DNE65493 DXA65490:DXA65493 EGW65490:EGW65493 EQS65490:EQS65493 FAO65490:FAO65493 FKK65490:FKK65493 FUG65490:FUG65493 GEC65490:GEC65493 GNY65490:GNY65493 GXU65490:GXU65493 HHQ65490:HHQ65493 HRM65490:HRM65493 IBI65490:IBI65493 ILE65490:ILE65493 IVA65490:IVA65493 JEW65490:JEW65493 JOS65490:JOS65493 JYO65490:JYO65493 KIK65490:KIK65493 KSG65490:KSG65493 LCC65490:LCC65493 LLY65490:LLY65493 LVU65490:LVU65493 MFQ65490:MFQ65493 MPM65490:MPM65493 MZI65490:MZI65493 NJE65490:NJE65493 NTA65490:NTA65493 OCW65490:OCW65493 OMS65490:OMS65493 OWO65490:OWO65493 PGK65490:PGK65493 PQG65490:PQG65493 QAC65490:QAC65493 QJY65490:QJY65493 QTU65490:QTU65493 RDQ65490:RDQ65493 RNM65490:RNM65493 RXI65490:RXI65493 SHE65490:SHE65493 SRA65490:SRA65493 TAW65490:TAW65493 TKS65490:TKS65493 TUO65490:TUO65493 UEK65490:UEK65493 UOG65490:UOG65493 UYC65490:UYC65493 VHY65490:VHY65493 VRU65490:VRU65493 WBQ65490:WBQ65493 WLM65490:WLM65493 WVI65490:WVI65493 E131026:E131029 IW131026:IW131029 SS131026:SS131029 ACO131026:ACO131029 AMK131026:AMK131029 AWG131026:AWG131029 BGC131026:BGC131029 BPY131026:BPY131029 BZU131026:BZU131029 CJQ131026:CJQ131029 CTM131026:CTM131029 DDI131026:DDI131029 DNE131026:DNE131029 DXA131026:DXA131029 EGW131026:EGW131029 EQS131026:EQS131029 FAO131026:FAO131029 FKK131026:FKK131029 FUG131026:FUG131029 GEC131026:GEC131029 GNY131026:GNY131029 GXU131026:GXU131029 HHQ131026:HHQ131029 HRM131026:HRM131029 IBI131026:IBI131029 ILE131026:ILE131029 IVA131026:IVA131029 JEW131026:JEW131029 JOS131026:JOS131029 JYO131026:JYO131029 KIK131026:KIK131029 KSG131026:KSG131029 LCC131026:LCC131029 LLY131026:LLY131029 LVU131026:LVU131029 MFQ131026:MFQ131029 MPM131026:MPM131029 MZI131026:MZI131029 NJE131026:NJE131029 NTA131026:NTA131029 OCW131026:OCW131029 OMS131026:OMS131029 OWO131026:OWO131029 PGK131026:PGK131029 PQG131026:PQG131029 QAC131026:QAC131029 QJY131026:QJY131029 QTU131026:QTU131029 RDQ131026:RDQ131029 RNM131026:RNM131029 RXI131026:RXI131029 SHE131026:SHE131029 SRA131026:SRA131029 TAW131026:TAW131029 TKS131026:TKS131029 TUO131026:TUO131029 UEK131026:UEK131029 UOG131026:UOG131029 UYC131026:UYC131029 VHY131026:VHY131029 VRU131026:VRU131029 WBQ131026:WBQ131029 WLM131026:WLM131029 WVI131026:WVI131029 E196562:E196565 IW196562:IW196565 SS196562:SS196565 ACO196562:ACO196565 AMK196562:AMK196565 AWG196562:AWG196565 BGC196562:BGC196565 BPY196562:BPY196565 BZU196562:BZU196565 CJQ196562:CJQ196565 CTM196562:CTM196565 DDI196562:DDI196565 DNE196562:DNE196565 DXA196562:DXA196565 EGW196562:EGW196565 EQS196562:EQS196565 FAO196562:FAO196565 FKK196562:FKK196565 FUG196562:FUG196565 GEC196562:GEC196565 GNY196562:GNY196565 GXU196562:GXU196565 HHQ196562:HHQ196565 HRM196562:HRM196565 IBI196562:IBI196565 ILE196562:ILE196565 IVA196562:IVA196565 JEW196562:JEW196565 JOS196562:JOS196565 JYO196562:JYO196565 KIK196562:KIK196565 KSG196562:KSG196565 LCC196562:LCC196565 LLY196562:LLY196565 LVU196562:LVU196565 MFQ196562:MFQ196565 MPM196562:MPM196565 MZI196562:MZI196565 NJE196562:NJE196565 NTA196562:NTA196565 OCW196562:OCW196565 OMS196562:OMS196565 OWO196562:OWO196565 PGK196562:PGK196565 PQG196562:PQG196565 QAC196562:QAC196565 QJY196562:QJY196565 QTU196562:QTU196565 RDQ196562:RDQ196565 RNM196562:RNM196565 RXI196562:RXI196565 SHE196562:SHE196565 SRA196562:SRA196565 TAW196562:TAW196565 TKS196562:TKS196565 TUO196562:TUO196565 UEK196562:UEK196565 UOG196562:UOG196565 UYC196562:UYC196565 VHY196562:VHY196565 VRU196562:VRU196565 WBQ196562:WBQ196565 WLM196562:WLM196565 WVI196562:WVI196565 E262098:E262101 IW262098:IW262101 SS262098:SS262101 ACO262098:ACO262101 AMK262098:AMK262101 AWG262098:AWG262101 BGC262098:BGC262101 BPY262098:BPY262101 BZU262098:BZU262101 CJQ262098:CJQ262101 CTM262098:CTM262101 DDI262098:DDI262101 DNE262098:DNE262101 DXA262098:DXA262101 EGW262098:EGW262101 EQS262098:EQS262101 FAO262098:FAO262101 FKK262098:FKK262101 FUG262098:FUG262101 GEC262098:GEC262101 GNY262098:GNY262101 GXU262098:GXU262101 HHQ262098:HHQ262101 HRM262098:HRM262101 IBI262098:IBI262101 ILE262098:ILE262101 IVA262098:IVA262101 JEW262098:JEW262101 JOS262098:JOS262101 JYO262098:JYO262101 KIK262098:KIK262101 KSG262098:KSG262101 LCC262098:LCC262101 LLY262098:LLY262101 LVU262098:LVU262101 MFQ262098:MFQ262101 MPM262098:MPM262101 MZI262098:MZI262101 NJE262098:NJE262101 NTA262098:NTA262101 OCW262098:OCW262101 OMS262098:OMS262101 OWO262098:OWO262101 PGK262098:PGK262101 PQG262098:PQG262101 QAC262098:QAC262101 QJY262098:QJY262101 QTU262098:QTU262101 RDQ262098:RDQ262101 RNM262098:RNM262101 RXI262098:RXI262101 SHE262098:SHE262101 SRA262098:SRA262101 TAW262098:TAW262101 TKS262098:TKS262101 TUO262098:TUO262101 UEK262098:UEK262101 UOG262098:UOG262101 UYC262098:UYC262101 VHY262098:VHY262101 VRU262098:VRU262101 WBQ262098:WBQ262101 WLM262098:WLM262101 WVI262098:WVI262101 E327634:E327637 IW327634:IW327637 SS327634:SS327637 ACO327634:ACO327637 AMK327634:AMK327637 AWG327634:AWG327637 BGC327634:BGC327637 BPY327634:BPY327637 BZU327634:BZU327637 CJQ327634:CJQ327637 CTM327634:CTM327637 DDI327634:DDI327637 DNE327634:DNE327637 DXA327634:DXA327637 EGW327634:EGW327637 EQS327634:EQS327637 FAO327634:FAO327637 FKK327634:FKK327637 FUG327634:FUG327637 GEC327634:GEC327637 GNY327634:GNY327637 GXU327634:GXU327637 HHQ327634:HHQ327637 HRM327634:HRM327637 IBI327634:IBI327637 ILE327634:ILE327637 IVA327634:IVA327637 JEW327634:JEW327637 JOS327634:JOS327637 JYO327634:JYO327637 KIK327634:KIK327637 KSG327634:KSG327637 LCC327634:LCC327637 LLY327634:LLY327637 LVU327634:LVU327637 MFQ327634:MFQ327637 MPM327634:MPM327637 MZI327634:MZI327637 NJE327634:NJE327637 NTA327634:NTA327637 OCW327634:OCW327637 OMS327634:OMS327637 OWO327634:OWO327637 PGK327634:PGK327637 PQG327634:PQG327637 QAC327634:QAC327637 QJY327634:QJY327637 QTU327634:QTU327637 RDQ327634:RDQ327637 RNM327634:RNM327637 RXI327634:RXI327637 SHE327634:SHE327637 SRA327634:SRA327637 TAW327634:TAW327637 TKS327634:TKS327637 TUO327634:TUO327637 UEK327634:UEK327637 UOG327634:UOG327637 UYC327634:UYC327637 VHY327634:VHY327637 VRU327634:VRU327637 WBQ327634:WBQ327637 WLM327634:WLM327637 WVI327634:WVI327637 E393170:E393173 IW393170:IW393173 SS393170:SS393173 ACO393170:ACO393173 AMK393170:AMK393173 AWG393170:AWG393173 BGC393170:BGC393173 BPY393170:BPY393173 BZU393170:BZU393173 CJQ393170:CJQ393173 CTM393170:CTM393173 DDI393170:DDI393173 DNE393170:DNE393173 DXA393170:DXA393173 EGW393170:EGW393173 EQS393170:EQS393173 FAO393170:FAO393173 FKK393170:FKK393173 FUG393170:FUG393173 GEC393170:GEC393173 GNY393170:GNY393173 GXU393170:GXU393173 HHQ393170:HHQ393173 HRM393170:HRM393173 IBI393170:IBI393173 ILE393170:ILE393173 IVA393170:IVA393173 JEW393170:JEW393173 JOS393170:JOS393173 JYO393170:JYO393173 KIK393170:KIK393173 KSG393170:KSG393173 LCC393170:LCC393173 LLY393170:LLY393173 LVU393170:LVU393173 MFQ393170:MFQ393173 MPM393170:MPM393173 MZI393170:MZI393173 NJE393170:NJE393173 NTA393170:NTA393173 OCW393170:OCW393173 OMS393170:OMS393173 OWO393170:OWO393173 PGK393170:PGK393173 PQG393170:PQG393173 QAC393170:QAC393173 QJY393170:QJY393173 QTU393170:QTU393173 RDQ393170:RDQ393173 RNM393170:RNM393173 RXI393170:RXI393173 SHE393170:SHE393173 SRA393170:SRA393173 TAW393170:TAW393173 TKS393170:TKS393173 TUO393170:TUO393173 UEK393170:UEK393173 UOG393170:UOG393173 UYC393170:UYC393173 VHY393170:VHY393173 VRU393170:VRU393173 WBQ393170:WBQ393173 WLM393170:WLM393173 WVI393170:WVI393173 E458706:E458709 IW458706:IW458709 SS458706:SS458709 ACO458706:ACO458709 AMK458706:AMK458709 AWG458706:AWG458709 BGC458706:BGC458709 BPY458706:BPY458709 BZU458706:BZU458709 CJQ458706:CJQ458709 CTM458706:CTM458709 DDI458706:DDI458709 DNE458706:DNE458709 DXA458706:DXA458709 EGW458706:EGW458709 EQS458706:EQS458709 FAO458706:FAO458709 FKK458706:FKK458709 FUG458706:FUG458709 GEC458706:GEC458709 GNY458706:GNY458709 GXU458706:GXU458709 HHQ458706:HHQ458709 HRM458706:HRM458709 IBI458706:IBI458709 ILE458706:ILE458709 IVA458706:IVA458709 JEW458706:JEW458709 JOS458706:JOS458709 JYO458706:JYO458709 KIK458706:KIK458709 KSG458706:KSG458709 LCC458706:LCC458709 LLY458706:LLY458709 LVU458706:LVU458709 MFQ458706:MFQ458709 MPM458706:MPM458709 MZI458706:MZI458709 NJE458706:NJE458709 NTA458706:NTA458709 OCW458706:OCW458709 OMS458706:OMS458709 OWO458706:OWO458709 PGK458706:PGK458709 PQG458706:PQG458709 QAC458706:QAC458709 QJY458706:QJY458709 QTU458706:QTU458709 RDQ458706:RDQ458709 RNM458706:RNM458709 RXI458706:RXI458709 SHE458706:SHE458709 SRA458706:SRA458709 TAW458706:TAW458709 TKS458706:TKS458709 TUO458706:TUO458709 UEK458706:UEK458709 UOG458706:UOG458709 UYC458706:UYC458709 VHY458706:VHY458709 VRU458706:VRU458709 WBQ458706:WBQ458709 WLM458706:WLM458709 WVI458706:WVI458709 E524242:E524245 IW524242:IW524245 SS524242:SS524245 ACO524242:ACO524245 AMK524242:AMK524245 AWG524242:AWG524245 BGC524242:BGC524245 BPY524242:BPY524245 BZU524242:BZU524245 CJQ524242:CJQ524245 CTM524242:CTM524245 DDI524242:DDI524245 DNE524242:DNE524245 DXA524242:DXA524245 EGW524242:EGW524245 EQS524242:EQS524245 FAO524242:FAO524245 FKK524242:FKK524245 FUG524242:FUG524245 GEC524242:GEC524245 GNY524242:GNY524245 GXU524242:GXU524245 HHQ524242:HHQ524245 HRM524242:HRM524245 IBI524242:IBI524245 ILE524242:ILE524245 IVA524242:IVA524245 JEW524242:JEW524245 JOS524242:JOS524245 JYO524242:JYO524245 KIK524242:KIK524245 KSG524242:KSG524245 LCC524242:LCC524245 LLY524242:LLY524245 LVU524242:LVU524245 MFQ524242:MFQ524245 MPM524242:MPM524245 MZI524242:MZI524245 NJE524242:NJE524245 NTA524242:NTA524245 OCW524242:OCW524245 OMS524242:OMS524245 OWO524242:OWO524245 PGK524242:PGK524245 PQG524242:PQG524245 QAC524242:QAC524245 QJY524242:QJY524245 QTU524242:QTU524245 RDQ524242:RDQ524245 RNM524242:RNM524245 RXI524242:RXI524245 SHE524242:SHE524245 SRA524242:SRA524245 TAW524242:TAW524245 TKS524242:TKS524245 TUO524242:TUO524245 UEK524242:UEK524245 UOG524242:UOG524245 UYC524242:UYC524245 VHY524242:VHY524245 VRU524242:VRU524245 WBQ524242:WBQ524245 WLM524242:WLM524245 WVI524242:WVI524245 E589778:E589781 IW589778:IW589781 SS589778:SS589781 ACO589778:ACO589781 AMK589778:AMK589781 AWG589778:AWG589781 BGC589778:BGC589781 BPY589778:BPY589781 BZU589778:BZU589781 CJQ589778:CJQ589781 CTM589778:CTM589781 DDI589778:DDI589781 DNE589778:DNE589781 DXA589778:DXA589781 EGW589778:EGW589781 EQS589778:EQS589781 FAO589778:FAO589781 FKK589778:FKK589781 FUG589778:FUG589781 GEC589778:GEC589781 GNY589778:GNY589781 GXU589778:GXU589781 HHQ589778:HHQ589781 HRM589778:HRM589781 IBI589778:IBI589781 ILE589778:ILE589781 IVA589778:IVA589781 JEW589778:JEW589781 JOS589778:JOS589781 JYO589778:JYO589781 KIK589778:KIK589781 KSG589778:KSG589781 LCC589778:LCC589781 LLY589778:LLY589781 LVU589778:LVU589781 MFQ589778:MFQ589781 MPM589778:MPM589781 MZI589778:MZI589781 NJE589778:NJE589781 NTA589778:NTA589781 OCW589778:OCW589781 OMS589778:OMS589781 OWO589778:OWO589781 PGK589778:PGK589781 PQG589778:PQG589781 QAC589778:QAC589781 QJY589778:QJY589781 QTU589778:QTU589781 RDQ589778:RDQ589781 RNM589778:RNM589781 RXI589778:RXI589781 SHE589778:SHE589781 SRA589778:SRA589781 TAW589778:TAW589781 TKS589778:TKS589781 TUO589778:TUO589781 UEK589778:UEK589781 UOG589778:UOG589781 UYC589778:UYC589781 VHY589778:VHY589781 VRU589778:VRU589781 WBQ589778:WBQ589781 WLM589778:WLM589781 WVI589778:WVI589781 E655314:E655317 IW655314:IW655317 SS655314:SS655317 ACO655314:ACO655317 AMK655314:AMK655317 AWG655314:AWG655317 BGC655314:BGC655317 BPY655314:BPY655317 BZU655314:BZU655317 CJQ655314:CJQ655317 CTM655314:CTM655317 DDI655314:DDI655317 DNE655314:DNE655317 DXA655314:DXA655317 EGW655314:EGW655317 EQS655314:EQS655317 FAO655314:FAO655317 FKK655314:FKK655317 FUG655314:FUG655317 GEC655314:GEC655317 GNY655314:GNY655317 GXU655314:GXU655317 HHQ655314:HHQ655317 HRM655314:HRM655317 IBI655314:IBI655317 ILE655314:ILE655317 IVA655314:IVA655317 JEW655314:JEW655317 JOS655314:JOS655317 JYO655314:JYO655317 KIK655314:KIK655317 KSG655314:KSG655317 LCC655314:LCC655317 LLY655314:LLY655317 LVU655314:LVU655317 MFQ655314:MFQ655317 MPM655314:MPM655317 MZI655314:MZI655317 NJE655314:NJE655317 NTA655314:NTA655317 OCW655314:OCW655317 OMS655314:OMS655317 OWO655314:OWO655317 PGK655314:PGK655317 PQG655314:PQG655317 QAC655314:QAC655317 QJY655314:QJY655317 QTU655314:QTU655317 RDQ655314:RDQ655317 RNM655314:RNM655317 RXI655314:RXI655317 SHE655314:SHE655317 SRA655314:SRA655317 TAW655314:TAW655317 TKS655314:TKS655317 TUO655314:TUO655317 UEK655314:UEK655317 UOG655314:UOG655317 UYC655314:UYC655317 VHY655314:VHY655317 VRU655314:VRU655317 WBQ655314:WBQ655317 WLM655314:WLM655317 WVI655314:WVI655317 E720850:E720853 IW720850:IW720853 SS720850:SS720853 ACO720850:ACO720853 AMK720850:AMK720853 AWG720850:AWG720853 BGC720850:BGC720853 BPY720850:BPY720853 BZU720850:BZU720853 CJQ720850:CJQ720853 CTM720850:CTM720853 DDI720850:DDI720853 DNE720850:DNE720853 DXA720850:DXA720853 EGW720850:EGW720853 EQS720850:EQS720853 FAO720850:FAO720853 FKK720850:FKK720853 FUG720850:FUG720853 GEC720850:GEC720853 GNY720850:GNY720853 GXU720850:GXU720853 HHQ720850:HHQ720853 HRM720850:HRM720853 IBI720850:IBI720853 ILE720850:ILE720853 IVA720850:IVA720853 JEW720850:JEW720853 JOS720850:JOS720853 JYO720850:JYO720853 KIK720850:KIK720853 KSG720850:KSG720853 LCC720850:LCC720853 LLY720850:LLY720853 LVU720850:LVU720853 MFQ720850:MFQ720853 MPM720850:MPM720853 MZI720850:MZI720853 NJE720850:NJE720853 NTA720850:NTA720853 OCW720850:OCW720853 OMS720850:OMS720853 OWO720850:OWO720853 PGK720850:PGK720853 PQG720850:PQG720853 QAC720850:QAC720853 QJY720850:QJY720853 QTU720850:QTU720853 RDQ720850:RDQ720853 RNM720850:RNM720853 RXI720850:RXI720853 SHE720850:SHE720853 SRA720850:SRA720853 TAW720850:TAW720853 TKS720850:TKS720853 TUO720850:TUO720853 UEK720850:UEK720853 UOG720850:UOG720853 UYC720850:UYC720853 VHY720850:VHY720853 VRU720850:VRU720853 WBQ720850:WBQ720853 WLM720850:WLM720853 WVI720850:WVI720853 E786386:E786389 IW786386:IW786389 SS786386:SS786389 ACO786386:ACO786389 AMK786386:AMK786389 AWG786386:AWG786389 BGC786386:BGC786389 BPY786386:BPY786389 BZU786386:BZU786389 CJQ786386:CJQ786389 CTM786386:CTM786389 DDI786386:DDI786389 DNE786386:DNE786389 DXA786386:DXA786389 EGW786386:EGW786389 EQS786386:EQS786389 FAO786386:FAO786389 FKK786386:FKK786389 FUG786386:FUG786389 GEC786386:GEC786389 GNY786386:GNY786389 GXU786386:GXU786389 HHQ786386:HHQ786389 HRM786386:HRM786389 IBI786386:IBI786389 ILE786386:ILE786389 IVA786386:IVA786389 JEW786386:JEW786389 JOS786386:JOS786389 JYO786386:JYO786389 KIK786386:KIK786389 KSG786386:KSG786389 LCC786386:LCC786389 LLY786386:LLY786389 LVU786386:LVU786389 MFQ786386:MFQ786389 MPM786386:MPM786389 MZI786386:MZI786389 NJE786386:NJE786389 NTA786386:NTA786389 OCW786386:OCW786389 OMS786386:OMS786389 OWO786386:OWO786389 PGK786386:PGK786389 PQG786386:PQG786389 QAC786386:QAC786389 QJY786386:QJY786389 QTU786386:QTU786389 RDQ786386:RDQ786389 RNM786386:RNM786389 RXI786386:RXI786389 SHE786386:SHE786389 SRA786386:SRA786389 TAW786386:TAW786389 TKS786386:TKS786389 TUO786386:TUO786389 UEK786386:UEK786389 UOG786386:UOG786389 UYC786386:UYC786389 VHY786386:VHY786389 VRU786386:VRU786389 WBQ786386:WBQ786389 WLM786386:WLM786389 WVI786386:WVI786389 E851922:E851925 IW851922:IW851925 SS851922:SS851925 ACO851922:ACO851925 AMK851922:AMK851925 AWG851922:AWG851925 BGC851922:BGC851925 BPY851922:BPY851925 BZU851922:BZU851925 CJQ851922:CJQ851925 CTM851922:CTM851925 DDI851922:DDI851925 DNE851922:DNE851925 DXA851922:DXA851925 EGW851922:EGW851925 EQS851922:EQS851925 FAO851922:FAO851925 FKK851922:FKK851925 FUG851922:FUG851925 GEC851922:GEC851925 GNY851922:GNY851925 GXU851922:GXU851925 HHQ851922:HHQ851925 HRM851922:HRM851925 IBI851922:IBI851925 ILE851922:ILE851925 IVA851922:IVA851925 JEW851922:JEW851925 JOS851922:JOS851925 JYO851922:JYO851925 KIK851922:KIK851925 KSG851922:KSG851925 LCC851922:LCC851925 LLY851922:LLY851925 LVU851922:LVU851925 MFQ851922:MFQ851925 MPM851922:MPM851925 MZI851922:MZI851925 NJE851922:NJE851925 NTA851922:NTA851925 OCW851922:OCW851925 OMS851922:OMS851925 OWO851922:OWO851925 PGK851922:PGK851925 PQG851922:PQG851925 QAC851922:QAC851925 QJY851922:QJY851925 QTU851922:QTU851925 RDQ851922:RDQ851925 RNM851922:RNM851925 RXI851922:RXI851925 SHE851922:SHE851925 SRA851922:SRA851925 TAW851922:TAW851925 TKS851922:TKS851925 TUO851922:TUO851925 UEK851922:UEK851925 UOG851922:UOG851925 UYC851922:UYC851925 VHY851922:VHY851925 VRU851922:VRU851925 WBQ851922:WBQ851925 WLM851922:WLM851925 WVI851922:WVI851925 E917458:E917461 IW917458:IW917461 SS917458:SS917461 ACO917458:ACO917461 AMK917458:AMK917461 AWG917458:AWG917461 BGC917458:BGC917461 BPY917458:BPY917461 BZU917458:BZU917461 CJQ917458:CJQ917461 CTM917458:CTM917461 DDI917458:DDI917461 DNE917458:DNE917461 DXA917458:DXA917461 EGW917458:EGW917461 EQS917458:EQS917461 FAO917458:FAO917461 FKK917458:FKK917461 FUG917458:FUG917461 GEC917458:GEC917461 GNY917458:GNY917461 GXU917458:GXU917461 HHQ917458:HHQ917461 HRM917458:HRM917461 IBI917458:IBI917461 ILE917458:ILE917461 IVA917458:IVA917461 JEW917458:JEW917461 JOS917458:JOS917461 JYO917458:JYO917461 KIK917458:KIK917461 KSG917458:KSG917461 LCC917458:LCC917461 LLY917458:LLY917461 LVU917458:LVU917461 MFQ917458:MFQ917461 MPM917458:MPM917461 MZI917458:MZI917461 NJE917458:NJE917461 NTA917458:NTA917461 OCW917458:OCW917461 OMS917458:OMS917461 OWO917458:OWO917461 PGK917458:PGK917461 PQG917458:PQG917461 QAC917458:QAC917461 QJY917458:QJY917461 QTU917458:QTU917461 RDQ917458:RDQ917461 RNM917458:RNM917461 RXI917458:RXI917461 SHE917458:SHE917461 SRA917458:SRA917461 TAW917458:TAW917461 TKS917458:TKS917461 TUO917458:TUO917461 UEK917458:UEK917461 UOG917458:UOG917461 UYC917458:UYC917461 VHY917458:VHY917461 VRU917458:VRU917461 WBQ917458:WBQ917461 WLM917458:WLM917461 WVI917458:WVI917461 E982994:E982997 IW982994:IW982997 SS982994:SS982997 ACO982994:ACO982997 AMK982994:AMK982997 AWG982994:AWG982997 BGC982994:BGC982997 BPY982994:BPY982997 BZU982994:BZU982997 CJQ982994:CJQ982997 CTM982994:CTM982997 DDI982994:DDI982997 DNE982994:DNE982997 DXA982994:DXA982997 EGW982994:EGW982997 EQS982994:EQS982997 FAO982994:FAO982997 FKK982994:FKK982997 FUG982994:FUG982997 GEC982994:GEC982997 GNY982994:GNY982997 GXU982994:GXU982997 HHQ982994:HHQ982997 HRM982994:HRM982997 IBI982994:IBI982997 ILE982994:ILE982997 IVA982994:IVA982997 JEW982994:JEW982997 JOS982994:JOS982997 JYO982994:JYO982997 KIK982994:KIK982997 KSG982994:KSG982997 LCC982994:LCC982997 LLY982994:LLY982997 LVU982994:LVU982997 MFQ982994:MFQ982997 MPM982994:MPM982997 MZI982994:MZI982997 NJE982994:NJE982997 NTA982994:NTA982997 OCW982994:OCW982997 OMS982994:OMS982997 OWO982994:OWO982997 PGK982994:PGK982997 PQG982994:PQG982997 QAC982994:QAC982997 QJY982994:QJY982997 QTU982994:QTU982997 RDQ982994:RDQ982997 RNM982994:RNM982997 RXI982994:RXI982997 SHE982994:SHE982997 SRA982994:SRA982997 TAW982994:TAW982997 TKS982994:TKS982997 TUO982994:TUO982997 UEK982994:UEK982997 UOG982994:UOG982997 UYC982994:UYC982997 VHY982994:VHY982997 VRU982994:VRU982997 WBQ982994:WBQ982997 WLM982994:WLM982997 WVI982994:WVI982997 E65495:E65573 IW65495:IW65573 SS65495:SS65573 ACO65495:ACO65573 AMK65495:AMK65573 AWG65495:AWG65573 BGC65495:BGC65573 BPY65495:BPY65573 BZU65495:BZU65573 CJQ65495:CJQ65573 CTM65495:CTM65573 DDI65495:DDI65573 DNE65495:DNE65573 DXA65495:DXA65573 EGW65495:EGW65573 EQS65495:EQS65573 FAO65495:FAO65573 FKK65495:FKK65573 FUG65495:FUG65573 GEC65495:GEC65573 GNY65495:GNY65573 GXU65495:GXU65573 HHQ65495:HHQ65573 HRM65495:HRM65573 IBI65495:IBI65573 ILE65495:ILE65573 IVA65495:IVA65573 JEW65495:JEW65573 JOS65495:JOS65573 JYO65495:JYO65573 KIK65495:KIK65573 KSG65495:KSG65573 LCC65495:LCC65573 LLY65495:LLY65573 LVU65495:LVU65573 MFQ65495:MFQ65573 MPM65495:MPM65573 MZI65495:MZI65573 NJE65495:NJE65573 NTA65495:NTA65573 OCW65495:OCW65573 OMS65495:OMS65573 OWO65495:OWO65573 PGK65495:PGK65573 PQG65495:PQG65573 QAC65495:QAC65573 QJY65495:QJY65573 QTU65495:QTU65573 RDQ65495:RDQ65573 RNM65495:RNM65573 RXI65495:RXI65573 SHE65495:SHE65573 SRA65495:SRA65573 TAW65495:TAW65573 TKS65495:TKS65573 TUO65495:TUO65573 UEK65495:UEK65573 UOG65495:UOG65573 UYC65495:UYC65573 VHY65495:VHY65573 VRU65495:VRU65573 WBQ65495:WBQ65573 WLM65495:WLM65573 WVI65495:WVI65573 E131031:E131109 IW131031:IW131109 SS131031:SS131109 ACO131031:ACO131109 AMK131031:AMK131109 AWG131031:AWG131109 BGC131031:BGC131109 BPY131031:BPY131109 BZU131031:BZU131109 CJQ131031:CJQ131109 CTM131031:CTM131109 DDI131031:DDI131109 DNE131031:DNE131109 DXA131031:DXA131109 EGW131031:EGW131109 EQS131031:EQS131109 FAO131031:FAO131109 FKK131031:FKK131109 FUG131031:FUG131109 GEC131031:GEC131109 GNY131031:GNY131109 GXU131031:GXU131109 HHQ131031:HHQ131109 HRM131031:HRM131109 IBI131031:IBI131109 ILE131031:ILE131109 IVA131031:IVA131109 JEW131031:JEW131109 JOS131031:JOS131109 JYO131031:JYO131109 KIK131031:KIK131109 KSG131031:KSG131109 LCC131031:LCC131109 LLY131031:LLY131109 LVU131031:LVU131109 MFQ131031:MFQ131109 MPM131031:MPM131109 MZI131031:MZI131109 NJE131031:NJE131109 NTA131031:NTA131109 OCW131031:OCW131109 OMS131031:OMS131109 OWO131031:OWO131109 PGK131031:PGK131109 PQG131031:PQG131109 QAC131031:QAC131109 QJY131031:QJY131109 QTU131031:QTU131109 RDQ131031:RDQ131109 RNM131031:RNM131109 RXI131031:RXI131109 SHE131031:SHE131109 SRA131031:SRA131109 TAW131031:TAW131109 TKS131031:TKS131109 TUO131031:TUO131109 UEK131031:UEK131109 UOG131031:UOG131109 UYC131031:UYC131109 VHY131031:VHY131109 VRU131031:VRU131109 WBQ131031:WBQ131109 WLM131031:WLM131109 WVI131031:WVI131109 E196567:E196645 IW196567:IW196645 SS196567:SS196645 ACO196567:ACO196645 AMK196567:AMK196645 AWG196567:AWG196645 BGC196567:BGC196645 BPY196567:BPY196645 BZU196567:BZU196645 CJQ196567:CJQ196645 CTM196567:CTM196645 DDI196567:DDI196645 DNE196567:DNE196645 DXA196567:DXA196645 EGW196567:EGW196645 EQS196567:EQS196645 FAO196567:FAO196645 FKK196567:FKK196645 FUG196567:FUG196645 GEC196567:GEC196645 GNY196567:GNY196645 GXU196567:GXU196645 HHQ196567:HHQ196645 HRM196567:HRM196645 IBI196567:IBI196645 ILE196567:ILE196645 IVA196567:IVA196645 JEW196567:JEW196645 JOS196567:JOS196645 JYO196567:JYO196645 KIK196567:KIK196645 KSG196567:KSG196645 LCC196567:LCC196645 LLY196567:LLY196645 LVU196567:LVU196645 MFQ196567:MFQ196645 MPM196567:MPM196645 MZI196567:MZI196645 NJE196567:NJE196645 NTA196567:NTA196645 OCW196567:OCW196645 OMS196567:OMS196645 OWO196567:OWO196645 PGK196567:PGK196645 PQG196567:PQG196645 QAC196567:QAC196645 QJY196567:QJY196645 QTU196567:QTU196645 RDQ196567:RDQ196645 RNM196567:RNM196645 RXI196567:RXI196645 SHE196567:SHE196645 SRA196567:SRA196645 TAW196567:TAW196645 TKS196567:TKS196645 TUO196567:TUO196645 UEK196567:UEK196645 UOG196567:UOG196645 UYC196567:UYC196645 VHY196567:VHY196645 VRU196567:VRU196645 WBQ196567:WBQ196645 WLM196567:WLM196645 WVI196567:WVI196645 E262103:E262181 IW262103:IW262181 SS262103:SS262181 ACO262103:ACO262181 AMK262103:AMK262181 AWG262103:AWG262181 BGC262103:BGC262181 BPY262103:BPY262181 BZU262103:BZU262181 CJQ262103:CJQ262181 CTM262103:CTM262181 DDI262103:DDI262181 DNE262103:DNE262181 DXA262103:DXA262181 EGW262103:EGW262181 EQS262103:EQS262181 FAO262103:FAO262181 FKK262103:FKK262181 FUG262103:FUG262181 GEC262103:GEC262181 GNY262103:GNY262181 GXU262103:GXU262181 HHQ262103:HHQ262181 HRM262103:HRM262181 IBI262103:IBI262181 ILE262103:ILE262181 IVA262103:IVA262181 JEW262103:JEW262181 JOS262103:JOS262181 JYO262103:JYO262181 KIK262103:KIK262181 KSG262103:KSG262181 LCC262103:LCC262181 LLY262103:LLY262181 LVU262103:LVU262181 MFQ262103:MFQ262181 MPM262103:MPM262181 MZI262103:MZI262181 NJE262103:NJE262181 NTA262103:NTA262181 OCW262103:OCW262181 OMS262103:OMS262181 OWO262103:OWO262181 PGK262103:PGK262181 PQG262103:PQG262181 QAC262103:QAC262181 QJY262103:QJY262181 QTU262103:QTU262181 RDQ262103:RDQ262181 RNM262103:RNM262181 RXI262103:RXI262181 SHE262103:SHE262181 SRA262103:SRA262181 TAW262103:TAW262181 TKS262103:TKS262181 TUO262103:TUO262181 UEK262103:UEK262181 UOG262103:UOG262181 UYC262103:UYC262181 VHY262103:VHY262181 VRU262103:VRU262181 WBQ262103:WBQ262181 WLM262103:WLM262181 WVI262103:WVI262181 E327639:E327717 IW327639:IW327717 SS327639:SS327717 ACO327639:ACO327717 AMK327639:AMK327717 AWG327639:AWG327717 BGC327639:BGC327717 BPY327639:BPY327717 BZU327639:BZU327717 CJQ327639:CJQ327717 CTM327639:CTM327717 DDI327639:DDI327717 DNE327639:DNE327717 DXA327639:DXA327717 EGW327639:EGW327717 EQS327639:EQS327717 FAO327639:FAO327717 FKK327639:FKK327717 FUG327639:FUG327717 GEC327639:GEC327717 GNY327639:GNY327717 GXU327639:GXU327717 HHQ327639:HHQ327717 HRM327639:HRM327717 IBI327639:IBI327717 ILE327639:ILE327717 IVA327639:IVA327717 JEW327639:JEW327717 JOS327639:JOS327717 JYO327639:JYO327717 KIK327639:KIK327717 KSG327639:KSG327717 LCC327639:LCC327717 LLY327639:LLY327717 LVU327639:LVU327717 MFQ327639:MFQ327717 MPM327639:MPM327717 MZI327639:MZI327717 NJE327639:NJE327717 NTA327639:NTA327717 OCW327639:OCW327717 OMS327639:OMS327717 OWO327639:OWO327717 PGK327639:PGK327717 PQG327639:PQG327717 QAC327639:QAC327717 QJY327639:QJY327717 QTU327639:QTU327717 RDQ327639:RDQ327717 RNM327639:RNM327717 RXI327639:RXI327717 SHE327639:SHE327717 SRA327639:SRA327717 TAW327639:TAW327717 TKS327639:TKS327717 TUO327639:TUO327717 UEK327639:UEK327717 UOG327639:UOG327717 UYC327639:UYC327717 VHY327639:VHY327717 VRU327639:VRU327717 WBQ327639:WBQ327717 WLM327639:WLM327717 WVI327639:WVI327717 E393175:E393253 IW393175:IW393253 SS393175:SS393253 ACO393175:ACO393253 AMK393175:AMK393253 AWG393175:AWG393253 BGC393175:BGC393253 BPY393175:BPY393253 BZU393175:BZU393253 CJQ393175:CJQ393253 CTM393175:CTM393253 DDI393175:DDI393253 DNE393175:DNE393253 DXA393175:DXA393253 EGW393175:EGW393253 EQS393175:EQS393253 FAO393175:FAO393253 FKK393175:FKK393253 FUG393175:FUG393253 GEC393175:GEC393253 GNY393175:GNY393253 GXU393175:GXU393253 HHQ393175:HHQ393253 HRM393175:HRM393253 IBI393175:IBI393253 ILE393175:ILE393253 IVA393175:IVA393253 JEW393175:JEW393253 JOS393175:JOS393253 JYO393175:JYO393253 KIK393175:KIK393253 KSG393175:KSG393253 LCC393175:LCC393253 LLY393175:LLY393253 LVU393175:LVU393253 MFQ393175:MFQ393253 MPM393175:MPM393253 MZI393175:MZI393253 NJE393175:NJE393253 NTA393175:NTA393253 OCW393175:OCW393253 OMS393175:OMS393253 OWO393175:OWO393253 PGK393175:PGK393253 PQG393175:PQG393253 QAC393175:QAC393253 QJY393175:QJY393253 QTU393175:QTU393253 RDQ393175:RDQ393253 RNM393175:RNM393253 RXI393175:RXI393253 SHE393175:SHE393253 SRA393175:SRA393253 TAW393175:TAW393253 TKS393175:TKS393253 TUO393175:TUO393253 UEK393175:UEK393253 UOG393175:UOG393253 UYC393175:UYC393253 VHY393175:VHY393253 VRU393175:VRU393253 WBQ393175:WBQ393253 WLM393175:WLM393253 WVI393175:WVI393253 E458711:E458789 IW458711:IW458789 SS458711:SS458789 ACO458711:ACO458789 AMK458711:AMK458789 AWG458711:AWG458789 BGC458711:BGC458789 BPY458711:BPY458789 BZU458711:BZU458789 CJQ458711:CJQ458789 CTM458711:CTM458789 DDI458711:DDI458789 DNE458711:DNE458789 DXA458711:DXA458789 EGW458711:EGW458789 EQS458711:EQS458789 FAO458711:FAO458789 FKK458711:FKK458789 FUG458711:FUG458789 GEC458711:GEC458789 GNY458711:GNY458789 GXU458711:GXU458789 HHQ458711:HHQ458789 HRM458711:HRM458789 IBI458711:IBI458789 ILE458711:ILE458789 IVA458711:IVA458789 JEW458711:JEW458789 JOS458711:JOS458789 JYO458711:JYO458789 KIK458711:KIK458789 KSG458711:KSG458789 LCC458711:LCC458789 LLY458711:LLY458789 LVU458711:LVU458789 MFQ458711:MFQ458789 MPM458711:MPM458789 MZI458711:MZI458789 NJE458711:NJE458789 NTA458711:NTA458789 OCW458711:OCW458789 OMS458711:OMS458789 OWO458711:OWO458789 PGK458711:PGK458789 PQG458711:PQG458789 QAC458711:QAC458789 QJY458711:QJY458789 QTU458711:QTU458789 RDQ458711:RDQ458789 RNM458711:RNM458789 RXI458711:RXI458789 SHE458711:SHE458789 SRA458711:SRA458789 TAW458711:TAW458789 TKS458711:TKS458789 TUO458711:TUO458789 UEK458711:UEK458789 UOG458711:UOG458789 UYC458711:UYC458789 VHY458711:VHY458789 VRU458711:VRU458789 WBQ458711:WBQ458789 WLM458711:WLM458789 WVI458711:WVI458789 E524247:E524325 IW524247:IW524325 SS524247:SS524325 ACO524247:ACO524325 AMK524247:AMK524325 AWG524247:AWG524325 BGC524247:BGC524325 BPY524247:BPY524325 BZU524247:BZU524325 CJQ524247:CJQ524325 CTM524247:CTM524325 DDI524247:DDI524325 DNE524247:DNE524325 DXA524247:DXA524325 EGW524247:EGW524325 EQS524247:EQS524325 FAO524247:FAO524325 FKK524247:FKK524325 FUG524247:FUG524325 GEC524247:GEC524325 GNY524247:GNY524325 GXU524247:GXU524325 HHQ524247:HHQ524325 HRM524247:HRM524325 IBI524247:IBI524325 ILE524247:ILE524325 IVA524247:IVA524325 JEW524247:JEW524325 JOS524247:JOS524325 JYO524247:JYO524325 KIK524247:KIK524325 KSG524247:KSG524325 LCC524247:LCC524325 LLY524247:LLY524325 LVU524247:LVU524325 MFQ524247:MFQ524325 MPM524247:MPM524325 MZI524247:MZI524325 NJE524247:NJE524325 NTA524247:NTA524325 OCW524247:OCW524325 OMS524247:OMS524325 OWO524247:OWO524325 PGK524247:PGK524325 PQG524247:PQG524325 QAC524247:QAC524325 QJY524247:QJY524325 QTU524247:QTU524325 RDQ524247:RDQ524325 RNM524247:RNM524325 RXI524247:RXI524325 SHE524247:SHE524325 SRA524247:SRA524325 TAW524247:TAW524325 TKS524247:TKS524325 TUO524247:TUO524325 UEK524247:UEK524325 UOG524247:UOG524325 UYC524247:UYC524325 VHY524247:VHY524325 VRU524247:VRU524325 WBQ524247:WBQ524325 WLM524247:WLM524325 WVI524247:WVI524325 E589783:E589861 IW589783:IW589861 SS589783:SS589861 ACO589783:ACO589861 AMK589783:AMK589861 AWG589783:AWG589861 BGC589783:BGC589861 BPY589783:BPY589861 BZU589783:BZU589861 CJQ589783:CJQ589861 CTM589783:CTM589861 DDI589783:DDI589861 DNE589783:DNE589861 DXA589783:DXA589861 EGW589783:EGW589861 EQS589783:EQS589861 FAO589783:FAO589861 FKK589783:FKK589861 FUG589783:FUG589861 GEC589783:GEC589861 GNY589783:GNY589861 GXU589783:GXU589861 HHQ589783:HHQ589861 HRM589783:HRM589861 IBI589783:IBI589861 ILE589783:ILE589861 IVA589783:IVA589861 JEW589783:JEW589861 JOS589783:JOS589861 JYO589783:JYO589861 KIK589783:KIK589861 KSG589783:KSG589861 LCC589783:LCC589861 LLY589783:LLY589861 LVU589783:LVU589861 MFQ589783:MFQ589861 MPM589783:MPM589861 MZI589783:MZI589861 NJE589783:NJE589861 NTA589783:NTA589861 OCW589783:OCW589861 OMS589783:OMS589861 OWO589783:OWO589861 PGK589783:PGK589861 PQG589783:PQG589861 QAC589783:QAC589861 QJY589783:QJY589861 QTU589783:QTU589861 RDQ589783:RDQ589861 RNM589783:RNM589861 RXI589783:RXI589861 SHE589783:SHE589861 SRA589783:SRA589861 TAW589783:TAW589861 TKS589783:TKS589861 TUO589783:TUO589861 UEK589783:UEK589861 UOG589783:UOG589861 UYC589783:UYC589861 VHY589783:VHY589861 VRU589783:VRU589861 WBQ589783:WBQ589861 WLM589783:WLM589861 WVI589783:WVI589861 E655319:E655397 IW655319:IW655397 SS655319:SS655397 ACO655319:ACO655397 AMK655319:AMK655397 AWG655319:AWG655397 BGC655319:BGC655397 BPY655319:BPY655397 BZU655319:BZU655397 CJQ655319:CJQ655397 CTM655319:CTM655397 DDI655319:DDI655397 DNE655319:DNE655397 DXA655319:DXA655397 EGW655319:EGW655397 EQS655319:EQS655397 FAO655319:FAO655397 FKK655319:FKK655397 FUG655319:FUG655397 GEC655319:GEC655397 GNY655319:GNY655397 GXU655319:GXU655397 HHQ655319:HHQ655397 HRM655319:HRM655397 IBI655319:IBI655397 ILE655319:ILE655397 IVA655319:IVA655397 JEW655319:JEW655397 JOS655319:JOS655397 JYO655319:JYO655397 KIK655319:KIK655397 KSG655319:KSG655397 LCC655319:LCC655397 LLY655319:LLY655397 LVU655319:LVU655397 MFQ655319:MFQ655397 MPM655319:MPM655397 MZI655319:MZI655397 NJE655319:NJE655397 NTA655319:NTA655397 OCW655319:OCW655397 OMS655319:OMS655397 OWO655319:OWO655397 PGK655319:PGK655397 PQG655319:PQG655397 QAC655319:QAC655397 QJY655319:QJY655397 QTU655319:QTU655397 RDQ655319:RDQ655397 RNM655319:RNM655397 RXI655319:RXI655397 SHE655319:SHE655397 SRA655319:SRA655397 TAW655319:TAW655397 TKS655319:TKS655397 TUO655319:TUO655397 UEK655319:UEK655397 UOG655319:UOG655397 UYC655319:UYC655397 VHY655319:VHY655397 VRU655319:VRU655397 WBQ655319:WBQ655397 WLM655319:WLM655397 WVI655319:WVI655397 E720855:E720933 IW720855:IW720933 SS720855:SS720933 ACO720855:ACO720933 AMK720855:AMK720933 AWG720855:AWG720933 BGC720855:BGC720933 BPY720855:BPY720933 BZU720855:BZU720933 CJQ720855:CJQ720933 CTM720855:CTM720933 DDI720855:DDI720933 DNE720855:DNE720933 DXA720855:DXA720933 EGW720855:EGW720933 EQS720855:EQS720933 FAO720855:FAO720933 FKK720855:FKK720933 FUG720855:FUG720933 GEC720855:GEC720933 GNY720855:GNY720933 GXU720855:GXU720933 HHQ720855:HHQ720933 HRM720855:HRM720933 IBI720855:IBI720933 ILE720855:ILE720933 IVA720855:IVA720933 JEW720855:JEW720933 JOS720855:JOS720933 JYO720855:JYO720933 KIK720855:KIK720933 KSG720855:KSG720933 LCC720855:LCC720933 LLY720855:LLY720933 LVU720855:LVU720933 MFQ720855:MFQ720933 MPM720855:MPM720933 MZI720855:MZI720933 NJE720855:NJE720933 NTA720855:NTA720933 OCW720855:OCW720933 OMS720855:OMS720933 OWO720855:OWO720933 PGK720855:PGK720933 PQG720855:PQG720933 QAC720855:QAC720933 QJY720855:QJY720933 QTU720855:QTU720933 RDQ720855:RDQ720933 RNM720855:RNM720933 RXI720855:RXI720933 SHE720855:SHE720933 SRA720855:SRA720933 TAW720855:TAW720933 TKS720855:TKS720933 TUO720855:TUO720933 UEK720855:UEK720933 UOG720855:UOG720933 UYC720855:UYC720933 VHY720855:VHY720933 VRU720855:VRU720933 WBQ720855:WBQ720933 WLM720855:WLM720933 WVI720855:WVI720933 E786391:E786469 IW786391:IW786469 SS786391:SS786469 ACO786391:ACO786469 AMK786391:AMK786469 AWG786391:AWG786469 BGC786391:BGC786469 BPY786391:BPY786469 BZU786391:BZU786469 CJQ786391:CJQ786469 CTM786391:CTM786469 DDI786391:DDI786469 DNE786391:DNE786469 DXA786391:DXA786469 EGW786391:EGW786469 EQS786391:EQS786469 FAO786391:FAO786469 FKK786391:FKK786469 FUG786391:FUG786469 GEC786391:GEC786469 GNY786391:GNY786469 GXU786391:GXU786469 HHQ786391:HHQ786469 HRM786391:HRM786469 IBI786391:IBI786469 ILE786391:ILE786469 IVA786391:IVA786469 JEW786391:JEW786469 JOS786391:JOS786469 JYO786391:JYO786469 KIK786391:KIK786469 KSG786391:KSG786469 LCC786391:LCC786469 LLY786391:LLY786469 LVU786391:LVU786469 MFQ786391:MFQ786469 MPM786391:MPM786469 MZI786391:MZI786469 NJE786391:NJE786469 NTA786391:NTA786469 OCW786391:OCW786469 OMS786391:OMS786469 OWO786391:OWO786469 PGK786391:PGK786469 PQG786391:PQG786469 QAC786391:QAC786469 QJY786391:QJY786469 QTU786391:QTU786469 RDQ786391:RDQ786469 RNM786391:RNM786469 RXI786391:RXI786469 SHE786391:SHE786469 SRA786391:SRA786469 TAW786391:TAW786469 TKS786391:TKS786469 TUO786391:TUO786469 UEK786391:UEK786469 UOG786391:UOG786469 UYC786391:UYC786469 VHY786391:VHY786469 VRU786391:VRU786469 WBQ786391:WBQ786469 WLM786391:WLM786469 WVI786391:WVI786469 E851927:E852005 IW851927:IW852005 SS851927:SS852005 ACO851927:ACO852005 AMK851927:AMK852005 AWG851927:AWG852005 BGC851927:BGC852005 BPY851927:BPY852005 BZU851927:BZU852005 CJQ851927:CJQ852005 CTM851927:CTM852005 DDI851927:DDI852005 DNE851927:DNE852005 DXA851927:DXA852005 EGW851927:EGW852005 EQS851927:EQS852005 FAO851927:FAO852005 FKK851927:FKK852005 FUG851927:FUG852005 GEC851927:GEC852005 GNY851927:GNY852005 GXU851927:GXU852005 HHQ851927:HHQ852005 HRM851927:HRM852005 IBI851927:IBI852005 ILE851927:ILE852005 IVA851927:IVA852005 JEW851927:JEW852005 JOS851927:JOS852005 JYO851927:JYO852005 KIK851927:KIK852005 KSG851927:KSG852005 LCC851927:LCC852005 LLY851927:LLY852005 LVU851927:LVU852005 MFQ851927:MFQ852005 MPM851927:MPM852005 MZI851927:MZI852005 NJE851927:NJE852005 NTA851927:NTA852005 OCW851927:OCW852005 OMS851927:OMS852005 OWO851927:OWO852005 PGK851927:PGK852005 PQG851927:PQG852005 QAC851927:QAC852005 QJY851927:QJY852005 QTU851927:QTU852005 RDQ851927:RDQ852005 RNM851927:RNM852005 RXI851927:RXI852005 SHE851927:SHE852005 SRA851927:SRA852005 TAW851927:TAW852005 TKS851927:TKS852005 TUO851927:TUO852005 UEK851927:UEK852005 UOG851927:UOG852005 UYC851927:UYC852005 VHY851927:VHY852005 VRU851927:VRU852005 WBQ851927:WBQ852005 WLM851927:WLM852005 WVI851927:WVI852005 E917463:E917541 IW917463:IW917541 SS917463:SS917541 ACO917463:ACO917541 AMK917463:AMK917541 AWG917463:AWG917541 BGC917463:BGC917541 BPY917463:BPY917541 BZU917463:BZU917541 CJQ917463:CJQ917541 CTM917463:CTM917541 DDI917463:DDI917541 DNE917463:DNE917541 DXA917463:DXA917541 EGW917463:EGW917541 EQS917463:EQS917541 FAO917463:FAO917541 FKK917463:FKK917541 FUG917463:FUG917541 GEC917463:GEC917541 GNY917463:GNY917541 GXU917463:GXU917541 HHQ917463:HHQ917541 HRM917463:HRM917541 IBI917463:IBI917541 ILE917463:ILE917541 IVA917463:IVA917541 JEW917463:JEW917541 JOS917463:JOS917541 JYO917463:JYO917541 KIK917463:KIK917541 KSG917463:KSG917541 LCC917463:LCC917541 LLY917463:LLY917541 LVU917463:LVU917541 MFQ917463:MFQ917541 MPM917463:MPM917541 MZI917463:MZI917541 NJE917463:NJE917541 NTA917463:NTA917541 OCW917463:OCW917541 OMS917463:OMS917541 OWO917463:OWO917541 PGK917463:PGK917541 PQG917463:PQG917541 QAC917463:QAC917541 QJY917463:QJY917541 QTU917463:QTU917541 RDQ917463:RDQ917541 RNM917463:RNM917541 RXI917463:RXI917541 SHE917463:SHE917541 SRA917463:SRA917541 TAW917463:TAW917541 TKS917463:TKS917541 TUO917463:TUO917541 UEK917463:UEK917541 UOG917463:UOG917541 UYC917463:UYC917541 VHY917463:VHY917541 VRU917463:VRU917541 WBQ917463:WBQ917541 WLM917463:WLM917541 WVI917463:WVI917541 E982999:E983077 IW982999:IW983077 SS982999:SS983077 ACO982999:ACO983077 AMK982999:AMK983077 AWG982999:AWG983077 BGC982999:BGC983077 BPY982999:BPY983077 BZU982999:BZU983077 CJQ982999:CJQ983077 CTM982999:CTM983077 DDI982999:DDI983077 DNE982999:DNE983077 DXA982999:DXA983077 EGW982999:EGW983077 EQS982999:EQS983077 FAO982999:FAO983077 FKK982999:FKK983077 FUG982999:FUG983077 GEC982999:GEC983077 GNY982999:GNY983077 GXU982999:GXU983077 HHQ982999:HHQ983077 HRM982999:HRM983077 IBI982999:IBI983077 ILE982999:ILE983077 IVA982999:IVA983077 JEW982999:JEW983077 JOS982999:JOS983077 JYO982999:JYO983077 KIK982999:KIK983077 KSG982999:KSG983077 LCC982999:LCC983077 LLY982999:LLY983077 LVU982999:LVU983077 MFQ982999:MFQ983077 MPM982999:MPM983077 MZI982999:MZI983077 NJE982999:NJE983077 NTA982999:NTA983077 OCW982999:OCW983077 OMS982999:OMS983077 OWO982999:OWO983077 PGK982999:PGK983077 PQG982999:PQG983077 QAC982999:QAC983077 QJY982999:QJY983077 QTU982999:QTU983077 RDQ982999:RDQ983077 RNM982999:RNM983077 RXI982999:RXI983077 SHE982999:SHE983077 SRA982999:SRA983077 TAW982999:TAW983077 TKS982999:TKS983077 TUO982999:TUO983077 UEK982999:UEK983077 UOG982999:UOG983077 UYC982999:UYC983077 VHY982999:VHY983077 VRU982999:VRU983077 WBQ982999:WBQ983077 WLM982999:WLM983077 WVI982999:WVI983077 WVI11:WVI37 WLM11:WLM37 WBQ11:WBQ37 VRU11:VRU37 VHY11:VHY37 UYC11:UYC37 UOG11:UOG37 UEK11:UEK37 TUO11:TUO37 TKS11:TKS37 TAW11:TAW37 SRA11:SRA37 SHE11:SHE37 RXI11:RXI37 RNM11:RNM37 RDQ11:RDQ37 QTU11:QTU37 QJY11:QJY37 QAC11:QAC37 PQG11:PQG37 PGK11:PGK37 OWO11:OWO37 OMS11:OMS37 OCW11:OCW37 NTA11:NTA37 NJE11:NJE37 MZI11:MZI37 MPM11:MPM37 MFQ11:MFQ37 LVU11:LVU37 LLY11:LLY37 LCC11:LCC37 KSG11:KSG37 KIK11:KIK37 JYO11:JYO37 JOS11:JOS37 JEW11:JEW37 IVA11:IVA37 ILE11:ILE37 IBI11:IBI37 HRM11:HRM37 HHQ11:HHQ37 GXU11:GXU37 GNY11:GNY37 GEC11:GEC37 FUG11:FUG37 FKK11:FKK37 FAO11:FAO37 EQS11:EQS37 EGW11:EGW37 DXA11:DXA37 DNE11:DNE37 DDI11:DDI37 CTM11:CTM37 CJQ11:CJQ37 BZU11:BZU37 BPY11:BPY37 BGC11:BGC37 AWG11:AWG37 AMK11:AMK37 ACO11:ACO37 SS11:SS37 IW11:IW37 E11:E37">
      <formula1>"Księgowa brutto, Odtworzeniowa, Rzeczywista, Nominalna, Koszt zakupu/Koszt wytworzenia"</formula1>
    </dataValidation>
  </dataValidations>
  <pageMargins left="0.7" right="0.7" top="0.75" bottom="0.75" header="0.3" footer="0.3"/>
  <pageSetup paperSize="9" scale="6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114"/>
  <sheetViews>
    <sheetView zoomScaleNormal="100" workbookViewId="0">
      <selection activeCell="B2" sqref="B2"/>
    </sheetView>
  </sheetViews>
  <sheetFormatPr defaultColWidth="9.140625" defaultRowHeight="10.5"/>
  <cols>
    <col min="1" max="2" width="4.5703125" style="108" customWidth="1"/>
    <col min="3" max="3" width="4.85546875" style="150" hidden="1" customWidth="1"/>
    <col min="4" max="4" width="60.7109375" style="108" bestFit="1" customWidth="1"/>
    <col min="5" max="5" width="11" style="108" customWidth="1"/>
    <col min="6" max="6" width="14" style="108" customWidth="1"/>
    <col min="7" max="7" width="10.85546875" style="108" hidden="1" customWidth="1"/>
    <col min="8" max="8" width="9.28515625" style="108" hidden="1" customWidth="1"/>
    <col min="9" max="9" width="10.140625" style="108" bestFit="1" customWidth="1"/>
    <col min="10" max="10" width="9.140625" style="108"/>
    <col min="11" max="11" width="10.7109375" style="108" customWidth="1"/>
    <col min="12" max="16384" width="9.140625" style="108"/>
  </cols>
  <sheetData>
    <row r="1" spans="2:8" ht="51" customHeight="1">
      <c r="B1" s="294" t="s">
        <v>268</v>
      </c>
      <c r="C1" s="294"/>
      <c r="D1" s="295"/>
      <c r="E1" s="295"/>
    </row>
    <row r="3" spans="2:8" ht="41.25" customHeight="1">
      <c r="B3" s="293" t="s">
        <v>243</v>
      </c>
      <c r="C3" s="293"/>
      <c r="D3" s="293"/>
      <c r="E3" s="239"/>
      <c r="F3" s="239"/>
      <c r="G3" s="239"/>
      <c r="H3" s="239"/>
    </row>
    <row r="4" spans="2:8" ht="15" customHeight="1">
      <c r="E4" s="296" t="s">
        <v>85</v>
      </c>
      <c r="F4" s="297"/>
      <c r="G4" s="240"/>
      <c r="H4" s="241"/>
    </row>
    <row r="5" spans="2:8" s="113" customFormat="1" ht="31.5">
      <c r="B5" s="109" t="s">
        <v>0</v>
      </c>
      <c r="C5" s="223"/>
      <c r="D5" s="109" t="s">
        <v>86</v>
      </c>
      <c r="E5" s="110" t="s">
        <v>87</v>
      </c>
      <c r="F5" s="111" t="s">
        <v>88</v>
      </c>
      <c r="G5" s="112" t="s">
        <v>89</v>
      </c>
      <c r="H5" s="112" t="s">
        <v>90</v>
      </c>
    </row>
    <row r="6" spans="2:8" s="119" customFormat="1" ht="15.75" customHeight="1">
      <c r="B6" s="114" t="s">
        <v>64</v>
      </c>
      <c r="C6" s="224">
        <v>1</v>
      </c>
      <c r="D6" s="115" t="s">
        <v>91</v>
      </c>
      <c r="E6" s="116"/>
      <c r="F6" s="117">
        <f>SUM(F7:F19)</f>
        <v>27158.43</v>
      </c>
      <c r="G6" s="118">
        <f>SUM(G7:G19)</f>
        <v>0</v>
      </c>
      <c r="H6" s="118">
        <f>SUM(H7:H19)</f>
        <v>0</v>
      </c>
    </row>
    <row r="7" spans="2:8">
      <c r="B7" s="56">
        <v>1</v>
      </c>
      <c r="C7" s="210">
        <v>2</v>
      </c>
      <c r="D7" s="56" t="s">
        <v>202</v>
      </c>
      <c r="E7" s="120" t="s">
        <v>203</v>
      </c>
      <c r="F7" s="121">
        <v>2699.99</v>
      </c>
      <c r="G7" s="56"/>
      <c r="H7" s="56"/>
    </row>
    <row r="8" spans="2:8">
      <c r="B8" s="56">
        <v>2</v>
      </c>
      <c r="C8" s="210">
        <v>3</v>
      </c>
      <c r="D8" s="56" t="s">
        <v>92</v>
      </c>
      <c r="E8" s="120" t="s">
        <v>93</v>
      </c>
      <c r="F8" s="121">
        <v>1099</v>
      </c>
      <c r="G8" s="56"/>
      <c r="H8" s="56"/>
    </row>
    <row r="9" spans="2:8">
      <c r="B9" s="56">
        <v>3</v>
      </c>
      <c r="C9" s="210">
        <v>4</v>
      </c>
      <c r="D9" s="56" t="s">
        <v>215</v>
      </c>
      <c r="E9" s="120" t="s">
        <v>95</v>
      </c>
      <c r="F9" s="121">
        <v>2271.02</v>
      </c>
      <c r="G9" s="56"/>
      <c r="H9" s="56"/>
    </row>
    <row r="10" spans="2:8">
      <c r="B10" s="56">
        <v>4</v>
      </c>
      <c r="C10" s="210">
        <v>5</v>
      </c>
      <c r="D10" s="56" t="s">
        <v>94</v>
      </c>
      <c r="E10" s="120" t="s">
        <v>95</v>
      </c>
      <c r="F10" s="121">
        <v>1899</v>
      </c>
      <c r="G10" s="56"/>
      <c r="H10" s="56"/>
    </row>
    <row r="11" spans="2:8" ht="21">
      <c r="B11" s="56">
        <v>5</v>
      </c>
      <c r="C11" s="210">
        <v>6</v>
      </c>
      <c r="D11" s="56" t="s">
        <v>96</v>
      </c>
      <c r="E11" s="120" t="s">
        <v>95</v>
      </c>
      <c r="F11" s="121">
        <v>3439</v>
      </c>
      <c r="G11" s="56"/>
      <c r="H11" s="56"/>
    </row>
    <row r="12" spans="2:8">
      <c r="B12" s="56">
        <v>6</v>
      </c>
      <c r="C12" s="210">
        <v>7</v>
      </c>
      <c r="D12" s="56" t="s">
        <v>97</v>
      </c>
      <c r="E12" s="120" t="s">
        <v>95</v>
      </c>
      <c r="F12" s="121">
        <v>3075.62</v>
      </c>
      <c r="G12" s="56"/>
      <c r="H12" s="56"/>
    </row>
    <row r="13" spans="2:8">
      <c r="B13" s="56">
        <v>7</v>
      </c>
      <c r="C13" s="210">
        <v>8</v>
      </c>
      <c r="D13" s="122" t="s">
        <v>98</v>
      </c>
      <c r="E13" s="120" t="s">
        <v>95</v>
      </c>
      <c r="F13" s="121">
        <v>3940.6</v>
      </c>
      <c r="G13" s="56"/>
      <c r="H13" s="56"/>
    </row>
    <row r="14" spans="2:8">
      <c r="B14" s="56">
        <v>8</v>
      </c>
      <c r="C14" s="210">
        <v>9</v>
      </c>
      <c r="D14" s="56" t="s">
        <v>216</v>
      </c>
      <c r="E14" s="120" t="s">
        <v>142</v>
      </c>
      <c r="F14" s="121">
        <v>1894.2</v>
      </c>
      <c r="G14" s="56"/>
      <c r="H14" s="56"/>
    </row>
    <row r="15" spans="2:8">
      <c r="B15" s="56">
        <v>9</v>
      </c>
      <c r="C15" s="210">
        <v>10</v>
      </c>
      <c r="D15" s="56" t="s">
        <v>99</v>
      </c>
      <c r="E15" s="123" t="s">
        <v>100</v>
      </c>
      <c r="F15" s="121">
        <v>2380</v>
      </c>
      <c r="G15" s="56"/>
      <c r="H15" s="56"/>
    </row>
    <row r="16" spans="2:8">
      <c r="B16" s="56">
        <v>10</v>
      </c>
      <c r="C16" s="210">
        <v>11</v>
      </c>
      <c r="D16" s="122" t="s">
        <v>204</v>
      </c>
      <c r="E16" s="120" t="s">
        <v>100</v>
      </c>
      <c r="F16" s="121">
        <v>1230</v>
      </c>
      <c r="G16" s="56"/>
      <c r="H16" s="56"/>
    </row>
    <row r="17" spans="2:8">
      <c r="B17" s="56">
        <v>11</v>
      </c>
      <c r="C17" s="210">
        <v>19</v>
      </c>
      <c r="D17" s="124" t="s">
        <v>101</v>
      </c>
      <c r="E17" s="125" t="s">
        <v>102</v>
      </c>
      <c r="F17" s="126">
        <v>1680</v>
      </c>
      <c r="G17" s="56"/>
      <c r="H17" s="56"/>
    </row>
    <row r="18" spans="2:8" s="181" customFormat="1">
      <c r="B18" s="56">
        <v>12</v>
      </c>
      <c r="C18" s="210">
        <v>20</v>
      </c>
      <c r="D18" s="124" t="s">
        <v>103</v>
      </c>
      <c r="E18" s="125" t="s">
        <v>102</v>
      </c>
      <c r="F18" s="126">
        <v>1550</v>
      </c>
      <c r="G18" s="219"/>
      <c r="H18" s="219"/>
    </row>
    <row r="19" spans="2:8" s="181" customFormat="1">
      <c r="B19" s="56"/>
      <c r="C19" s="225"/>
      <c r="D19" s="222"/>
      <c r="E19" s="220"/>
      <c r="F19" s="221"/>
      <c r="G19" s="219"/>
      <c r="H19" s="219"/>
    </row>
    <row r="20" spans="2:8" s="119" customFormat="1" ht="17.25" customHeight="1">
      <c r="B20" s="114" t="s">
        <v>65</v>
      </c>
      <c r="C20" s="224"/>
      <c r="D20" s="115" t="s">
        <v>104</v>
      </c>
      <c r="E20" s="116"/>
      <c r="F20" s="117">
        <f>SUM(F21:F100)</f>
        <v>91133.710800000001</v>
      </c>
      <c r="G20" s="118">
        <f>SUM(G21:G82)</f>
        <v>0</v>
      </c>
      <c r="H20" s="118">
        <f>SUM(H21:H82)</f>
        <v>0</v>
      </c>
    </row>
    <row r="21" spans="2:8" s="130" customFormat="1">
      <c r="B21" s="56">
        <v>1</v>
      </c>
      <c r="C21" s="226">
        <v>22</v>
      </c>
      <c r="D21" s="127" t="s">
        <v>105</v>
      </c>
      <c r="E21" s="128" t="s">
        <v>106</v>
      </c>
      <c r="F21" s="129">
        <v>3350</v>
      </c>
      <c r="G21" s="127"/>
      <c r="H21" s="127"/>
    </row>
    <row r="22" spans="2:8" s="130" customFormat="1">
      <c r="B22" s="56">
        <v>2</v>
      </c>
      <c r="C22" s="226">
        <v>23</v>
      </c>
      <c r="D22" s="127" t="s">
        <v>107</v>
      </c>
      <c r="E22" s="128" t="s">
        <v>106</v>
      </c>
      <c r="F22" s="129">
        <v>1195</v>
      </c>
      <c r="G22" s="127"/>
      <c r="H22" s="127"/>
    </row>
    <row r="23" spans="2:8" s="130" customFormat="1">
      <c r="B23" s="56">
        <v>3</v>
      </c>
      <c r="C23" s="226">
        <v>24</v>
      </c>
      <c r="D23" s="127" t="s">
        <v>108</v>
      </c>
      <c r="E23" s="128" t="s">
        <v>106</v>
      </c>
      <c r="F23" s="129">
        <v>915.99</v>
      </c>
      <c r="G23" s="127"/>
      <c r="H23" s="127"/>
    </row>
    <row r="24" spans="2:8" s="130" customFormat="1">
      <c r="B24" s="56">
        <v>4</v>
      </c>
      <c r="C24" s="226">
        <v>25</v>
      </c>
      <c r="D24" s="127" t="s">
        <v>109</v>
      </c>
      <c r="E24" s="128" t="s">
        <v>106</v>
      </c>
      <c r="F24" s="129">
        <v>850</v>
      </c>
      <c r="G24" s="127"/>
      <c r="H24" s="127"/>
    </row>
    <row r="25" spans="2:8" s="130" customFormat="1">
      <c r="B25" s="56">
        <v>5</v>
      </c>
      <c r="C25" s="226">
        <v>26</v>
      </c>
      <c r="D25" s="127" t="s">
        <v>110</v>
      </c>
      <c r="E25" s="128" t="s">
        <v>106</v>
      </c>
      <c r="F25" s="129">
        <v>3400</v>
      </c>
      <c r="G25" s="127"/>
      <c r="H25" s="127"/>
    </row>
    <row r="26" spans="2:8" s="130" customFormat="1">
      <c r="B26" s="56">
        <v>6</v>
      </c>
      <c r="C26" s="226">
        <v>27</v>
      </c>
      <c r="D26" s="127" t="s">
        <v>111</v>
      </c>
      <c r="E26" s="128" t="s">
        <v>112</v>
      </c>
      <c r="F26" s="129">
        <v>279.35000000000002</v>
      </c>
      <c r="G26" s="127"/>
      <c r="H26" s="127"/>
    </row>
    <row r="27" spans="2:8" s="130" customFormat="1">
      <c r="B27" s="56">
        <v>7</v>
      </c>
      <c r="C27" s="226">
        <v>28</v>
      </c>
      <c r="D27" s="127" t="s">
        <v>113</v>
      </c>
      <c r="E27" s="128" t="s">
        <v>112</v>
      </c>
      <c r="F27" s="129">
        <v>228.6</v>
      </c>
      <c r="G27" s="127"/>
      <c r="H27" s="127"/>
    </row>
    <row r="28" spans="2:8" s="130" customFormat="1">
      <c r="B28" s="56">
        <v>8</v>
      </c>
      <c r="C28" s="226">
        <v>29</v>
      </c>
      <c r="D28" s="127" t="s">
        <v>114</v>
      </c>
      <c r="E28" s="128" t="s">
        <v>112</v>
      </c>
      <c r="F28" s="129">
        <v>3380.01</v>
      </c>
      <c r="G28" s="127"/>
      <c r="H28" s="127"/>
    </row>
    <row r="29" spans="2:8" s="130" customFormat="1">
      <c r="B29" s="56">
        <v>9</v>
      </c>
      <c r="C29" s="226">
        <v>30</v>
      </c>
      <c r="D29" s="127" t="s">
        <v>115</v>
      </c>
      <c r="E29" s="128" t="s">
        <v>116</v>
      </c>
      <c r="F29" s="129">
        <v>1449.99</v>
      </c>
      <c r="G29" s="127"/>
      <c r="H29" s="127"/>
    </row>
    <row r="30" spans="2:8" s="130" customFormat="1">
      <c r="B30" s="56">
        <v>10</v>
      </c>
      <c r="C30" s="226">
        <v>31</v>
      </c>
      <c r="D30" s="127" t="s">
        <v>117</v>
      </c>
      <c r="E30" s="128" t="s">
        <v>116</v>
      </c>
      <c r="F30" s="129">
        <v>3500</v>
      </c>
      <c r="G30" s="127"/>
      <c r="H30" s="127"/>
    </row>
    <row r="31" spans="2:8" s="130" customFormat="1">
      <c r="B31" s="56">
        <v>11</v>
      </c>
      <c r="C31" s="226">
        <v>32</v>
      </c>
      <c r="D31" s="127" t="s">
        <v>118</v>
      </c>
      <c r="E31" s="128" t="s">
        <v>116</v>
      </c>
      <c r="F31" s="129">
        <v>59.99</v>
      </c>
      <c r="G31" s="127"/>
      <c r="H31" s="127"/>
    </row>
    <row r="32" spans="2:8" s="130" customFormat="1">
      <c r="B32" s="56">
        <v>12</v>
      </c>
      <c r="C32" s="226">
        <v>33</v>
      </c>
      <c r="D32" s="127" t="s">
        <v>119</v>
      </c>
      <c r="E32" s="128" t="s">
        <v>116</v>
      </c>
      <c r="F32" s="129">
        <v>700</v>
      </c>
      <c r="G32" s="127"/>
      <c r="H32" s="127"/>
    </row>
    <row r="33" spans="2:8" s="130" customFormat="1">
      <c r="B33" s="56">
        <v>13</v>
      </c>
      <c r="C33" s="226">
        <v>34</v>
      </c>
      <c r="D33" s="127" t="s">
        <v>120</v>
      </c>
      <c r="E33" s="128" t="s">
        <v>116</v>
      </c>
      <c r="F33" s="129">
        <v>51</v>
      </c>
      <c r="G33" s="127"/>
      <c r="H33" s="127"/>
    </row>
    <row r="34" spans="2:8" s="130" customFormat="1">
      <c r="B34" s="56">
        <v>14</v>
      </c>
      <c r="C34" s="226">
        <v>35</v>
      </c>
      <c r="D34" s="127" t="s">
        <v>121</v>
      </c>
      <c r="E34" s="128" t="s">
        <v>116</v>
      </c>
      <c r="F34" s="129">
        <v>40</v>
      </c>
      <c r="G34" s="127"/>
      <c r="H34" s="127"/>
    </row>
    <row r="35" spans="2:8" s="130" customFormat="1">
      <c r="B35" s="56">
        <v>15</v>
      </c>
      <c r="C35" s="226">
        <v>36</v>
      </c>
      <c r="D35" s="127" t="s">
        <v>122</v>
      </c>
      <c r="E35" s="128" t="s">
        <v>123</v>
      </c>
      <c r="F35" s="129">
        <v>2217</v>
      </c>
      <c r="G35" s="127"/>
      <c r="H35" s="127"/>
    </row>
    <row r="36" spans="2:8" s="130" customFormat="1" ht="21">
      <c r="B36" s="56">
        <v>16</v>
      </c>
      <c r="C36" s="210">
        <v>37</v>
      </c>
      <c r="D36" s="56" t="s">
        <v>224</v>
      </c>
      <c r="E36" s="131" t="s">
        <v>125</v>
      </c>
      <c r="F36" s="121">
        <v>1494</v>
      </c>
      <c r="G36" s="78"/>
      <c r="H36" s="159"/>
    </row>
    <row r="37" spans="2:8" s="130" customFormat="1">
      <c r="B37" s="56">
        <v>17</v>
      </c>
      <c r="C37" s="226">
        <v>38</v>
      </c>
      <c r="D37" s="127" t="s">
        <v>124</v>
      </c>
      <c r="E37" s="131" t="s">
        <v>125</v>
      </c>
      <c r="F37" s="129">
        <v>640</v>
      </c>
      <c r="G37" s="127"/>
      <c r="H37" s="127"/>
    </row>
    <row r="38" spans="2:8" s="130" customFormat="1">
      <c r="B38" s="56">
        <v>18</v>
      </c>
      <c r="C38" s="226">
        <v>39</v>
      </c>
      <c r="D38" s="127" t="s">
        <v>126</v>
      </c>
      <c r="E38" s="131" t="s">
        <v>125</v>
      </c>
      <c r="F38" s="129">
        <v>220</v>
      </c>
      <c r="G38" s="127"/>
      <c r="H38" s="127"/>
    </row>
    <row r="39" spans="2:8" s="130" customFormat="1">
      <c r="B39" s="56">
        <v>19</v>
      </c>
      <c r="C39" s="226">
        <v>40</v>
      </c>
      <c r="D39" s="127" t="s">
        <v>127</v>
      </c>
      <c r="E39" s="131" t="s">
        <v>125</v>
      </c>
      <c r="F39" s="129">
        <v>910</v>
      </c>
      <c r="G39" s="127"/>
      <c r="H39" s="127"/>
    </row>
    <row r="40" spans="2:8" s="130" customFormat="1">
      <c r="B40" s="56">
        <v>20</v>
      </c>
      <c r="C40" s="226">
        <v>41</v>
      </c>
      <c r="D40" s="127" t="s">
        <v>128</v>
      </c>
      <c r="E40" s="131" t="s">
        <v>93</v>
      </c>
      <c r="F40" s="129">
        <f>466.39*1.22</f>
        <v>568.99579999999992</v>
      </c>
      <c r="G40" s="127"/>
      <c r="H40" s="127"/>
    </row>
    <row r="41" spans="2:8" s="130" customFormat="1">
      <c r="B41" s="56">
        <v>21</v>
      </c>
      <c r="C41" s="226">
        <v>42</v>
      </c>
      <c r="D41" s="127" t="s">
        <v>129</v>
      </c>
      <c r="E41" s="131" t="s">
        <v>93</v>
      </c>
      <c r="F41" s="129">
        <f>164.75*1.22</f>
        <v>200.995</v>
      </c>
      <c r="G41" s="127"/>
      <c r="H41" s="127"/>
    </row>
    <row r="42" spans="2:8" s="130" customFormat="1">
      <c r="B42" s="56">
        <v>22</v>
      </c>
      <c r="C42" s="226">
        <v>43</v>
      </c>
      <c r="D42" s="127" t="s">
        <v>130</v>
      </c>
      <c r="E42" s="131" t="s">
        <v>93</v>
      </c>
      <c r="F42" s="129">
        <f>289.99</f>
        <v>289.99</v>
      </c>
      <c r="G42" s="127"/>
      <c r="H42" s="127"/>
    </row>
    <row r="43" spans="2:8" s="130" customFormat="1">
      <c r="B43" s="56">
        <v>23</v>
      </c>
      <c r="C43" s="226">
        <v>44</v>
      </c>
      <c r="D43" s="127" t="s">
        <v>131</v>
      </c>
      <c r="E43" s="131" t="s">
        <v>93</v>
      </c>
      <c r="F43" s="129">
        <v>500</v>
      </c>
      <c r="G43" s="127"/>
      <c r="H43" s="127"/>
    </row>
    <row r="44" spans="2:8">
      <c r="B44" s="56">
        <v>24</v>
      </c>
      <c r="C44" s="210">
        <v>45</v>
      </c>
      <c r="D44" s="56" t="s">
        <v>132</v>
      </c>
      <c r="E44" s="123" t="s">
        <v>93</v>
      </c>
      <c r="F44" s="121">
        <v>362.34</v>
      </c>
      <c r="G44" s="56"/>
      <c r="H44" s="56"/>
    </row>
    <row r="45" spans="2:8" s="130" customFormat="1">
      <c r="B45" s="56">
        <v>25</v>
      </c>
      <c r="C45" s="226">
        <v>46</v>
      </c>
      <c r="D45" s="127" t="s">
        <v>133</v>
      </c>
      <c r="E45" s="131" t="s">
        <v>93</v>
      </c>
      <c r="F45" s="129">
        <v>2700</v>
      </c>
      <c r="G45" s="127"/>
      <c r="H45" s="127"/>
    </row>
    <row r="46" spans="2:8" s="130" customFormat="1">
      <c r="B46" s="56">
        <v>26</v>
      </c>
      <c r="C46" s="226">
        <v>47</v>
      </c>
      <c r="D46" s="127" t="s">
        <v>134</v>
      </c>
      <c r="E46" s="131" t="s">
        <v>93</v>
      </c>
      <c r="F46" s="129">
        <v>2000</v>
      </c>
      <c r="G46" s="127"/>
      <c r="H46" s="127"/>
    </row>
    <row r="47" spans="2:8">
      <c r="B47" s="56">
        <v>27</v>
      </c>
      <c r="C47" s="210">
        <v>48</v>
      </c>
      <c r="D47" s="56" t="s">
        <v>135</v>
      </c>
      <c r="E47" s="123" t="s">
        <v>95</v>
      </c>
      <c r="F47" s="121">
        <v>650</v>
      </c>
      <c r="G47" s="56"/>
      <c r="H47" s="56"/>
    </row>
    <row r="48" spans="2:8">
      <c r="B48" s="56">
        <v>28</v>
      </c>
      <c r="C48" s="210">
        <v>49</v>
      </c>
      <c r="D48" s="56" t="s">
        <v>136</v>
      </c>
      <c r="E48" s="123" t="s">
        <v>95</v>
      </c>
      <c r="F48" s="121">
        <v>1030</v>
      </c>
      <c r="G48" s="56"/>
      <c r="H48" s="56"/>
    </row>
    <row r="49" spans="2:10" s="130" customFormat="1">
      <c r="B49" s="56">
        <v>29</v>
      </c>
      <c r="C49" s="226">
        <v>50</v>
      </c>
      <c r="D49" s="127" t="s">
        <v>137</v>
      </c>
      <c r="E49" s="131" t="s">
        <v>95</v>
      </c>
      <c r="F49" s="129">
        <v>1200</v>
      </c>
      <c r="G49" s="127"/>
      <c r="H49" s="127"/>
    </row>
    <row r="50" spans="2:10" s="130" customFormat="1">
      <c r="B50" s="56">
        <v>30</v>
      </c>
      <c r="C50" s="226">
        <v>51</v>
      </c>
      <c r="D50" s="127" t="s">
        <v>138</v>
      </c>
      <c r="E50" s="131" t="s">
        <v>95</v>
      </c>
      <c r="F50" s="129">
        <v>2100</v>
      </c>
      <c r="G50" s="127"/>
      <c r="H50" s="127"/>
    </row>
    <row r="51" spans="2:10" s="130" customFormat="1">
      <c r="B51" s="56">
        <v>31</v>
      </c>
      <c r="C51" s="226">
        <v>52</v>
      </c>
      <c r="D51" s="127" t="s">
        <v>139</v>
      </c>
      <c r="E51" s="131" t="s">
        <v>140</v>
      </c>
      <c r="F51" s="129">
        <v>1820</v>
      </c>
      <c r="G51" s="127"/>
      <c r="H51" s="127"/>
    </row>
    <row r="52" spans="2:10" s="130" customFormat="1">
      <c r="B52" s="56">
        <v>32</v>
      </c>
      <c r="C52" s="226">
        <v>53</v>
      </c>
      <c r="D52" s="132" t="s">
        <v>141</v>
      </c>
      <c r="E52" s="128" t="s">
        <v>142</v>
      </c>
      <c r="F52" s="129">
        <v>1911</v>
      </c>
      <c r="G52" s="127"/>
      <c r="H52" s="127"/>
    </row>
    <row r="53" spans="2:10">
      <c r="B53" s="56">
        <v>33</v>
      </c>
      <c r="C53" s="210">
        <v>54</v>
      </c>
      <c r="D53" s="133" t="s">
        <v>143</v>
      </c>
      <c r="E53" s="120" t="s">
        <v>142</v>
      </c>
      <c r="F53" s="121">
        <v>198.03</v>
      </c>
      <c r="G53" s="56"/>
      <c r="H53" s="56"/>
    </row>
    <row r="54" spans="2:10" s="130" customFormat="1" ht="21">
      <c r="B54" s="56">
        <v>34</v>
      </c>
      <c r="C54" s="226">
        <v>55</v>
      </c>
      <c r="D54" s="132" t="s">
        <v>144</v>
      </c>
      <c r="E54" s="134">
        <v>2011</v>
      </c>
      <c r="F54" s="129">
        <v>900</v>
      </c>
      <c r="G54" s="127"/>
      <c r="H54" s="127"/>
    </row>
    <row r="55" spans="2:10" s="130" customFormat="1">
      <c r="B55" s="56">
        <v>35</v>
      </c>
      <c r="C55" s="226">
        <v>56</v>
      </c>
      <c r="D55" s="132" t="s">
        <v>145</v>
      </c>
      <c r="E55" s="134">
        <v>2011</v>
      </c>
      <c r="F55" s="129">
        <v>500</v>
      </c>
      <c r="G55" s="127"/>
      <c r="H55" s="127"/>
    </row>
    <row r="56" spans="2:10" s="130" customFormat="1" ht="21">
      <c r="B56" s="56">
        <v>36</v>
      </c>
      <c r="C56" s="226">
        <v>57</v>
      </c>
      <c r="D56" s="132" t="s">
        <v>146</v>
      </c>
      <c r="E56" s="134">
        <v>2011</v>
      </c>
      <c r="F56" s="129">
        <v>690</v>
      </c>
      <c r="G56" s="127"/>
      <c r="H56" s="127"/>
    </row>
    <row r="57" spans="2:10" s="130" customFormat="1">
      <c r="B57" s="56">
        <v>37</v>
      </c>
      <c r="C57" s="226">
        <v>58</v>
      </c>
      <c r="D57" s="132" t="s">
        <v>147</v>
      </c>
      <c r="E57" s="134">
        <v>2011</v>
      </c>
      <c r="F57" s="129">
        <v>860</v>
      </c>
      <c r="G57" s="127"/>
      <c r="H57" s="127"/>
    </row>
    <row r="58" spans="2:10">
      <c r="B58" s="56">
        <v>38</v>
      </c>
      <c r="C58" s="210">
        <v>59</v>
      </c>
      <c r="D58" s="133" t="s">
        <v>148</v>
      </c>
      <c r="E58" s="120" t="s">
        <v>100</v>
      </c>
      <c r="F58" s="121">
        <v>499</v>
      </c>
      <c r="G58" s="56"/>
      <c r="H58" s="56"/>
    </row>
    <row r="59" spans="2:10" s="130" customFormat="1">
      <c r="B59" s="56">
        <v>39</v>
      </c>
      <c r="C59" s="226">
        <v>60</v>
      </c>
      <c r="D59" s="135" t="s">
        <v>149</v>
      </c>
      <c r="E59" s="131" t="s">
        <v>100</v>
      </c>
      <c r="F59" s="129">
        <v>6040</v>
      </c>
      <c r="G59" s="127"/>
      <c r="H59" s="127"/>
    </row>
    <row r="60" spans="2:10" s="130" customFormat="1">
      <c r="B60" s="56">
        <v>40</v>
      </c>
      <c r="C60" s="226">
        <v>61</v>
      </c>
      <c r="D60" s="132" t="s">
        <v>150</v>
      </c>
      <c r="E60" s="131" t="s">
        <v>100</v>
      </c>
      <c r="F60" s="129">
        <v>900</v>
      </c>
      <c r="G60" s="127"/>
      <c r="H60" s="127"/>
      <c r="J60" s="251"/>
    </row>
    <row r="61" spans="2:10">
      <c r="B61" s="56">
        <v>41</v>
      </c>
      <c r="C61" s="252">
        <v>65</v>
      </c>
      <c r="D61" s="136" t="s">
        <v>151</v>
      </c>
      <c r="E61" s="123" t="s">
        <v>152</v>
      </c>
      <c r="F61" s="137">
        <v>420</v>
      </c>
      <c r="G61" s="56"/>
      <c r="H61" s="56"/>
    </row>
    <row r="62" spans="2:10">
      <c r="B62" s="56">
        <v>42</v>
      </c>
      <c r="C62" s="210">
        <v>66</v>
      </c>
      <c r="D62" s="136" t="s">
        <v>153</v>
      </c>
      <c r="E62" s="123" t="s">
        <v>152</v>
      </c>
      <c r="F62" s="137">
        <v>185</v>
      </c>
      <c r="G62" s="56"/>
      <c r="H62" s="56"/>
    </row>
    <row r="63" spans="2:10">
      <c r="B63" s="56">
        <v>43</v>
      </c>
      <c r="C63" s="210">
        <v>67</v>
      </c>
      <c r="D63" s="136" t="s">
        <v>154</v>
      </c>
      <c r="E63" s="123" t="s">
        <v>152</v>
      </c>
      <c r="F63" s="137">
        <v>2683</v>
      </c>
      <c r="G63" s="56"/>
      <c r="H63" s="56"/>
    </row>
    <row r="64" spans="2:10">
      <c r="B64" s="56">
        <v>44</v>
      </c>
      <c r="C64" s="252">
        <v>71</v>
      </c>
      <c r="D64" s="138" t="s">
        <v>155</v>
      </c>
      <c r="E64" s="123" t="s">
        <v>152</v>
      </c>
      <c r="F64" s="139">
        <v>3132</v>
      </c>
      <c r="G64" s="56"/>
      <c r="H64" s="56"/>
    </row>
    <row r="65" spans="2:8">
      <c r="B65" s="56">
        <v>45</v>
      </c>
      <c r="C65" s="210">
        <v>72</v>
      </c>
      <c r="D65" s="140" t="s">
        <v>156</v>
      </c>
      <c r="E65" s="141" t="s">
        <v>157</v>
      </c>
      <c r="F65" s="142">
        <v>219</v>
      </c>
      <c r="G65" s="56"/>
      <c r="H65" s="56"/>
    </row>
    <row r="66" spans="2:8">
      <c r="B66" s="56">
        <v>46</v>
      </c>
      <c r="C66" s="210">
        <v>73</v>
      </c>
      <c r="D66" s="143" t="s">
        <v>158</v>
      </c>
      <c r="E66" s="141" t="s">
        <v>157</v>
      </c>
      <c r="F66" s="142">
        <v>199</v>
      </c>
      <c r="G66" s="56"/>
      <c r="H66" s="56"/>
    </row>
    <row r="67" spans="2:8">
      <c r="B67" s="56">
        <v>47</v>
      </c>
      <c r="C67" s="210">
        <v>74</v>
      </c>
      <c r="D67" s="143" t="s">
        <v>159</v>
      </c>
      <c r="E67" s="141" t="s">
        <v>157</v>
      </c>
      <c r="F67" s="142">
        <v>199</v>
      </c>
      <c r="G67" s="56"/>
      <c r="H67" s="56"/>
    </row>
    <row r="68" spans="2:8">
      <c r="B68" s="56">
        <v>48</v>
      </c>
      <c r="C68" s="210">
        <v>75</v>
      </c>
      <c r="D68" s="143" t="s">
        <v>160</v>
      </c>
      <c r="E68" s="141" t="s">
        <v>157</v>
      </c>
      <c r="F68" s="142">
        <v>189</v>
      </c>
      <c r="G68" s="56"/>
      <c r="H68" s="56"/>
    </row>
    <row r="69" spans="2:8">
      <c r="B69" s="56">
        <v>49</v>
      </c>
      <c r="C69" s="210">
        <v>76</v>
      </c>
      <c r="D69" s="143" t="s">
        <v>161</v>
      </c>
      <c r="E69" s="141" t="s">
        <v>157</v>
      </c>
      <c r="F69" s="142">
        <v>249</v>
      </c>
      <c r="G69" s="56"/>
      <c r="H69" s="56"/>
    </row>
    <row r="70" spans="2:8" ht="21">
      <c r="B70" s="56">
        <v>50</v>
      </c>
      <c r="C70" s="210">
        <v>77</v>
      </c>
      <c r="D70" s="143" t="s">
        <v>162</v>
      </c>
      <c r="E70" s="141" t="s">
        <v>157</v>
      </c>
      <c r="F70" s="142">
        <v>922.5</v>
      </c>
      <c r="G70" s="56"/>
      <c r="H70" s="56"/>
    </row>
    <row r="71" spans="2:8">
      <c r="B71" s="56">
        <v>51</v>
      </c>
      <c r="C71" s="210">
        <v>78</v>
      </c>
      <c r="D71" s="143" t="s">
        <v>163</v>
      </c>
      <c r="E71" s="141" t="s">
        <v>157</v>
      </c>
      <c r="F71" s="142">
        <v>550</v>
      </c>
      <c r="G71" s="56"/>
      <c r="H71" s="56"/>
    </row>
    <row r="72" spans="2:8">
      <c r="B72" s="56">
        <v>52</v>
      </c>
      <c r="C72" s="210">
        <v>79</v>
      </c>
      <c r="D72" s="138" t="s">
        <v>164</v>
      </c>
      <c r="E72" s="144" t="s">
        <v>157</v>
      </c>
      <c r="F72" s="139">
        <v>3000</v>
      </c>
      <c r="G72" s="56"/>
      <c r="H72" s="56"/>
    </row>
    <row r="73" spans="2:8">
      <c r="B73" s="56">
        <v>53</v>
      </c>
      <c r="C73" s="252">
        <v>82</v>
      </c>
      <c r="D73" s="143" t="s">
        <v>165</v>
      </c>
      <c r="E73" s="141" t="s">
        <v>166</v>
      </c>
      <c r="F73" s="142">
        <v>249.89</v>
      </c>
      <c r="G73" s="56"/>
      <c r="H73" s="56"/>
    </row>
    <row r="74" spans="2:8">
      <c r="B74" s="56">
        <v>54</v>
      </c>
      <c r="C74" s="210">
        <v>83</v>
      </c>
      <c r="D74" s="138" t="s">
        <v>167</v>
      </c>
      <c r="E74" s="144" t="s">
        <v>166</v>
      </c>
      <c r="F74" s="139">
        <v>439</v>
      </c>
      <c r="G74" s="56"/>
      <c r="H74" s="56"/>
    </row>
    <row r="75" spans="2:8">
      <c r="B75" s="56">
        <v>55</v>
      </c>
      <c r="C75" s="210">
        <v>84</v>
      </c>
      <c r="D75" s="143" t="s">
        <v>168</v>
      </c>
      <c r="E75" s="141" t="s">
        <v>166</v>
      </c>
      <c r="F75" s="142">
        <v>322</v>
      </c>
      <c r="G75" s="56"/>
      <c r="H75" s="56"/>
    </row>
    <row r="76" spans="2:8">
      <c r="B76" s="56">
        <v>56</v>
      </c>
      <c r="C76" s="210">
        <v>85</v>
      </c>
      <c r="D76" s="143" t="s">
        <v>169</v>
      </c>
      <c r="E76" s="141" t="s">
        <v>166</v>
      </c>
      <c r="F76" s="142">
        <v>359</v>
      </c>
      <c r="G76" s="56"/>
      <c r="H76" s="56"/>
    </row>
    <row r="77" spans="2:8" ht="12.75" customHeight="1">
      <c r="B77" s="56">
        <v>57</v>
      </c>
      <c r="C77" s="210">
        <v>86</v>
      </c>
      <c r="D77" s="143" t="s">
        <v>170</v>
      </c>
      <c r="E77" s="141" t="s">
        <v>166</v>
      </c>
      <c r="F77" s="142">
        <v>399</v>
      </c>
      <c r="G77" s="56"/>
      <c r="H77" s="56"/>
    </row>
    <row r="78" spans="2:8">
      <c r="B78" s="56">
        <v>58</v>
      </c>
      <c r="C78" s="252">
        <v>93</v>
      </c>
      <c r="D78" s="214" t="s">
        <v>171</v>
      </c>
      <c r="E78" s="141" t="s">
        <v>172</v>
      </c>
      <c r="F78" s="215">
        <v>850</v>
      </c>
      <c r="G78" s="56"/>
      <c r="H78" s="56"/>
    </row>
    <row r="79" spans="2:8">
      <c r="B79" s="56">
        <v>59</v>
      </c>
      <c r="C79" s="210">
        <v>94</v>
      </c>
      <c r="D79" s="214" t="s">
        <v>173</v>
      </c>
      <c r="E79" s="141" t="s">
        <v>172</v>
      </c>
      <c r="F79" s="215">
        <v>437</v>
      </c>
      <c r="G79" s="56"/>
      <c r="H79" s="56"/>
    </row>
    <row r="80" spans="2:8">
      <c r="B80" s="56">
        <v>60</v>
      </c>
      <c r="C80" s="210">
        <v>95</v>
      </c>
      <c r="D80" s="214" t="s">
        <v>174</v>
      </c>
      <c r="E80" s="141" t="s">
        <v>172</v>
      </c>
      <c r="F80" s="215">
        <v>1999</v>
      </c>
      <c r="G80" s="56"/>
      <c r="H80" s="56"/>
    </row>
    <row r="81" spans="2:8">
      <c r="B81" s="56">
        <v>61</v>
      </c>
      <c r="C81" s="210">
        <v>96</v>
      </c>
      <c r="D81" s="214" t="s">
        <v>175</v>
      </c>
      <c r="E81" s="141" t="s">
        <v>172</v>
      </c>
      <c r="F81" s="215">
        <v>1968</v>
      </c>
      <c r="G81" s="56"/>
      <c r="H81" s="56"/>
    </row>
    <row r="82" spans="2:8">
      <c r="B82" s="56">
        <v>62</v>
      </c>
      <c r="C82" s="210">
        <v>97</v>
      </c>
      <c r="D82" s="214" t="s">
        <v>176</v>
      </c>
      <c r="E82" s="141" t="s">
        <v>172</v>
      </c>
      <c r="F82" s="215">
        <v>230</v>
      </c>
      <c r="G82" s="56"/>
      <c r="H82" s="56"/>
    </row>
    <row r="83" spans="2:8">
      <c r="B83" s="56">
        <v>63</v>
      </c>
      <c r="C83" s="210">
        <v>98</v>
      </c>
      <c r="D83" s="216" t="s">
        <v>177</v>
      </c>
      <c r="E83" s="217">
        <v>43025</v>
      </c>
      <c r="F83" s="218">
        <v>1599</v>
      </c>
      <c r="G83" s="56"/>
      <c r="H83" s="56"/>
    </row>
    <row r="84" spans="2:8">
      <c r="B84" s="56">
        <v>64</v>
      </c>
      <c r="C84" s="210">
        <v>99</v>
      </c>
      <c r="D84" s="216" t="s">
        <v>178</v>
      </c>
      <c r="E84" s="217">
        <v>43033</v>
      </c>
      <c r="F84" s="218">
        <v>676.5</v>
      </c>
      <c r="G84" s="56"/>
      <c r="H84" s="56"/>
    </row>
    <row r="85" spans="2:8">
      <c r="B85" s="56">
        <v>65</v>
      </c>
      <c r="C85" s="210">
        <v>100</v>
      </c>
      <c r="D85" s="216" t="s">
        <v>179</v>
      </c>
      <c r="E85" s="217">
        <v>43033</v>
      </c>
      <c r="F85" s="218">
        <v>10046.700000000001</v>
      </c>
      <c r="G85" s="56"/>
      <c r="H85" s="56"/>
    </row>
    <row r="86" spans="2:8">
      <c r="B86" s="56">
        <v>66</v>
      </c>
      <c r="C86" s="210">
        <v>101</v>
      </c>
      <c r="D86" s="216" t="s">
        <v>180</v>
      </c>
      <c r="E86" s="217">
        <v>43067</v>
      </c>
      <c r="F86" s="218">
        <v>571.95000000000005</v>
      </c>
      <c r="G86" s="56"/>
      <c r="H86" s="56"/>
    </row>
    <row r="87" spans="2:8">
      <c r="B87" s="56">
        <v>67</v>
      </c>
      <c r="C87" s="210">
        <v>102</v>
      </c>
      <c r="D87" s="216" t="s">
        <v>181</v>
      </c>
      <c r="E87" s="217">
        <v>43096</v>
      </c>
      <c r="F87" s="218">
        <v>839</v>
      </c>
      <c r="G87" s="56"/>
      <c r="H87" s="56"/>
    </row>
    <row r="88" spans="2:8">
      <c r="B88" s="56">
        <v>68</v>
      </c>
      <c r="C88" s="210">
        <v>103</v>
      </c>
      <c r="D88" s="216" t="s">
        <v>182</v>
      </c>
      <c r="E88" s="217">
        <v>43096</v>
      </c>
      <c r="F88" s="218">
        <v>489</v>
      </c>
      <c r="G88" s="56"/>
      <c r="H88" s="56"/>
    </row>
    <row r="89" spans="2:8">
      <c r="B89" s="56">
        <v>69</v>
      </c>
      <c r="C89" s="210">
        <v>104</v>
      </c>
      <c r="D89" s="216" t="s">
        <v>183</v>
      </c>
      <c r="E89" s="217">
        <v>43097</v>
      </c>
      <c r="F89" s="218">
        <v>890</v>
      </c>
      <c r="G89" s="56"/>
      <c r="H89" s="56"/>
    </row>
    <row r="90" spans="2:8">
      <c r="B90" s="56">
        <v>70</v>
      </c>
      <c r="C90" s="210">
        <v>105</v>
      </c>
      <c r="D90" s="216" t="s">
        <v>184</v>
      </c>
      <c r="E90" s="217">
        <v>43097</v>
      </c>
      <c r="F90" s="218">
        <v>890</v>
      </c>
      <c r="G90" s="56"/>
      <c r="H90" s="56"/>
    </row>
    <row r="91" spans="2:8">
      <c r="B91" s="56">
        <v>71</v>
      </c>
      <c r="C91" s="210">
        <v>106</v>
      </c>
      <c r="D91" s="216" t="s">
        <v>185</v>
      </c>
      <c r="E91" s="217">
        <v>43097</v>
      </c>
      <c r="F91" s="218">
        <v>890</v>
      </c>
      <c r="G91" s="56"/>
      <c r="H91" s="56"/>
    </row>
    <row r="92" spans="2:8">
      <c r="B92" s="56">
        <v>72</v>
      </c>
      <c r="C92" s="210">
        <v>107</v>
      </c>
      <c r="D92" s="216" t="s">
        <v>186</v>
      </c>
      <c r="E92" s="217">
        <v>43097</v>
      </c>
      <c r="F92" s="218">
        <v>490</v>
      </c>
      <c r="G92" s="56"/>
      <c r="H92" s="56"/>
    </row>
    <row r="93" spans="2:8">
      <c r="B93" s="56">
        <v>73</v>
      </c>
      <c r="C93" s="210">
        <v>108</v>
      </c>
      <c r="D93" s="216" t="s">
        <v>187</v>
      </c>
      <c r="E93" s="217">
        <v>43097</v>
      </c>
      <c r="F93" s="218">
        <v>165</v>
      </c>
      <c r="G93" s="56"/>
      <c r="H93" s="56"/>
    </row>
    <row r="94" spans="2:8">
      <c r="B94" s="56">
        <v>74</v>
      </c>
      <c r="C94" s="210">
        <v>109</v>
      </c>
      <c r="D94" s="216" t="s">
        <v>188</v>
      </c>
      <c r="E94" s="217">
        <v>43097</v>
      </c>
      <c r="F94" s="218">
        <v>165</v>
      </c>
      <c r="G94" s="56"/>
      <c r="H94" s="56"/>
    </row>
    <row r="95" spans="2:8" ht="9.75" customHeight="1">
      <c r="B95" s="56">
        <v>75</v>
      </c>
      <c r="C95" s="210">
        <v>110</v>
      </c>
      <c r="D95" s="216" t="s">
        <v>189</v>
      </c>
      <c r="E95" s="217">
        <v>43097</v>
      </c>
      <c r="F95" s="218">
        <v>170</v>
      </c>
      <c r="G95" s="56"/>
      <c r="H95" s="56"/>
    </row>
    <row r="96" spans="2:8">
      <c r="B96" s="56">
        <v>76</v>
      </c>
      <c r="C96" s="210">
        <v>113</v>
      </c>
      <c r="D96" s="214" t="s">
        <v>190</v>
      </c>
      <c r="E96" s="141" t="s">
        <v>191</v>
      </c>
      <c r="F96" s="215">
        <v>890</v>
      </c>
      <c r="G96" s="56"/>
      <c r="H96" s="56"/>
    </row>
    <row r="97" spans="2:11">
      <c r="B97" s="56">
        <v>77</v>
      </c>
      <c r="C97" s="210">
        <v>115</v>
      </c>
      <c r="D97" s="214" t="s">
        <v>192</v>
      </c>
      <c r="E97" s="141" t="s">
        <v>193</v>
      </c>
      <c r="F97" s="215">
        <v>1424.05</v>
      </c>
      <c r="G97" s="56"/>
      <c r="H97" s="56"/>
    </row>
    <row r="98" spans="2:11">
      <c r="B98" s="56">
        <v>78</v>
      </c>
      <c r="C98" s="210">
        <v>116</v>
      </c>
      <c r="D98" s="214" t="s">
        <v>194</v>
      </c>
      <c r="E98" s="141" t="s">
        <v>195</v>
      </c>
      <c r="F98" s="215">
        <v>387.84</v>
      </c>
      <c r="G98" s="56"/>
      <c r="H98" s="56"/>
    </row>
    <row r="99" spans="2:11">
      <c r="B99" s="56">
        <v>79</v>
      </c>
      <c r="C99" s="210">
        <v>117</v>
      </c>
      <c r="D99" s="214" t="s">
        <v>196</v>
      </c>
      <c r="E99" s="141" t="s">
        <v>197</v>
      </c>
      <c r="F99" s="215">
        <v>248</v>
      </c>
      <c r="G99" s="56"/>
      <c r="H99" s="56"/>
    </row>
    <row r="100" spans="2:11">
      <c r="B100" s="56">
        <v>80</v>
      </c>
      <c r="C100" s="210">
        <v>119</v>
      </c>
      <c r="D100" s="269" t="s">
        <v>237</v>
      </c>
      <c r="E100" s="270" t="s">
        <v>244</v>
      </c>
      <c r="F100" s="271">
        <v>300</v>
      </c>
      <c r="G100" s="56"/>
      <c r="H100" s="56"/>
    </row>
    <row r="101" spans="2:11" ht="19.5" customHeight="1">
      <c r="B101" s="248"/>
      <c r="C101" s="249"/>
      <c r="D101" s="298" t="s">
        <v>62</v>
      </c>
      <c r="E101" s="299"/>
      <c r="F101" s="250">
        <f>SUM(F6+F20)</f>
        <v>118292.14079999999</v>
      </c>
      <c r="G101" s="250">
        <f>G20+G6</f>
        <v>0</v>
      </c>
      <c r="H101" s="250">
        <f>H20+H6</f>
        <v>0</v>
      </c>
    </row>
    <row r="102" spans="2:11">
      <c r="D102" s="145"/>
    </row>
    <row r="103" spans="2:11">
      <c r="D103" s="146"/>
    </row>
    <row r="104" spans="2:11">
      <c r="D104" s="147" t="s">
        <v>198</v>
      </c>
      <c r="E104" s="119"/>
      <c r="F104" s="148">
        <f>SUM(F6)</f>
        <v>27158.43</v>
      </c>
    </row>
    <row r="105" spans="2:11">
      <c r="D105" s="147" t="s">
        <v>199</v>
      </c>
      <c r="E105" s="119"/>
      <c r="F105" s="148">
        <f>SUM(F106:F107)</f>
        <v>91133.710800000001</v>
      </c>
      <c r="G105" s="149"/>
      <c r="H105" s="149"/>
    </row>
    <row r="106" spans="2:11" s="150" customFormat="1">
      <c r="D106" s="151" t="s">
        <v>200</v>
      </c>
      <c r="F106" s="152">
        <f>SUM(F36,F44,F47:F48,F53,F58,F61:F63,F64:F72,F73:F77,F78:F99)</f>
        <v>44265.8</v>
      </c>
      <c r="I106" s="152"/>
      <c r="J106" s="152"/>
      <c r="K106" s="152"/>
    </row>
    <row r="107" spans="2:11" s="153" customFormat="1" ht="13.5" customHeight="1">
      <c r="B107" s="150"/>
      <c r="D107" s="154" t="s">
        <v>201</v>
      </c>
      <c r="E107" s="155"/>
      <c r="F107" s="156">
        <f>SUM(F21:F35,F37:F43,F45:F46,F49:F52,F54:F57,F59:F60,F100)</f>
        <v>46867.910800000005</v>
      </c>
      <c r="I107" s="155"/>
    </row>
    <row r="108" spans="2:11">
      <c r="D108" s="157"/>
      <c r="F108" s="148">
        <f>SUM(F104:F105)</f>
        <v>118292.14079999999</v>
      </c>
      <c r="K108" s="149"/>
    </row>
    <row r="109" spans="2:11">
      <c r="F109" s="149"/>
    </row>
    <row r="110" spans="2:11">
      <c r="F110" s="149"/>
    </row>
    <row r="111" spans="2:11" ht="17.25" customHeight="1">
      <c r="D111" s="180" t="s">
        <v>256</v>
      </c>
      <c r="E111" s="181"/>
      <c r="F111" s="182">
        <f>SUM('ELEKTRONIKA SU'!E40)</f>
        <v>48295.69</v>
      </c>
    </row>
    <row r="112" spans="2:11" s="119" customFormat="1" ht="12.75" customHeight="1">
      <c r="C112" s="227"/>
      <c r="D112" s="180" t="s">
        <v>257</v>
      </c>
      <c r="E112" s="183"/>
      <c r="F112" s="182">
        <f>SUM('ELEKTRONIKA SU'!E41)</f>
        <v>20480.93</v>
      </c>
    </row>
    <row r="114" spans="4:6">
      <c r="D114" s="158" t="s">
        <v>255</v>
      </c>
      <c r="E114" s="119"/>
      <c r="F114" s="148">
        <f>SUM(F112+F111+F108)</f>
        <v>187068.76079999999</v>
      </c>
    </row>
  </sheetData>
  <mergeCells count="4">
    <mergeCell ref="B3:D3"/>
    <mergeCell ref="B1:E1"/>
    <mergeCell ref="E4:F4"/>
    <mergeCell ref="D101:E101"/>
  </mergeCells>
  <pageMargins left="0.7" right="0.7" top="0.75" bottom="0.75" header="0.3" footer="0.3"/>
  <pageSetup paperSize="9" scale="94"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82"/>
  <sheetViews>
    <sheetView zoomScale="90" zoomScaleNormal="90" workbookViewId="0">
      <selection activeCell="B1" sqref="B1:E1"/>
    </sheetView>
  </sheetViews>
  <sheetFormatPr defaultRowHeight="11.25"/>
  <cols>
    <col min="1" max="1" width="5.42578125" style="80" customWidth="1"/>
    <col min="2" max="2" width="6.140625" style="57" customWidth="1"/>
    <col min="3" max="3" width="5.7109375" style="200" hidden="1" customWidth="1"/>
    <col min="4" max="4" width="48" style="80" bestFit="1" customWidth="1"/>
    <col min="5" max="5" width="22.5703125" style="80" customWidth="1"/>
    <col min="6" max="6" width="21.7109375" style="80" customWidth="1"/>
    <col min="7" max="7" width="21.42578125" style="57" customWidth="1"/>
    <col min="8" max="8" width="14.7109375" style="57" customWidth="1"/>
    <col min="9" max="9" width="9.42578125" style="80" customWidth="1"/>
    <col min="10" max="10" width="12.140625" style="80" customWidth="1"/>
    <col min="11" max="238" width="9.140625" style="80"/>
    <col min="239" max="239" width="5.42578125" style="80" customWidth="1"/>
    <col min="240" max="240" width="6.5703125" style="80" customWidth="1"/>
    <col min="241" max="241" width="48" style="80" bestFit="1" customWidth="1"/>
    <col min="242" max="242" width="25.7109375" style="80" customWidth="1"/>
    <col min="243" max="243" width="21.7109375" style="80" customWidth="1"/>
    <col min="244" max="244" width="17.5703125" style="80" customWidth="1"/>
    <col min="245" max="245" width="23.140625" style="80" customWidth="1"/>
    <col min="246" max="246" width="9.28515625" style="80" customWidth="1"/>
    <col min="247" max="247" width="15.28515625" style="80" customWidth="1"/>
    <col min="248" max="494" width="9.140625" style="80"/>
    <col min="495" max="495" width="5.42578125" style="80" customWidth="1"/>
    <col min="496" max="496" width="6.5703125" style="80" customWidth="1"/>
    <col min="497" max="497" width="48" style="80" bestFit="1" customWidth="1"/>
    <col min="498" max="498" width="25.7109375" style="80" customWidth="1"/>
    <col min="499" max="499" width="21.7109375" style="80" customWidth="1"/>
    <col min="500" max="500" width="17.5703125" style="80" customWidth="1"/>
    <col min="501" max="501" width="23.140625" style="80" customWidth="1"/>
    <col min="502" max="502" width="9.28515625" style="80" customWidth="1"/>
    <col min="503" max="503" width="15.28515625" style="80" customWidth="1"/>
    <col min="504" max="750" width="9.140625" style="80"/>
    <col min="751" max="751" width="5.42578125" style="80" customWidth="1"/>
    <col min="752" max="752" width="6.5703125" style="80" customWidth="1"/>
    <col min="753" max="753" width="48" style="80" bestFit="1" customWidth="1"/>
    <col min="754" max="754" width="25.7109375" style="80" customWidth="1"/>
    <col min="755" max="755" width="21.7109375" style="80" customWidth="1"/>
    <col min="756" max="756" width="17.5703125" style="80" customWidth="1"/>
    <col min="757" max="757" width="23.140625" style="80" customWidth="1"/>
    <col min="758" max="758" width="9.28515625" style="80" customWidth="1"/>
    <col min="759" max="759" width="15.28515625" style="80" customWidth="1"/>
    <col min="760" max="1006" width="9.140625" style="80"/>
    <col min="1007" max="1007" width="5.42578125" style="80" customWidth="1"/>
    <col min="1008" max="1008" width="6.5703125" style="80" customWidth="1"/>
    <col min="1009" max="1009" width="48" style="80" bestFit="1" customWidth="1"/>
    <col min="1010" max="1010" width="25.7109375" style="80" customWidth="1"/>
    <col min="1011" max="1011" width="21.7109375" style="80" customWidth="1"/>
    <col min="1012" max="1012" width="17.5703125" style="80" customWidth="1"/>
    <col min="1013" max="1013" width="23.140625" style="80" customWidth="1"/>
    <col min="1014" max="1014" width="9.28515625" style="80" customWidth="1"/>
    <col min="1015" max="1015" width="15.28515625" style="80" customWidth="1"/>
    <col min="1016" max="1262" width="9.140625" style="80"/>
    <col min="1263" max="1263" width="5.42578125" style="80" customWidth="1"/>
    <col min="1264" max="1264" width="6.5703125" style="80" customWidth="1"/>
    <col min="1265" max="1265" width="48" style="80" bestFit="1" customWidth="1"/>
    <col min="1266" max="1266" width="25.7109375" style="80" customWidth="1"/>
    <col min="1267" max="1267" width="21.7109375" style="80" customWidth="1"/>
    <col min="1268" max="1268" width="17.5703125" style="80" customWidth="1"/>
    <col min="1269" max="1269" width="23.140625" style="80" customWidth="1"/>
    <col min="1270" max="1270" width="9.28515625" style="80" customWidth="1"/>
    <col min="1271" max="1271" width="15.28515625" style="80" customWidth="1"/>
    <col min="1272" max="1518" width="9.140625" style="80"/>
    <col min="1519" max="1519" width="5.42578125" style="80" customWidth="1"/>
    <col min="1520" max="1520" width="6.5703125" style="80" customWidth="1"/>
    <col min="1521" max="1521" width="48" style="80" bestFit="1" customWidth="1"/>
    <col min="1522" max="1522" width="25.7109375" style="80" customWidth="1"/>
    <col min="1523" max="1523" width="21.7109375" style="80" customWidth="1"/>
    <col min="1524" max="1524" width="17.5703125" style="80" customWidth="1"/>
    <col min="1525" max="1525" width="23.140625" style="80" customWidth="1"/>
    <col min="1526" max="1526" width="9.28515625" style="80" customWidth="1"/>
    <col min="1527" max="1527" width="15.28515625" style="80" customWidth="1"/>
    <col min="1528" max="1774" width="9.140625" style="80"/>
    <col min="1775" max="1775" width="5.42578125" style="80" customWidth="1"/>
    <col min="1776" max="1776" width="6.5703125" style="80" customWidth="1"/>
    <col min="1777" max="1777" width="48" style="80" bestFit="1" customWidth="1"/>
    <col min="1778" max="1778" width="25.7109375" style="80" customWidth="1"/>
    <col min="1779" max="1779" width="21.7109375" style="80" customWidth="1"/>
    <col min="1780" max="1780" width="17.5703125" style="80" customWidth="1"/>
    <col min="1781" max="1781" width="23.140625" style="80" customWidth="1"/>
    <col min="1782" max="1782" width="9.28515625" style="80" customWidth="1"/>
    <col min="1783" max="1783" width="15.28515625" style="80" customWidth="1"/>
    <col min="1784" max="2030" width="9.140625" style="80"/>
    <col min="2031" max="2031" width="5.42578125" style="80" customWidth="1"/>
    <col min="2032" max="2032" width="6.5703125" style="80" customWidth="1"/>
    <col min="2033" max="2033" width="48" style="80" bestFit="1" customWidth="1"/>
    <col min="2034" max="2034" width="25.7109375" style="80" customWidth="1"/>
    <col min="2035" max="2035" width="21.7109375" style="80" customWidth="1"/>
    <col min="2036" max="2036" width="17.5703125" style="80" customWidth="1"/>
    <col min="2037" max="2037" width="23.140625" style="80" customWidth="1"/>
    <col min="2038" max="2038" width="9.28515625" style="80" customWidth="1"/>
    <col min="2039" max="2039" width="15.28515625" style="80" customWidth="1"/>
    <col min="2040" max="2286" width="9.140625" style="80"/>
    <col min="2287" max="2287" width="5.42578125" style="80" customWidth="1"/>
    <col min="2288" max="2288" width="6.5703125" style="80" customWidth="1"/>
    <col min="2289" max="2289" width="48" style="80" bestFit="1" customWidth="1"/>
    <col min="2290" max="2290" width="25.7109375" style="80" customWidth="1"/>
    <col min="2291" max="2291" width="21.7109375" style="80" customWidth="1"/>
    <col min="2292" max="2292" width="17.5703125" style="80" customWidth="1"/>
    <col min="2293" max="2293" width="23.140625" style="80" customWidth="1"/>
    <col min="2294" max="2294" width="9.28515625" style="80" customWidth="1"/>
    <col min="2295" max="2295" width="15.28515625" style="80" customWidth="1"/>
    <col min="2296" max="2542" width="9.140625" style="80"/>
    <col min="2543" max="2543" width="5.42578125" style="80" customWidth="1"/>
    <col min="2544" max="2544" width="6.5703125" style="80" customWidth="1"/>
    <col min="2545" max="2545" width="48" style="80" bestFit="1" customWidth="1"/>
    <col min="2546" max="2546" width="25.7109375" style="80" customWidth="1"/>
    <col min="2547" max="2547" width="21.7109375" style="80" customWidth="1"/>
    <col min="2548" max="2548" width="17.5703125" style="80" customWidth="1"/>
    <col min="2549" max="2549" width="23.140625" style="80" customWidth="1"/>
    <col min="2550" max="2550" width="9.28515625" style="80" customWidth="1"/>
    <col min="2551" max="2551" width="15.28515625" style="80" customWidth="1"/>
    <col min="2552" max="2798" width="9.140625" style="80"/>
    <col min="2799" max="2799" width="5.42578125" style="80" customWidth="1"/>
    <col min="2800" max="2800" width="6.5703125" style="80" customWidth="1"/>
    <col min="2801" max="2801" width="48" style="80" bestFit="1" customWidth="1"/>
    <col min="2802" max="2802" width="25.7109375" style="80" customWidth="1"/>
    <col min="2803" max="2803" width="21.7109375" style="80" customWidth="1"/>
    <col min="2804" max="2804" width="17.5703125" style="80" customWidth="1"/>
    <col min="2805" max="2805" width="23.140625" style="80" customWidth="1"/>
    <col min="2806" max="2806" width="9.28515625" style="80" customWidth="1"/>
    <col min="2807" max="2807" width="15.28515625" style="80" customWidth="1"/>
    <col min="2808" max="3054" width="9.140625" style="80"/>
    <col min="3055" max="3055" width="5.42578125" style="80" customWidth="1"/>
    <col min="3056" max="3056" width="6.5703125" style="80" customWidth="1"/>
    <col min="3057" max="3057" width="48" style="80" bestFit="1" customWidth="1"/>
    <col min="3058" max="3058" width="25.7109375" style="80" customWidth="1"/>
    <col min="3059" max="3059" width="21.7109375" style="80" customWidth="1"/>
    <col min="3060" max="3060" width="17.5703125" style="80" customWidth="1"/>
    <col min="3061" max="3061" width="23.140625" style="80" customWidth="1"/>
    <col min="3062" max="3062" width="9.28515625" style="80" customWidth="1"/>
    <col min="3063" max="3063" width="15.28515625" style="80" customWidth="1"/>
    <col min="3064" max="3310" width="9.140625" style="80"/>
    <col min="3311" max="3311" width="5.42578125" style="80" customWidth="1"/>
    <col min="3312" max="3312" width="6.5703125" style="80" customWidth="1"/>
    <col min="3313" max="3313" width="48" style="80" bestFit="1" customWidth="1"/>
    <col min="3314" max="3314" width="25.7109375" style="80" customWidth="1"/>
    <col min="3315" max="3315" width="21.7109375" style="80" customWidth="1"/>
    <col min="3316" max="3316" width="17.5703125" style="80" customWidth="1"/>
    <col min="3317" max="3317" width="23.140625" style="80" customWidth="1"/>
    <col min="3318" max="3318" width="9.28515625" style="80" customWidth="1"/>
    <col min="3319" max="3319" width="15.28515625" style="80" customWidth="1"/>
    <col min="3320" max="3566" width="9.140625" style="80"/>
    <col min="3567" max="3567" width="5.42578125" style="80" customWidth="1"/>
    <col min="3568" max="3568" width="6.5703125" style="80" customWidth="1"/>
    <col min="3569" max="3569" width="48" style="80" bestFit="1" customWidth="1"/>
    <col min="3570" max="3570" width="25.7109375" style="80" customWidth="1"/>
    <col min="3571" max="3571" width="21.7109375" style="80" customWidth="1"/>
    <col min="3572" max="3572" width="17.5703125" style="80" customWidth="1"/>
    <col min="3573" max="3573" width="23.140625" style="80" customWidth="1"/>
    <col min="3574" max="3574" width="9.28515625" style="80" customWidth="1"/>
    <col min="3575" max="3575" width="15.28515625" style="80" customWidth="1"/>
    <col min="3576" max="3822" width="9.140625" style="80"/>
    <col min="3823" max="3823" width="5.42578125" style="80" customWidth="1"/>
    <col min="3824" max="3824" width="6.5703125" style="80" customWidth="1"/>
    <col min="3825" max="3825" width="48" style="80" bestFit="1" customWidth="1"/>
    <col min="3826" max="3826" width="25.7109375" style="80" customWidth="1"/>
    <col min="3827" max="3827" width="21.7109375" style="80" customWidth="1"/>
    <col min="3828" max="3828" width="17.5703125" style="80" customWidth="1"/>
    <col min="3829" max="3829" width="23.140625" style="80" customWidth="1"/>
    <col min="3830" max="3830" width="9.28515625" style="80" customWidth="1"/>
    <col min="3831" max="3831" width="15.28515625" style="80" customWidth="1"/>
    <col min="3832" max="4078" width="9.140625" style="80"/>
    <col min="4079" max="4079" width="5.42578125" style="80" customWidth="1"/>
    <col min="4080" max="4080" width="6.5703125" style="80" customWidth="1"/>
    <col min="4081" max="4081" width="48" style="80" bestFit="1" customWidth="1"/>
    <col min="4082" max="4082" width="25.7109375" style="80" customWidth="1"/>
    <col min="4083" max="4083" width="21.7109375" style="80" customWidth="1"/>
    <col min="4084" max="4084" width="17.5703125" style="80" customWidth="1"/>
    <col min="4085" max="4085" width="23.140625" style="80" customWidth="1"/>
    <col min="4086" max="4086" width="9.28515625" style="80" customWidth="1"/>
    <col min="4087" max="4087" width="15.28515625" style="80" customWidth="1"/>
    <col min="4088" max="4334" width="9.140625" style="80"/>
    <col min="4335" max="4335" width="5.42578125" style="80" customWidth="1"/>
    <col min="4336" max="4336" width="6.5703125" style="80" customWidth="1"/>
    <col min="4337" max="4337" width="48" style="80" bestFit="1" customWidth="1"/>
    <col min="4338" max="4338" width="25.7109375" style="80" customWidth="1"/>
    <col min="4339" max="4339" width="21.7109375" style="80" customWidth="1"/>
    <col min="4340" max="4340" width="17.5703125" style="80" customWidth="1"/>
    <col min="4341" max="4341" width="23.140625" style="80" customWidth="1"/>
    <col min="4342" max="4342" width="9.28515625" style="80" customWidth="1"/>
    <col min="4343" max="4343" width="15.28515625" style="80" customWidth="1"/>
    <col min="4344" max="4590" width="9.140625" style="80"/>
    <col min="4591" max="4591" width="5.42578125" style="80" customWidth="1"/>
    <col min="4592" max="4592" width="6.5703125" style="80" customWidth="1"/>
    <col min="4593" max="4593" width="48" style="80" bestFit="1" customWidth="1"/>
    <col min="4594" max="4594" width="25.7109375" style="80" customWidth="1"/>
    <col min="4595" max="4595" width="21.7109375" style="80" customWidth="1"/>
    <col min="4596" max="4596" width="17.5703125" style="80" customWidth="1"/>
    <col min="4597" max="4597" width="23.140625" style="80" customWidth="1"/>
    <col min="4598" max="4598" width="9.28515625" style="80" customWidth="1"/>
    <col min="4599" max="4599" width="15.28515625" style="80" customWidth="1"/>
    <col min="4600" max="4846" width="9.140625" style="80"/>
    <col min="4847" max="4847" width="5.42578125" style="80" customWidth="1"/>
    <col min="4848" max="4848" width="6.5703125" style="80" customWidth="1"/>
    <col min="4849" max="4849" width="48" style="80" bestFit="1" customWidth="1"/>
    <col min="4850" max="4850" width="25.7109375" style="80" customWidth="1"/>
    <col min="4851" max="4851" width="21.7109375" style="80" customWidth="1"/>
    <col min="4852" max="4852" width="17.5703125" style="80" customWidth="1"/>
    <col min="4853" max="4853" width="23.140625" style="80" customWidth="1"/>
    <col min="4854" max="4854" width="9.28515625" style="80" customWidth="1"/>
    <col min="4855" max="4855" width="15.28515625" style="80" customWidth="1"/>
    <col min="4856" max="5102" width="9.140625" style="80"/>
    <col min="5103" max="5103" width="5.42578125" style="80" customWidth="1"/>
    <col min="5104" max="5104" width="6.5703125" style="80" customWidth="1"/>
    <col min="5105" max="5105" width="48" style="80" bestFit="1" customWidth="1"/>
    <col min="5106" max="5106" width="25.7109375" style="80" customWidth="1"/>
    <col min="5107" max="5107" width="21.7109375" style="80" customWidth="1"/>
    <col min="5108" max="5108" width="17.5703125" style="80" customWidth="1"/>
    <col min="5109" max="5109" width="23.140625" style="80" customWidth="1"/>
    <col min="5110" max="5110" width="9.28515625" style="80" customWidth="1"/>
    <col min="5111" max="5111" width="15.28515625" style="80" customWidth="1"/>
    <col min="5112" max="5358" width="9.140625" style="80"/>
    <col min="5359" max="5359" width="5.42578125" style="80" customWidth="1"/>
    <col min="5360" max="5360" width="6.5703125" style="80" customWidth="1"/>
    <col min="5361" max="5361" width="48" style="80" bestFit="1" customWidth="1"/>
    <col min="5362" max="5362" width="25.7109375" style="80" customWidth="1"/>
    <col min="5363" max="5363" width="21.7109375" style="80" customWidth="1"/>
    <col min="5364" max="5364" width="17.5703125" style="80" customWidth="1"/>
    <col min="5365" max="5365" width="23.140625" style="80" customWidth="1"/>
    <col min="5366" max="5366" width="9.28515625" style="80" customWidth="1"/>
    <col min="5367" max="5367" width="15.28515625" style="80" customWidth="1"/>
    <col min="5368" max="5614" width="9.140625" style="80"/>
    <col min="5615" max="5615" width="5.42578125" style="80" customWidth="1"/>
    <col min="5616" max="5616" width="6.5703125" style="80" customWidth="1"/>
    <col min="5617" max="5617" width="48" style="80" bestFit="1" customWidth="1"/>
    <col min="5618" max="5618" width="25.7109375" style="80" customWidth="1"/>
    <col min="5619" max="5619" width="21.7109375" style="80" customWidth="1"/>
    <col min="5620" max="5620" width="17.5703125" style="80" customWidth="1"/>
    <col min="5621" max="5621" width="23.140625" style="80" customWidth="1"/>
    <col min="5622" max="5622" width="9.28515625" style="80" customWidth="1"/>
    <col min="5623" max="5623" width="15.28515625" style="80" customWidth="1"/>
    <col min="5624" max="5870" width="9.140625" style="80"/>
    <col min="5871" max="5871" width="5.42578125" style="80" customWidth="1"/>
    <col min="5872" max="5872" width="6.5703125" style="80" customWidth="1"/>
    <col min="5873" max="5873" width="48" style="80" bestFit="1" customWidth="1"/>
    <col min="5874" max="5874" width="25.7109375" style="80" customWidth="1"/>
    <col min="5875" max="5875" width="21.7109375" style="80" customWidth="1"/>
    <col min="5876" max="5876" width="17.5703125" style="80" customWidth="1"/>
    <col min="5877" max="5877" width="23.140625" style="80" customWidth="1"/>
    <col min="5878" max="5878" width="9.28515625" style="80" customWidth="1"/>
    <col min="5879" max="5879" width="15.28515625" style="80" customWidth="1"/>
    <col min="5880" max="6126" width="9.140625" style="80"/>
    <col min="6127" max="6127" width="5.42578125" style="80" customWidth="1"/>
    <col min="6128" max="6128" width="6.5703125" style="80" customWidth="1"/>
    <col min="6129" max="6129" width="48" style="80" bestFit="1" customWidth="1"/>
    <col min="6130" max="6130" width="25.7109375" style="80" customWidth="1"/>
    <col min="6131" max="6131" width="21.7109375" style="80" customWidth="1"/>
    <col min="6132" max="6132" width="17.5703125" style="80" customWidth="1"/>
    <col min="6133" max="6133" width="23.140625" style="80" customWidth="1"/>
    <col min="6134" max="6134" width="9.28515625" style="80" customWidth="1"/>
    <col min="6135" max="6135" width="15.28515625" style="80" customWidth="1"/>
    <col min="6136" max="6382" width="9.140625" style="80"/>
    <col min="6383" max="6383" width="5.42578125" style="80" customWidth="1"/>
    <col min="6384" max="6384" width="6.5703125" style="80" customWidth="1"/>
    <col min="6385" max="6385" width="48" style="80" bestFit="1" customWidth="1"/>
    <col min="6386" max="6386" width="25.7109375" style="80" customWidth="1"/>
    <col min="6387" max="6387" width="21.7109375" style="80" customWidth="1"/>
    <col min="6388" max="6388" width="17.5703125" style="80" customWidth="1"/>
    <col min="6389" max="6389" width="23.140625" style="80" customWidth="1"/>
    <col min="6390" max="6390" width="9.28515625" style="80" customWidth="1"/>
    <col min="6391" max="6391" width="15.28515625" style="80" customWidth="1"/>
    <col min="6392" max="6638" width="9.140625" style="80"/>
    <col min="6639" max="6639" width="5.42578125" style="80" customWidth="1"/>
    <col min="6640" max="6640" width="6.5703125" style="80" customWidth="1"/>
    <col min="6641" max="6641" width="48" style="80" bestFit="1" customWidth="1"/>
    <col min="6642" max="6642" width="25.7109375" style="80" customWidth="1"/>
    <col min="6643" max="6643" width="21.7109375" style="80" customWidth="1"/>
    <col min="6644" max="6644" width="17.5703125" style="80" customWidth="1"/>
    <col min="6645" max="6645" width="23.140625" style="80" customWidth="1"/>
    <col min="6646" max="6646" width="9.28515625" style="80" customWidth="1"/>
    <col min="6647" max="6647" width="15.28515625" style="80" customWidth="1"/>
    <col min="6648" max="6894" width="9.140625" style="80"/>
    <col min="6895" max="6895" width="5.42578125" style="80" customWidth="1"/>
    <col min="6896" max="6896" width="6.5703125" style="80" customWidth="1"/>
    <col min="6897" max="6897" width="48" style="80" bestFit="1" customWidth="1"/>
    <col min="6898" max="6898" width="25.7109375" style="80" customWidth="1"/>
    <col min="6899" max="6899" width="21.7109375" style="80" customWidth="1"/>
    <col min="6900" max="6900" width="17.5703125" style="80" customWidth="1"/>
    <col min="6901" max="6901" width="23.140625" style="80" customWidth="1"/>
    <col min="6902" max="6902" width="9.28515625" style="80" customWidth="1"/>
    <col min="6903" max="6903" width="15.28515625" style="80" customWidth="1"/>
    <col min="6904" max="7150" width="9.140625" style="80"/>
    <col min="7151" max="7151" width="5.42578125" style="80" customWidth="1"/>
    <col min="7152" max="7152" width="6.5703125" style="80" customWidth="1"/>
    <col min="7153" max="7153" width="48" style="80" bestFit="1" customWidth="1"/>
    <col min="7154" max="7154" width="25.7109375" style="80" customWidth="1"/>
    <col min="7155" max="7155" width="21.7109375" style="80" customWidth="1"/>
    <col min="7156" max="7156" width="17.5703125" style="80" customWidth="1"/>
    <col min="7157" max="7157" width="23.140625" style="80" customWidth="1"/>
    <col min="7158" max="7158" width="9.28515625" style="80" customWidth="1"/>
    <col min="7159" max="7159" width="15.28515625" style="80" customWidth="1"/>
    <col min="7160" max="7406" width="9.140625" style="80"/>
    <col min="7407" max="7407" width="5.42578125" style="80" customWidth="1"/>
    <col min="7408" max="7408" width="6.5703125" style="80" customWidth="1"/>
    <col min="7409" max="7409" width="48" style="80" bestFit="1" customWidth="1"/>
    <col min="7410" max="7410" width="25.7109375" style="80" customWidth="1"/>
    <col min="7411" max="7411" width="21.7109375" style="80" customWidth="1"/>
    <col min="7412" max="7412" width="17.5703125" style="80" customWidth="1"/>
    <col min="7413" max="7413" width="23.140625" style="80" customWidth="1"/>
    <col min="7414" max="7414" width="9.28515625" style="80" customWidth="1"/>
    <col min="7415" max="7415" width="15.28515625" style="80" customWidth="1"/>
    <col min="7416" max="7662" width="9.140625" style="80"/>
    <col min="7663" max="7663" width="5.42578125" style="80" customWidth="1"/>
    <col min="7664" max="7664" width="6.5703125" style="80" customWidth="1"/>
    <col min="7665" max="7665" width="48" style="80" bestFit="1" customWidth="1"/>
    <col min="7666" max="7666" width="25.7109375" style="80" customWidth="1"/>
    <col min="7667" max="7667" width="21.7109375" style="80" customWidth="1"/>
    <col min="7668" max="7668" width="17.5703125" style="80" customWidth="1"/>
    <col min="7669" max="7669" width="23.140625" style="80" customWidth="1"/>
    <col min="7670" max="7670" width="9.28515625" style="80" customWidth="1"/>
    <col min="7671" max="7671" width="15.28515625" style="80" customWidth="1"/>
    <col min="7672" max="7918" width="9.140625" style="80"/>
    <col min="7919" max="7919" width="5.42578125" style="80" customWidth="1"/>
    <col min="7920" max="7920" width="6.5703125" style="80" customWidth="1"/>
    <col min="7921" max="7921" width="48" style="80" bestFit="1" customWidth="1"/>
    <col min="7922" max="7922" width="25.7109375" style="80" customWidth="1"/>
    <col min="7923" max="7923" width="21.7109375" style="80" customWidth="1"/>
    <col min="7924" max="7924" width="17.5703125" style="80" customWidth="1"/>
    <col min="7925" max="7925" width="23.140625" style="80" customWidth="1"/>
    <col min="7926" max="7926" width="9.28515625" style="80" customWidth="1"/>
    <col min="7927" max="7927" width="15.28515625" style="80" customWidth="1"/>
    <col min="7928" max="8174" width="9.140625" style="80"/>
    <col min="8175" max="8175" width="5.42578125" style="80" customWidth="1"/>
    <col min="8176" max="8176" width="6.5703125" style="80" customWidth="1"/>
    <col min="8177" max="8177" width="48" style="80" bestFit="1" customWidth="1"/>
    <col min="8178" max="8178" width="25.7109375" style="80" customWidth="1"/>
    <col min="8179" max="8179" width="21.7109375" style="80" customWidth="1"/>
    <col min="8180" max="8180" width="17.5703125" style="80" customWidth="1"/>
    <col min="8181" max="8181" width="23.140625" style="80" customWidth="1"/>
    <col min="8182" max="8182" width="9.28515625" style="80" customWidth="1"/>
    <col min="8183" max="8183" width="15.28515625" style="80" customWidth="1"/>
    <col min="8184" max="8430" width="9.140625" style="80"/>
    <col min="8431" max="8431" width="5.42578125" style="80" customWidth="1"/>
    <col min="8432" max="8432" width="6.5703125" style="80" customWidth="1"/>
    <col min="8433" max="8433" width="48" style="80" bestFit="1" customWidth="1"/>
    <col min="8434" max="8434" width="25.7109375" style="80" customWidth="1"/>
    <col min="8435" max="8435" width="21.7109375" style="80" customWidth="1"/>
    <col min="8436" max="8436" width="17.5703125" style="80" customWidth="1"/>
    <col min="8437" max="8437" width="23.140625" style="80" customWidth="1"/>
    <col min="8438" max="8438" width="9.28515625" style="80" customWidth="1"/>
    <col min="8439" max="8439" width="15.28515625" style="80" customWidth="1"/>
    <col min="8440" max="8686" width="9.140625" style="80"/>
    <col min="8687" max="8687" width="5.42578125" style="80" customWidth="1"/>
    <col min="8688" max="8688" width="6.5703125" style="80" customWidth="1"/>
    <col min="8689" max="8689" width="48" style="80" bestFit="1" customWidth="1"/>
    <col min="8690" max="8690" width="25.7109375" style="80" customWidth="1"/>
    <col min="8691" max="8691" width="21.7109375" style="80" customWidth="1"/>
    <col min="8692" max="8692" width="17.5703125" style="80" customWidth="1"/>
    <col min="8693" max="8693" width="23.140625" style="80" customWidth="1"/>
    <col min="8694" max="8694" width="9.28515625" style="80" customWidth="1"/>
    <col min="8695" max="8695" width="15.28515625" style="80" customWidth="1"/>
    <col min="8696" max="8942" width="9.140625" style="80"/>
    <col min="8943" max="8943" width="5.42578125" style="80" customWidth="1"/>
    <col min="8944" max="8944" width="6.5703125" style="80" customWidth="1"/>
    <col min="8945" max="8945" width="48" style="80" bestFit="1" customWidth="1"/>
    <col min="8946" max="8946" width="25.7109375" style="80" customWidth="1"/>
    <col min="8947" max="8947" width="21.7109375" style="80" customWidth="1"/>
    <col min="8948" max="8948" width="17.5703125" style="80" customWidth="1"/>
    <col min="8949" max="8949" width="23.140625" style="80" customWidth="1"/>
    <col min="8950" max="8950" width="9.28515625" style="80" customWidth="1"/>
    <col min="8951" max="8951" width="15.28515625" style="80" customWidth="1"/>
    <col min="8952" max="9198" width="9.140625" style="80"/>
    <col min="9199" max="9199" width="5.42578125" style="80" customWidth="1"/>
    <col min="9200" max="9200" width="6.5703125" style="80" customWidth="1"/>
    <col min="9201" max="9201" width="48" style="80" bestFit="1" customWidth="1"/>
    <col min="9202" max="9202" width="25.7109375" style="80" customWidth="1"/>
    <col min="9203" max="9203" width="21.7109375" style="80" customWidth="1"/>
    <col min="9204" max="9204" width="17.5703125" style="80" customWidth="1"/>
    <col min="9205" max="9205" width="23.140625" style="80" customWidth="1"/>
    <col min="9206" max="9206" width="9.28515625" style="80" customWidth="1"/>
    <col min="9207" max="9207" width="15.28515625" style="80" customWidth="1"/>
    <col min="9208" max="9454" width="9.140625" style="80"/>
    <col min="9455" max="9455" width="5.42578125" style="80" customWidth="1"/>
    <col min="9456" max="9456" width="6.5703125" style="80" customWidth="1"/>
    <col min="9457" max="9457" width="48" style="80" bestFit="1" customWidth="1"/>
    <col min="9458" max="9458" width="25.7109375" style="80" customWidth="1"/>
    <col min="9459" max="9459" width="21.7109375" style="80" customWidth="1"/>
    <col min="9460" max="9460" width="17.5703125" style="80" customWidth="1"/>
    <col min="9461" max="9461" width="23.140625" style="80" customWidth="1"/>
    <col min="9462" max="9462" width="9.28515625" style="80" customWidth="1"/>
    <col min="9463" max="9463" width="15.28515625" style="80" customWidth="1"/>
    <col min="9464" max="9710" width="9.140625" style="80"/>
    <col min="9711" max="9711" width="5.42578125" style="80" customWidth="1"/>
    <col min="9712" max="9712" width="6.5703125" style="80" customWidth="1"/>
    <col min="9713" max="9713" width="48" style="80" bestFit="1" customWidth="1"/>
    <col min="9714" max="9714" width="25.7109375" style="80" customWidth="1"/>
    <col min="9715" max="9715" width="21.7109375" style="80" customWidth="1"/>
    <col min="9716" max="9716" width="17.5703125" style="80" customWidth="1"/>
    <col min="9717" max="9717" width="23.140625" style="80" customWidth="1"/>
    <col min="9718" max="9718" width="9.28515625" style="80" customWidth="1"/>
    <col min="9719" max="9719" width="15.28515625" style="80" customWidth="1"/>
    <col min="9720" max="9966" width="9.140625" style="80"/>
    <col min="9967" max="9967" width="5.42578125" style="80" customWidth="1"/>
    <col min="9968" max="9968" width="6.5703125" style="80" customWidth="1"/>
    <col min="9969" max="9969" width="48" style="80" bestFit="1" customWidth="1"/>
    <col min="9970" max="9970" width="25.7109375" style="80" customWidth="1"/>
    <col min="9971" max="9971" width="21.7109375" style="80" customWidth="1"/>
    <col min="9972" max="9972" width="17.5703125" style="80" customWidth="1"/>
    <col min="9973" max="9973" width="23.140625" style="80" customWidth="1"/>
    <col min="9974" max="9974" width="9.28515625" style="80" customWidth="1"/>
    <col min="9975" max="9975" width="15.28515625" style="80" customWidth="1"/>
    <col min="9976" max="10222" width="9.140625" style="80"/>
    <col min="10223" max="10223" width="5.42578125" style="80" customWidth="1"/>
    <col min="10224" max="10224" width="6.5703125" style="80" customWidth="1"/>
    <col min="10225" max="10225" width="48" style="80" bestFit="1" customWidth="1"/>
    <col min="10226" max="10226" width="25.7109375" style="80" customWidth="1"/>
    <col min="10227" max="10227" width="21.7109375" style="80" customWidth="1"/>
    <col min="10228" max="10228" width="17.5703125" style="80" customWidth="1"/>
    <col min="10229" max="10229" width="23.140625" style="80" customWidth="1"/>
    <col min="10230" max="10230" width="9.28515625" style="80" customWidth="1"/>
    <col min="10231" max="10231" width="15.28515625" style="80" customWidth="1"/>
    <col min="10232" max="10478" width="9.140625" style="80"/>
    <col min="10479" max="10479" width="5.42578125" style="80" customWidth="1"/>
    <col min="10480" max="10480" width="6.5703125" style="80" customWidth="1"/>
    <col min="10481" max="10481" width="48" style="80" bestFit="1" customWidth="1"/>
    <col min="10482" max="10482" width="25.7109375" style="80" customWidth="1"/>
    <col min="10483" max="10483" width="21.7109375" style="80" customWidth="1"/>
    <col min="10484" max="10484" width="17.5703125" style="80" customWidth="1"/>
    <col min="10485" max="10485" width="23.140625" style="80" customWidth="1"/>
    <col min="10486" max="10486" width="9.28515625" style="80" customWidth="1"/>
    <col min="10487" max="10487" width="15.28515625" style="80" customWidth="1"/>
    <col min="10488" max="10734" width="9.140625" style="80"/>
    <col min="10735" max="10735" width="5.42578125" style="80" customWidth="1"/>
    <col min="10736" max="10736" width="6.5703125" style="80" customWidth="1"/>
    <col min="10737" max="10737" width="48" style="80" bestFit="1" customWidth="1"/>
    <col min="10738" max="10738" width="25.7109375" style="80" customWidth="1"/>
    <col min="10739" max="10739" width="21.7109375" style="80" customWidth="1"/>
    <col min="10740" max="10740" width="17.5703125" style="80" customWidth="1"/>
    <col min="10741" max="10741" width="23.140625" style="80" customWidth="1"/>
    <col min="10742" max="10742" width="9.28515625" style="80" customWidth="1"/>
    <col min="10743" max="10743" width="15.28515625" style="80" customWidth="1"/>
    <col min="10744" max="10990" width="9.140625" style="80"/>
    <col min="10991" max="10991" width="5.42578125" style="80" customWidth="1"/>
    <col min="10992" max="10992" width="6.5703125" style="80" customWidth="1"/>
    <col min="10993" max="10993" width="48" style="80" bestFit="1" customWidth="1"/>
    <col min="10994" max="10994" width="25.7109375" style="80" customWidth="1"/>
    <col min="10995" max="10995" width="21.7109375" style="80" customWidth="1"/>
    <col min="10996" max="10996" width="17.5703125" style="80" customWidth="1"/>
    <col min="10997" max="10997" width="23.140625" style="80" customWidth="1"/>
    <col min="10998" max="10998" width="9.28515625" style="80" customWidth="1"/>
    <col min="10999" max="10999" width="15.28515625" style="80" customWidth="1"/>
    <col min="11000" max="11246" width="9.140625" style="80"/>
    <col min="11247" max="11247" width="5.42578125" style="80" customWidth="1"/>
    <col min="11248" max="11248" width="6.5703125" style="80" customWidth="1"/>
    <col min="11249" max="11249" width="48" style="80" bestFit="1" customWidth="1"/>
    <col min="11250" max="11250" width="25.7109375" style="80" customWidth="1"/>
    <col min="11251" max="11251" width="21.7109375" style="80" customWidth="1"/>
    <col min="11252" max="11252" width="17.5703125" style="80" customWidth="1"/>
    <col min="11253" max="11253" width="23.140625" style="80" customWidth="1"/>
    <col min="11254" max="11254" width="9.28515625" style="80" customWidth="1"/>
    <col min="11255" max="11255" width="15.28515625" style="80" customWidth="1"/>
    <col min="11256" max="11502" width="9.140625" style="80"/>
    <col min="11503" max="11503" width="5.42578125" style="80" customWidth="1"/>
    <col min="11504" max="11504" width="6.5703125" style="80" customWidth="1"/>
    <col min="11505" max="11505" width="48" style="80" bestFit="1" customWidth="1"/>
    <col min="11506" max="11506" width="25.7109375" style="80" customWidth="1"/>
    <col min="11507" max="11507" width="21.7109375" style="80" customWidth="1"/>
    <col min="11508" max="11508" width="17.5703125" style="80" customWidth="1"/>
    <col min="11509" max="11509" width="23.140625" style="80" customWidth="1"/>
    <col min="11510" max="11510" width="9.28515625" style="80" customWidth="1"/>
    <col min="11511" max="11511" width="15.28515625" style="80" customWidth="1"/>
    <col min="11512" max="11758" width="9.140625" style="80"/>
    <col min="11759" max="11759" width="5.42578125" style="80" customWidth="1"/>
    <col min="11760" max="11760" width="6.5703125" style="80" customWidth="1"/>
    <col min="11761" max="11761" width="48" style="80" bestFit="1" customWidth="1"/>
    <col min="11762" max="11762" width="25.7109375" style="80" customWidth="1"/>
    <col min="11763" max="11763" width="21.7109375" style="80" customWidth="1"/>
    <col min="11764" max="11764" width="17.5703125" style="80" customWidth="1"/>
    <col min="11765" max="11765" width="23.140625" style="80" customWidth="1"/>
    <col min="11766" max="11766" width="9.28515625" style="80" customWidth="1"/>
    <col min="11767" max="11767" width="15.28515625" style="80" customWidth="1"/>
    <col min="11768" max="12014" width="9.140625" style="80"/>
    <col min="12015" max="12015" width="5.42578125" style="80" customWidth="1"/>
    <col min="12016" max="12016" width="6.5703125" style="80" customWidth="1"/>
    <col min="12017" max="12017" width="48" style="80" bestFit="1" customWidth="1"/>
    <col min="12018" max="12018" width="25.7109375" style="80" customWidth="1"/>
    <col min="12019" max="12019" width="21.7109375" style="80" customWidth="1"/>
    <col min="12020" max="12020" width="17.5703125" style="80" customWidth="1"/>
    <col min="12021" max="12021" width="23.140625" style="80" customWidth="1"/>
    <col min="12022" max="12022" width="9.28515625" style="80" customWidth="1"/>
    <col min="12023" max="12023" width="15.28515625" style="80" customWidth="1"/>
    <col min="12024" max="12270" width="9.140625" style="80"/>
    <col min="12271" max="12271" width="5.42578125" style="80" customWidth="1"/>
    <col min="12272" max="12272" width="6.5703125" style="80" customWidth="1"/>
    <col min="12273" max="12273" width="48" style="80" bestFit="1" customWidth="1"/>
    <col min="12274" max="12274" width="25.7109375" style="80" customWidth="1"/>
    <col min="12275" max="12275" width="21.7109375" style="80" customWidth="1"/>
    <col min="12276" max="12276" width="17.5703125" style="80" customWidth="1"/>
    <col min="12277" max="12277" width="23.140625" style="80" customWidth="1"/>
    <col min="12278" max="12278" width="9.28515625" style="80" customWidth="1"/>
    <col min="12279" max="12279" width="15.28515625" style="80" customWidth="1"/>
    <col min="12280" max="12526" width="9.140625" style="80"/>
    <col min="12527" max="12527" width="5.42578125" style="80" customWidth="1"/>
    <col min="12528" max="12528" width="6.5703125" style="80" customWidth="1"/>
    <col min="12529" max="12529" width="48" style="80" bestFit="1" customWidth="1"/>
    <col min="12530" max="12530" width="25.7109375" style="80" customWidth="1"/>
    <col min="12531" max="12531" width="21.7109375" style="80" customWidth="1"/>
    <col min="12532" max="12532" width="17.5703125" style="80" customWidth="1"/>
    <col min="12533" max="12533" width="23.140625" style="80" customWidth="1"/>
    <col min="12534" max="12534" width="9.28515625" style="80" customWidth="1"/>
    <col min="12535" max="12535" width="15.28515625" style="80" customWidth="1"/>
    <col min="12536" max="12782" width="9.140625" style="80"/>
    <col min="12783" max="12783" width="5.42578125" style="80" customWidth="1"/>
    <col min="12784" max="12784" width="6.5703125" style="80" customWidth="1"/>
    <col min="12785" max="12785" width="48" style="80" bestFit="1" customWidth="1"/>
    <col min="12786" max="12786" width="25.7109375" style="80" customWidth="1"/>
    <col min="12787" max="12787" width="21.7109375" style="80" customWidth="1"/>
    <col min="12788" max="12788" width="17.5703125" style="80" customWidth="1"/>
    <col min="12789" max="12789" width="23.140625" style="80" customWidth="1"/>
    <col min="12790" max="12790" width="9.28515625" style="80" customWidth="1"/>
    <col min="12791" max="12791" width="15.28515625" style="80" customWidth="1"/>
    <col min="12792" max="13038" width="9.140625" style="80"/>
    <col min="13039" max="13039" width="5.42578125" style="80" customWidth="1"/>
    <col min="13040" max="13040" width="6.5703125" style="80" customWidth="1"/>
    <col min="13041" max="13041" width="48" style="80" bestFit="1" customWidth="1"/>
    <col min="13042" max="13042" width="25.7109375" style="80" customWidth="1"/>
    <col min="13043" max="13043" width="21.7109375" style="80" customWidth="1"/>
    <col min="13044" max="13044" width="17.5703125" style="80" customWidth="1"/>
    <col min="13045" max="13045" width="23.140625" style="80" customWidth="1"/>
    <col min="13046" max="13046" width="9.28515625" style="80" customWidth="1"/>
    <col min="13047" max="13047" width="15.28515625" style="80" customWidth="1"/>
    <col min="13048" max="13294" width="9.140625" style="80"/>
    <col min="13295" max="13295" width="5.42578125" style="80" customWidth="1"/>
    <col min="13296" max="13296" width="6.5703125" style="80" customWidth="1"/>
    <col min="13297" max="13297" width="48" style="80" bestFit="1" customWidth="1"/>
    <col min="13298" max="13298" width="25.7109375" style="80" customWidth="1"/>
    <col min="13299" max="13299" width="21.7109375" style="80" customWidth="1"/>
    <col min="13300" max="13300" width="17.5703125" style="80" customWidth="1"/>
    <col min="13301" max="13301" width="23.140625" style="80" customWidth="1"/>
    <col min="13302" max="13302" width="9.28515625" style="80" customWidth="1"/>
    <col min="13303" max="13303" width="15.28515625" style="80" customWidth="1"/>
    <col min="13304" max="13550" width="9.140625" style="80"/>
    <col min="13551" max="13551" width="5.42578125" style="80" customWidth="1"/>
    <col min="13552" max="13552" width="6.5703125" style="80" customWidth="1"/>
    <col min="13553" max="13553" width="48" style="80" bestFit="1" customWidth="1"/>
    <col min="13554" max="13554" width="25.7109375" style="80" customWidth="1"/>
    <col min="13555" max="13555" width="21.7109375" style="80" customWidth="1"/>
    <col min="13556" max="13556" width="17.5703125" style="80" customWidth="1"/>
    <col min="13557" max="13557" width="23.140625" style="80" customWidth="1"/>
    <col min="13558" max="13558" width="9.28515625" style="80" customWidth="1"/>
    <col min="13559" max="13559" width="15.28515625" style="80" customWidth="1"/>
    <col min="13560" max="13806" width="9.140625" style="80"/>
    <col min="13807" max="13807" width="5.42578125" style="80" customWidth="1"/>
    <col min="13808" max="13808" width="6.5703125" style="80" customWidth="1"/>
    <col min="13809" max="13809" width="48" style="80" bestFit="1" customWidth="1"/>
    <col min="13810" max="13810" width="25.7109375" style="80" customWidth="1"/>
    <col min="13811" max="13811" width="21.7109375" style="80" customWidth="1"/>
    <col min="13812" max="13812" width="17.5703125" style="80" customWidth="1"/>
    <col min="13813" max="13813" width="23.140625" style="80" customWidth="1"/>
    <col min="13814" max="13814" width="9.28515625" style="80" customWidth="1"/>
    <col min="13815" max="13815" width="15.28515625" style="80" customWidth="1"/>
    <col min="13816" max="14062" width="9.140625" style="80"/>
    <col min="14063" max="14063" width="5.42578125" style="80" customWidth="1"/>
    <col min="14064" max="14064" width="6.5703125" style="80" customWidth="1"/>
    <col min="14065" max="14065" width="48" style="80" bestFit="1" customWidth="1"/>
    <col min="14066" max="14066" width="25.7109375" style="80" customWidth="1"/>
    <col min="14067" max="14067" width="21.7109375" style="80" customWidth="1"/>
    <col min="14068" max="14068" width="17.5703125" style="80" customWidth="1"/>
    <col min="14069" max="14069" width="23.140625" style="80" customWidth="1"/>
    <col min="14070" max="14070" width="9.28515625" style="80" customWidth="1"/>
    <col min="14071" max="14071" width="15.28515625" style="80" customWidth="1"/>
    <col min="14072" max="14318" width="9.140625" style="80"/>
    <col min="14319" max="14319" width="5.42578125" style="80" customWidth="1"/>
    <col min="14320" max="14320" width="6.5703125" style="80" customWidth="1"/>
    <col min="14321" max="14321" width="48" style="80" bestFit="1" customWidth="1"/>
    <col min="14322" max="14322" width="25.7109375" style="80" customWidth="1"/>
    <col min="14323" max="14323" width="21.7109375" style="80" customWidth="1"/>
    <col min="14324" max="14324" width="17.5703125" style="80" customWidth="1"/>
    <col min="14325" max="14325" width="23.140625" style="80" customWidth="1"/>
    <col min="14326" max="14326" width="9.28515625" style="80" customWidth="1"/>
    <col min="14327" max="14327" width="15.28515625" style="80" customWidth="1"/>
    <col min="14328" max="14574" width="9.140625" style="80"/>
    <col min="14575" max="14575" width="5.42578125" style="80" customWidth="1"/>
    <col min="14576" max="14576" width="6.5703125" style="80" customWidth="1"/>
    <col min="14577" max="14577" width="48" style="80" bestFit="1" customWidth="1"/>
    <col min="14578" max="14578" width="25.7109375" style="80" customWidth="1"/>
    <col min="14579" max="14579" width="21.7109375" style="80" customWidth="1"/>
    <col min="14580" max="14580" width="17.5703125" style="80" customWidth="1"/>
    <col min="14581" max="14581" width="23.140625" style="80" customWidth="1"/>
    <col min="14582" max="14582" width="9.28515625" style="80" customWidth="1"/>
    <col min="14583" max="14583" width="15.28515625" style="80" customWidth="1"/>
    <col min="14584" max="14830" width="9.140625" style="80"/>
    <col min="14831" max="14831" width="5.42578125" style="80" customWidth="1"/>
    <col min="14832" max="14832" width="6.5703125" style="80" customWidth="1"/>
    <col min="14833" max="14833" width="48" style="80" bestFit="1" customWidth="1"/>
    <col min="14834" max="14834" width="25.7109375" style="80" customWidth="1"/>
    <col min="14835" max="14835" width="21.7109375" style="80" customWidth="1"/>
    <col min="14836" max="14836" width="17.5703125" style="80" customWidth="1"/>
    <col min="14837" max="14837" width="23.140625" style="80" customWidth="1"/>
    <col min="14838" max="14838" width="9.28515625" style="80" customWidth="1"/>
    <col min="14839" max="14839" width="15.28515625" style="80" customWidth="1"/>
    <col min="14840" max="15086" width="9.140625" style="80"/>
    <col min="15087" max="15087" width="5.42578125" style="80" customWidth="1"/>
    <col min="15088" max="15088" width="6.5703125" style="80" customWidth="1"/>
    <col min="15089" max="15089" width="48" style="80" bestFit="1" customWidth="1"/>
    <col min="15090" max="15090" width="25.7109375" style="80" customWidth="1"/>
    <col min="15091" max="15091" width="21.7109375" style="80" customWidth="1"/>
    <col min="15092" max="15092" width="17.5703125" style="80" customWidth="1"/>
    <col min="15093" max="15093" width="23.140625" style="80" customWidth="1"/>
    <col min="15094" max="15094" width="9.28515625" style="80" customWidth="1"/>
    <col min="15095" max="15095" width="15.28515625" style="80" customWidth="1"/>
    <col min="15096" max="15342" width="9.140625" style="80"/>
    <col min="15343" max="15343" width="5.42578125" style="80" customWidth="1"/>
    <col min="15344" max="15344" width="6.5703125" style="80" customWidth="1"/>
    <col min="15345" max="15345" width="48" style="80" bestFit="1" customWidth="1"/>
    <col min="15346" max="15346" width="25.7109375" style="80" customWidth="1"/>
    <col min="15347" max="15347" width="21.7109375" style="80" customWidth="1"/>
    <col min="15348" max="15348" width="17.5703125" style="80" customWidth="1"/>
    <col min="15349" max="15349" width="23.140625" style="80" customWidth="1"/>
    <col min="15350" max="15350" width="9.28515625" style="80" customWidth="1"/>
    <col min="15351" max="15351" width="15.28515625" style="80" customWidth="1"/>
    <col min="15352" max="15598" width="9.140625" style="80"/>
    <col min="15599" max="15599" width="5.42578125" style="80" customWidth="1"/>
    <col min="15600" max="15600" width="6.5703125" style="80" customWidth="1"/>
    <col min="15601" max="15601" width="48" style="80" bestFit="1" customWidth="1"/>
    <col min="15602" max="15602" width="25.7109375" style="80" customWidth="1"/>
    <col min="15603" max="15603" width="21.7109375" style="80" customWidth="1"/>
    <col min="15604" max="15604" width="17.5703125" style="80" customWidth="1"/>
    <col min="15605" max="15605" width="23.140625" style="80" customWidth="1"/>
    <col min="15606" max="15606" width="9.28515625" style="80" customWidth="1"/>
    <col min="15607" max="15607" width="15.28515625" style="80" customWidth="1"/>
    <col min="15608" max="15854" width="9.140625" style="80"/>
    <col min="15855" max="15855" width="5.42578125" style="80" customWidth="1"/>
    <col min="15856" max="15856" width="6.5703125" style="80" customWidth="1"/>
    <col min="15857" max="15857" width="48" style="80" bestFit="1" customWidth="1"/>
    <col min="15858" max="15858" width="25.7109375" style="80" customWidth="1"/>
    <col min="15859" max="15859" width="21.7109375" style="80" customWidth="1"/>
    <col min="15860" max="15860" width="17.5703125" style="80" customWidth="1"/>
    <col min="15861" max="15861" width="23.140625" style="80" customWidth="1"/>
    <col min="15862" max="15862" width="9.28515625" style="80" customWidth="1"/>
    <col min="15863" max="15863" width="15.28515625" style="80" customWidth="1"/>
    <col min="15864" max="16110" width="9.140625" style="80"/>
    <col min="16111" max="16111" width="5.42578125" style="80" customWidth="1"/>
    <col min="16112" max="16112" width="6.5703125" style="80" customWidth="1"/>
    <col min="16113" max="16113" width="48" style="80" bestFit="1" customWidth="1"/>
    <col min="16114" max="16114" width="25.7109375" style="80" customWidth="1"/>
    <col min="16115" max="16115" width="21.7109375" style="80" customWidth="1"/>
    <col min="16116" max="16116" width="17.5703125" style="80" customWidth="1"/>
    <col min="16117" max="16117" width="23.140625" style="80" customWidth="1"/>
    <col min="16118" max="16118" width="9.28515625" style="80" customWidth="1"/>
    <col min="16119" max="16119" width="15.28515625" style="80" customWidth="1"/>
    <col min="16120" max="16384" width="9.140625" style="80"/>
  </cols>
  <sheetData>
    <row r="1" spans="2:8" ht="54.75" customHeight="1">
      <c r="B1" s="294" t="s">
        <v>268</v>
      </c>
      <c r="C1" s="294"/>
      <c r="D1" s="295"/>
      <c r="E1" s="295"/>
    </row>
    <row r="2" spans="2:8" ht="55.5" customHeight="1"/>
    <row r="3" spans="2:8" s="70" customFormat="1" ht="21" customHeight="1">
      <c r="B3" s="307" t="s">
        <v>19</v>
      </c>
      <c r="C3" s="308"/>
      <c r="D3" s="309"/>
      <c r="E3" s="289" t="s">
        <v>20</v>
      </c>
      <c r="F3" s="289"/>
      <c r="G3" s="289"/>
      <c r="H3" s="67"/>
    </row>
    <row r="4" spans="2:8" s="70" customFormat="1" ht="21" customHeight="1">
      <c r="B4" s="307" t="s">
        <v>21</v>
      </c>
      <c r="C4" s="308"/>
      <c r="D4" s="309"/>
      <c r="E4" s="310" t="s">
        <v>71</v>
      </c>
      <c r="F4" s="310"/>
      <c r="G4" s="310"/>
      <c r="H4" s="67"/>
    </row>
    <row r="5" spans="2:8" s="81" customFormat="1" ht="21" customHeight="1">
      <c r="B5" s="90"/>
      <c r="C5" s="201"/>
      <c r="D5" s="58"/>
      <c r="E5" s="59"/>
      <c r="F5" s="59"/>
      <c r="G5" s="82"/>
      <c r="H5" s="82"/>
    </row>
    <row r="6" spans="2:8" ht="12.75" customHeight="1">
      <c r="E6" s="277" t="s">
        <v>3</v>
      </c>
      <c r="F6" s="279"/>
    </row>
    <row r="7" spans="2:8" s="21" customFormat="1" ht="21.75" customHeight="1">
      <c r="B7" s="300" t="s">
        <v>54</v>
      </c>
      <c r="C7" s="301"/>
      <c r="D7" s="301"/>
      <c r="E7" s="301"/>
      <c r="F7" s="302"/>
      <c r="G7" s="20"/>
      <c r="H7" s="20"/>
    </row>
    <row r="8" spans="2:8" s="21" customFormat="1" ht="24.75" customHeight="1">
      <c r="B8" s="60" t="s">
        <v>0</v>
      </c>
      <c r="C8" s="202"/>
      <c r="D8" s="61" t="s">
        <v>23</v>
      </c>
      <c r="E8" s="62" t="s">
        <v>55</v>
      </c>
      <c r="F8" s="62" t="s">
        <v>25</v>
      </c>
      <c r="G8" s="229" t="s">
        <v>254</v>
      </c>
      <c r="H8" s="20"/>
    </row>
    <row r="9" spans="2:8" s="21" customFormat="1" ht="19.5" customHeight="1">
      <c r="B9" s="186">
        <v>1</v>
      </c>
      <c r="C9" s="203"/>
      <c r="D9" s="63" t="s">
        <v>240</v>
      </c>
      <c r="E9" s="64">
        <f>SUM(E17)</f>
        <v>46125.75</v>
      </c>
      <c r="F9" s="305" t="s">
        <v>266</v>
      </c>
      <c r="G9" s="303">
        <f>SUM(E9:E10)</f>
        <v>94421.440000000002</v>
      </c>
      <c r="H9" s="20"/>
    </row>
    <row r="10" spans="2:8" s="21" customFormat="1" ht="19.5" customHeight="1">
      <c r="B10" s="230">
        <v>2</v>
      </c>
      <c r="C10" s="234"/>
      <c r="D10" s="235" t="s">
        <v>239</v>
      </c>
      <c r="E10" s="233">
        <f>SUM(E40)</f>
        <v>48295.69</v>
      </c>
      <c r="F10" s="306"/>
      <c r="G10" s="304"/>
      <c r="H10" s="20"/>
    </row>
    <row r="11" spans="2:8" s="21" customFormat="1" ht="19.5" customHeight="1">
      <c r="B11" s="186">
        <v>3</v>
      </c>
      <c r="C11" s="203"/>
      <c r="D11" s="65" t="s">
        <v>241</v>
      </c>
      <c r="E11" s="64">
        <f>SUM(E28)</f>
        <v>16382</v>
      </c>
      <c r="F11" s="305" t="s">
        <v>266</v>
      </c>
      <c r="G11" s="303">
        <f>SUM(E11:E12)</f>
        <v>36862.93</v>
      </c>
      <c r="H11" s="20"/>
    </row>
    <row r="12" spans="2:8" s="21" customFormat="1" ht="19.5" customHeight="1">
      <c r="B12" s="230">
        <v>4</v>
      </c>
      <c r="C12" s="231"/>
      <c r="D12" s="232" t="s">
        <v>242</v>
      </c>
      <c r="E12" s="233">
        <f>SUM(E41)</f>
        <v>20480.93</v>
      </c>
      <c r="F12" s="306"/>
      <c r="G12" s="304"/>
      <c r="H12" s="20"/>
    </row>
    <row r="13" spans="2:8" s="66" customFormat="1" ht="20.25" customHeight="1">
      <c r="B13" s="53"/>
      <c r="C13" s="204"/>
      <c r="D13" s="177" t="s">
        <v>53</v>
      </c>
      <c r="E13" s="178">
        <f>SUM(E9:E12)</f>
        <v>131284.37</v>
      </c>
      <c r="G13" s="246">
        <f>SUM(G9:G12)</f>
        <v>131284.37</v>
      </c>
      <c r="H13" s="53"/>
    </row>
    <row r="14" spans="2:8" s="70" customFormat="1" ht="12.75" customHeight="1">
      <c r="B14" s="67"/>
      <c r="C14" s="205"/>
      <c r="D14" s="68"/>
      <c r="E14" s="69"/>
      <c r="G14" s="67"/>
      <c r="H14" s="67"/>
    </row>
    <row r="15" spans="2:8" s="70" customFormat="1" ht="11.25" customHeight="1">
      <c r="B15" s="67"/>
      <c r="C15" s="205"/>
      <c r="E15" s="71"/>
      <c r="G15" s="67"/>
      <c r="H15" s="67"/>
    </row>
    <row r="16" spans="2:8" s="72" customFormat="1" ht="25.5" customHeight="1">
      <c r="B16" s="60" t="s">
        <v>0</v>
      </c>
      <c r="C16" s="206"/>
      <c r="D16" s="91" t="s">
        <v>23</v>
      </c>
      <c r="E16" s="92" t="s">
        <v>55</v>
      </c>
      <c r="F16" s="92" t="s">
        <v>25</v>
      </c>
      <c r="G16" s="91" t="s">
        <v>252</v>
      </c>
      <c r="H16" s="91" t="s">
        <v>59</v>
      </c>
    </row>
    <row r="17" spans="2:8" s="72" customFormat="1" ht="18" customHeight="1">
      <c r="B17" s="98" t="s">
        <v>64</v>
      </c>
      <c r="C17" s="207"/>
      <c r="D17" s="98" t="s">
        <v>259</v>
      </c>
      <c r="E17" s="100">
        <f>SUM(E18:E27)</f>
        <v>46125.75</v>
      </c>
      <c r="F17" s="100"/>
      <c r="G17" s="99"/>
      <c r="H17" s="99"/>
    </row>
    <row r="18" spans="2:8" s="84" customFormat="1" ht="20.100000000000001" customHeight="1">
      <c r="B18" s="78">
        <v>1</v>
      </c>
      <c r="C18" s="208">
        <v>2</v>
      </c>
      <c r="D18" s="56" t="s">
        <v>72</v>
      </c>
      <c r="E18" s="97">
        <v>2196</v>
      </c>
      <c r="F18" s="89" t="s">
        <v>57</v>
      </c>
      <c r="G18" s="78" t="s">
        <v>60</v>
      </c>
      <c r="H18" s="78">
        <v>2008</v>
      </c>
    </row>
    <row r="19" spans="2:8" s="84" customFormat="1" ht="20.100000000000001" customHeight="1">
      <c r="B19" s="78">
        <v>2</v>
      </c>
      <c r="C19" s="208">
        <v>11</v>
      </c>
      <c r="D19" s="56" t="s">
        <v>73</v>
      </c>
      <c r="E19" s="97">
        <v>1000</v>
      </c>
      <c r="F19" s="89" t="s">
        <v>57</v>
      </c>
      <c r="G19" s="78" t="s">
        <v>60</v>
      </c>
      <c r="H19" s="78">
        <v>2018</v>
      </c>
    </row>
    <row r="20" spans="2:8" s="84" customFormat="1" ht="24.75" customHeight="1">
      <c r="B20" s="78">
        <v>3</v>
      </c>
      <c r="C20" s="208">
        <v>18</v>
      </c>
      <c r="D20" s="56" t="s">
        <v>74</v>
      </c>
      <c r="E20" s="97">
        <v>5682.6</v>
      </c>
      <c r="F20" s="89" t="s">
        <v>57</v>
      </c>
      <c r="G20" s="78" t="s">
        <v>60</v>
      </c>
      <c r="H20" s="78">
        <v>2013</v>
      </c>
    </row>
    <row r="21" spans="2:8" s="84" customFormat="1" ht="20.100000000000001" customHeight="1">
      <c r="B21" s="78">
        <v>4</v>
      </c>
      <c r="C21" s="208">
        <v>87</v>
      </c>
      <c r="D21" s="56" t="s">
        <v>75</v>
      </c>
      <c r="E21" s="97">
        <v>2478.4499999999998</v>
      </c>
      <c r="F21" s="89" t="s">
        <v>57</v>
      </c>
      <c r="G21" s="78" t="s">
        <v>60</v>
      </c>
      <c r="H21" s="78">
        <v>2014</v>
      </c>
    </row>
    <row r="22" spans="2:8" s="84" customFormat="1" ht="20.100000000000001" customHeight="1">
      <c r="B22" s="78">
        <v>5</v>
      </c>
      <c r="C22" s="208">
        <v>88</v>
      </c>
      <c r="D22" s="56" t="s">
        <v>76</v>
      </c>
      <c r="E22" s="97">
        <v>3714.6</v>
      </c>
      <c r="F22" s="89" t="s">
        <v>57</v>
      </c>
      <c r="G22" s="78" t="s">
        <v>60</v>
      </c>
      <c r="H22" s="78">
        <v>2014</v>
      </c>
    </row>
    <row r="23" spans="2:8" s="84" customFormat="1" ht="20.100000000000001" customHeight="1">
      <c r="B23" s="78">
        <v>6</v>
      </c>
      <c r="C23" s="208">
        <v>89</v>
      </c>
      <c r="D23" s="56" t="s">
        <v>77</v>
      </c>
      <c r="E23" s="97">
        <v>7895.1</v>
      </c>
      <c r="F23" s="89" t="s">
        <v>57</v>
      </c>
      <c r="G23" s="78" t="s">
        <v>60</v>
      </c>
      <c r="H23" s="78">
        <v>2015</v>
      </c>
    </row>
    <row r="24" spans="2:8" s="84" customFormat="1" ht="20.100000000000001" customHeight="1">
      <c r="B24" s="78">
        <v>7</v>
      </c>
      <c r="C24" s="208">
        <v>13</v>
      </c>
      <c r="D24" s="56" t="s">
        <v>78</v>
      </c>
      <c r="E24" s="97">
        <v>3000</v>
      </c>
      <c r="F24" s="89" t="s">
        <v>57</v>
      </c>
      <c r="G24" s="78" t="s">
        <v>60</v>
      </c>
      <c r="H24" s="78">
        <v>2015</v>
      </c>
    </row>
    <row r="25" spans="2:8" s="84" customFormat="1" ht="20.100000000000001" customHeight="1">
      <c r="B25" s="78">
        <v>8</v>
      </c>
      <c r="C25" s="208">
        <v>14</v>
      </c>
      <c r="D25" s="56" t="s">
        <v>79</v>
      </c>
      <c r="E25" s="97">
        <v>7995</v>
      </c>
      <c r="F25" s="89" t="s">
        <v>57</v>
      </c>
      <c r="G25" s="78" t="s">
        <v>60</v>
      </c>
      <c r="H25" s="78">
        <v>2017</v>
      </c>
    </row>
    <row r="26" spans="2:8" s="84" customFormat="1" ht="20.100000000000001" customHeight="1">
      <c r="B26" s="78">
        <v>9</v>
      </c>
      <c r="C26" s="208"/>
      <c r="D26" s="56" t="s">
        <v>251</v>
      </c>
      <c r="E26" s="97">
        <v>6082</v>
      </c>
      <c r="F26" s="89" t="s">
        <v>57</v>
      </c>
      <c r="G26" s="78" t="s">
        <v>60</v>
      </c>
      <c r="H26" s="78">
        <v>2018</v>
      </c>
    </row>
    <row r="27" spans="2:8" s="84" customFormat="1" ht="20.100000000000001" customHeight="1">
      <c r="B27" s="78">
        <v>10</v>
      </c>
      <c r="C27" s="208"/>
      <c r="D27" s="56" t="s">
        <v>251</v>
      </c>
      <c r="E27" s="97">
        <v>6082</v>
      </c>
      <c r="F27" s="89" t="s">
        <v>57</v>
      </c>
      <c r="G27" s="78" t="s">
        <v>60</v>
      </c>
      <c r="H27" s="78">
        <v>2019</v>
      </c>
    </row>
    <row r="28" spans="2:8" s="85" customFormat="1" ht="20.100000000000001" customHeight="1">
      <c r="B28" s="98" t="s">
        <v>65</v>
      </c>
      <c r="C28" s="209"/>
      <c r="D28" s="88" t="s">
        <v>260</v>
      </c>
      <c r="E28" s="101">
        <f>SUM(E29:E32)</f>
        <v>16382</v>
      </c>
      <c r="F28" s="102"/>
      <c r="G28" s="99"/>
      <c r="H28" s="99"/>
    </row>
    <row r="29" spans="2:8" s="84" customFormat="1" ht="20.100000000000001" customHeight="1">
      <c r="B29" s="78">
        <v>1</v>
      </c>
      <c r="C29" s="208">
        <v>114</v>
      </c>
      <c r="D29" s="56" t="s">
        <v>80</v>
      </c>
      <c r="E29" s="97">
        <v>6800</v>
      </c>
      <c r="F29" s="89" t="s">
        <v>57</v>
      </c>
      <c r="G29" s="78" t="s">
        <v>61</v>
      </c>
      <c r="H29" s="78">
        <v>2010</v>
      </c>
    </row>
    <row r="30" spans="2:8" s="83" customFormat="1" ht="20.100000000000001" customHeight="1">
      <c r="B30" s="78">
        <v>2</v>
      </c>
      <c r="C30" s="208">
        <v>4</v>
      </c>
      <c r="D30" s="56" t="s">
        <v>81</v>
      </c>
      <c r="E30" s="97">
        <v>6642</v>
      </c>
      <c r="F30" s="89" t="s">
        <v>57</v>
      </c>
      <c r="G30" s="78" t="s">
        <v>61</v>
      </c>
      <c r="H30" s="78">
        <v>2016</v>
      </c>
    </row>
    <row r="31" spans="2:8" s="83" customFormat="1" ht="20.100000000000001" customHeight="1">
      <c r="B31" s="78">
        <v>3</v>
      </c>
      <c r="C31" s="208">
        <v>9</v>
      </c>
      <c r="D31" s="56" t="s">
        <v>82</v>
      </c>
      <c r="E31" s="97">
        <v>1325</v>
      </c>
      <c r="F31" s="89" t="s">
        <v>57</v>
      </c>
      <c r="G31" s="78" t="s">
        <v>61</v>
      </c>
      <c r="H31" s="78">
        <v>2013</v>
      </c>
    </row>
    <row r="32" spans="2:8" s="83" customFormat="1" ht="20.100000000000001" customHeight="1">
      <c r="B32" s="78">
        <v>4</v>
      </c>
      <c r="C32" s="208">
        <v>12</v>
      </c>
      <c r="D32" s="56" t="s">
        <v>83</v>
      </c>
      <c r="E32" s="97">
        <v>1615</v>
      </c>
      <c r="F32" s="89" t="s">
        <v>57</v>
      </c>
      <c r="G32" s="78" t="s">
        <v>61</v>
      </c>
      <c r="H32" s="78">
        <v>2013</v>
      </c>
    </row>
    <row r="33" spans="2:8" s="83" customFormat="1" ht="20.100000000000001" customHeight="1">
      <c r="B33" s="78"/>
      <c r="C33" s="210"/>
      <c r="D33" s="191"/>
      <c r="E33" s="93"/>
      <c r="F33" s="94"/>
      <c r="G33" s="95"/>
      <c r="H33" s="96"/>
    </row>
    <row r="34" spans="2:8" s="72" customFormat="1" ht="20.25" customHeight="1">
      <c r="B34" s="254"/>
      <c r="C34" s="255"/>
      <c r="D34" s="256" t="s">
        <v>62</v>
      </c>
      <c r="E34" s="257">
        <f>SUM(E17+E28)</f>
        <v>62507.75</v>
      </c>
      <c r="F34" s="247"/>
      <c r="G34" s="254"/>
      <c r="H34" s="254"/>
    </row>
    <row r="37" spans="2:8" ht="12.75" customHeight="1">
      <c r="E37" s="277" t="s">
        <v>3</v>
      </c>
      <c r="F37" s="279"/>
    </row>
    <row r="38" spans="2:8" s="21" customFormat="1" ht="21.75" customHeight="1">
      <c r="B38" s="300" t="s">
        <v>245</v>
      </c>
      <c r="C38" s="301"/>
      <c r="D38" s="301"/>
      <c r="E38" s="301"/>
      <c r="F38" s="302"/>
      <c r="G38" s="20"/>
      <c r="H38" s="20"/>
    </row>
    <row r="39" spans="2:8" s="21" customFormat="1" ht="24.75" customHeight="1">
      <c r="B39" s="60" t="s">
        <v>0</v>
      </c>
      <c r="C39" s="202"/>
      <c r="D39" s="61" t="s">
        <v>23</v>
      </c>
      <c r="E39" s="62" t="s">
        <v>55</v>
      </c>
      <c r="F39" s="62" t="s">
        <v>25</v>
      </c>
      <c r="G39" s="20"/>
      <c r="H39" s="20"/>
    </row>
    <row r="40" spans="2:8" s="21" customFormat="1" ht="19.5" customHeight="1">
      <c r="B40" s="186">
        <v>1</v>
      </c>
      <c r="C40" s="203"/>
      <c r="D40" s="235" t="s">
        <v>56</v>
      </c>
      <c r="E40" s="233">
        <f>SUM(E47:E54,E61:E72)</f>
        <v>48295.69</v>
      </c>
      <c r="F40" s="79" t="s">
        <v>57</v>
      </c>
      <c r="G40" s="268"/>
      <c r="H40" s="20"/>
    </row>
    <row r="41" spans="2:8" s="21" customFormat="1" ht="19.5" customHeight="1">
      <c r="B41" s="186">
        <v>2</v>
      </c>
      <c r="C41" s="203"/>
      <c r="D41" s="236" t="s">
        <v>58</v>
      </c>
      <c r="E41" s="233">
        <f>SUM(E55:E60)</f>
        <v>20480.93</v>
      </c>
      <c r="F41" s="79" t="s">
        <v>57</v>
      </c>
      <c r="G41" s="20"/>
      <c r="H41" s="20"/>
    </row>
    <row r="42" spans="2:8" s="66" customFormat="1" ht="20.25" customHeight="1">
      <c r="B42" s="53"/>
      <c r="C42" s="204"/>
      <c r="D42" s="237" t="s">
        <v>53</v>
      </c>
      <c r="E42" s="238">
        <f>SUM(E40:E41)</f>
        <v>68776.62</v>
      </c>
      <c r="G42" s="53"/>
      <c r="H42" s="53"/>
    </row>
    <row r="43" spans="2:8" s="70" customFormat="1" ht="10.5">
      <c r="B43" s="67"/>
      <c r="C43" s="205"/>
      <c r="D43" s="68"/>
      <c r="E43" s="69"/>
      <c r="G43" s="67"/>
      <c r="H43" s="67"/>
    </row>
    <row r="44" spans="2:8" s="70" customFormat="1" ht="10.5">
      <c r="B44" s="67"/>
      <c r="C44" s="205"/>
      <c r="E44" s="71"/>
      <c r="G44" s="67"/>
      <c r="H44" s="67"/>
    </row>
    <row r="45" spans="2:8" s="171" customFormat="1" ht="24" customHeight="1">
      <c r="B45" s="172"/>
      <c r="C45" s="212"/>
      <c r="D45" s="179" t="s">
        <v>253</v>
      </c>
      <c r="E45" s="175"/>
      <c r="F45" s="174"/>
      <c r="G45" s="173"/>
      <c r="H45" s="176"/>
    </row>
    <row r="46" spans="2:8" s="72" customFormat="1" ht="25.5" customHeight="1">
      <c r="B46" s="60" t="s">
        <v>0</v>
      </c>
      <c r="C46" s="206"/>
      <c r="D46" s="60" t="s">
        <v>23</v>
      </c>
      <c r="E46" s="62" t="s">
        <v>55</v>
      </c>
      <c r="F46" s="62" t="s">
        <v>25</v>
      </c>
      <c r="G46" s="60" t="s">
        <v>252</v>
      </c>
      <c r="H46" s="60" t="s">
        <v>59</v>
      </c>
    </row>
    <row r="47" spans="2:8" s="84" customFormat="1" ht="20.100000000000001" customHeight="1">
      <c r="B47" s="78">
        <v>1</v>
      </c>
      <c r="C47" s="210">
        <v>18</v>
      </c>
      <c r="D47" s="192" t="s">
        <v>205</v>
      </c>
      <c r="E47" s="160">
        <v>4672.7700000000004</v>
      </c>
      <c r="F47" s="89" t="s">
        <v>57</v>
      </c>
      <c r="G47" s="78" t="s">
        <v>60</v>
      </c>
      <c r="H47" s="161" t="s">
        <v>102</v>
      </c>
    </row>
    <row r="48" spans="2:8" s="84" customFormat="1" ht="20.100000000000001" customHeight="1">
      <c r="B48" s="78">
        <v>2</v>
      </c>
      <c r="C48" s="210">
        <v>87</v>
      </c>
      <c r="D48" s="192" t="s">
        <v>206</v>
      </c>
      <c r="E48" s="193">
        <v>984</v>
      </c>
      <c r="F48" s="89" t="s">
        <v>57</v>
      </c>
      <c r="G48" s="78" t="s">
        <v>60</v>
      </c>
      <c r="H48" s="162" t="s">
        <v>172</v>
      </c>
    </row>
    <row r="49" spans="2:10" s="84" customFormat="1" ht="20.100000000000001" customHeight="1">
      <c r="B49" s="78">
        <v>3</v>
      </c>
      <c r="C49" s="210">
        <v>88</v>
      </c>
      <c r="D49" s="192" t="s">
        <v>207</v>
      </c>
      <c r="E49" s="193">
        <v>615</v>
      </c>
      <c r="F49" s="89" t="s">
        <v>57</v>
      </c>
      <c r="G49" s="78" t="s">
        <v>60</v>
      </c>
      <c r="H49" s="162" t="s">
        <v>172</v>
      </c>
    </row>
    <row r="50" spans="2:10" s="84" customFormat="1" ht="20.100000000000001" customHeight="1">
      <c r="B50" s="78">
        <v>4</v>
      </c>
      <c r="C50" s="210">
        <v>89</v>
      </c>
      <c r="D50" s="192" t="s">
        <v>208</v>
      </c>
      <c r="E50" s="193">
        <v>1918.8</v>
      </c>
      <c r="F50" s="89" t="s">
        <v>57</v>
      </c>
      <c r="G50" s="78" t="s">
        <v>60</v>
      </c>
      <c r="H50" s="162" t="s">
        <v>172</v>
      </c>
      <c r="J50" s="198"/>
    </row>
    <row r="51" spans="2:10" s="84" customFormat="1" ht="20.100000000000001" customHeight="1">
      <c r="B51" s="78">
        <v>5</v>
      </c>
      <c r="C51" s="210">
        <v>13</v>
      </c>
      <c r="D51" s="56" t="s">
        <v>209</v>
      </c>
      <c r="E51" s="160">
        <v>4582.9799999999996</v>
      </c>
      <c r="F51" s="89" t="s">
        <v>57</v>
      </c>
      <c r="G51" s="78" t="s">
        <v>60</v>
      </c>
      <c r="H51" s="161" t="s">
        <v>210</v>
      </c>
    </row>
    <row r="52" spans="2:10" s="84" customFormat="1" ht="27.75" customHeight="1">
      <c r="B52" s="78">
        <v>6</v>
      </c>
      <c r="C52" s="210">
        <v>14</v>
      </c>
      <c r="D52" s="56" t="s">
        <v>211</v>
      </c>
      <c r="E52" s="160">
        <v>4387.4399999999996</v>
      </c>
      <c r="F52" s="89" t="s">
        <v>57</v>
      </c>
      <c r="G52" s="78" t="s">
        <v>60</v>
      </c>
      <c r="H52" s="161" t="s">
        <v>166</v>
      </c>
    </row>
    <row r="53" spans="2:10" s="84" customFormat="1" ht="20.100000000000001" customHeight="1">
      <c r="B53" s="78">
        <v>7</v>
      </c>
      <c r="C53" s="210">
        <v>81</v>
      </c>
      <c r="D53" s="163" t="s">
        <v>212</v>
      </c>
      <c r="E53" s="164">
        <v>356.7</v>
      </c>
      <c r="F53" s="89" t="s">
        <v>57</v>
      </c>
      <c r="G53" s="78" t="s">
        <v>60</v>
      </c>
      <c r="H53" s="162" t="s">
        <v>166</v>
      </c>
    </row>
    <row r="54" spans="2:10" s="84" customFormat="1" ht="20.100000000000001" customHeight="1">
      <c r="B54" s="78">
        <v>8</v>
      </c>
      <c r="C54" s="210">
        <v>114</v>
      </c>
      <c r="D54" s="192" t="s">
        <v>213</v>
      </c>
      <c r="E54" s="193">
        <v>999</v>
      </c>
      <c r="F54" s="89" t="s">
        <v>57</v>
      </c>
      <c r="G54" s="78" t="s">
        <v>60</v>
      </c>
      <c r="H54" s="162" t="s">
        <v>214</v>
      </c>
    </row>
    <row r="55" spans="2:10" s="83" customFormat="1" ht="20.100000000000001" customHeight="1">
      <c r="B55" s="78">
        <v>9</v>
      </c>
      <c r="C55" s="210">
        <v>12</v>
      </c>
      <c r="D55" s="122" t="s">
        <v>217</v>
      </c>
      <c r="E55" s="121">
        <v>3047.94</v>
      </c>
      <c r="F55" s="89" t="s">
        <v>57</v>
      </c>
      <c r="G55" s="78" t="s">
        <v>61</v>
      </c>
      <c r="H55" s="159" t="s">
        <v>218</v>
      </c>
    </row>
    <row r="56" spans="2:10" s="83" customFormat="1" ht="20.100000000000001" customHeight="1">
      <c r="B56" s="78">
        <v>10</v>
      </c>
      <c r="C56" s="210">
        <v>15</v>
      </c>
      <c r="D56" s="192" t="s">
        <v>219</v>
      </c>
      <c r="E56" s="160">
        <v>8500</v>
      </c>
      <c r="F56" s="89" t="s">
        <v>264</v>
      </c>
      <c r="G56" s="78" t="s">
        <v>61</v>
      </c>
      <c r="H56" s="161" t="s">
        <v>172</v>
      </c>
    </row>
    <row r="57" spans="2:10" s="83" customFormat="1" ht="20.100000000000001" customHeight="1">
      <c r="B57" s="78">
        <v>11</v>
      </c>
      <c r="C57" s="210">
        <v>16</v>
      </c>
      <c r="D57" s="194" t="s">
        <v>220</v>
      </c>
      <c r="E57" s="160">
        <v>2998.99</v>
      </c>
      <c r="F57" s="89" t="s">
        <v>264</v>
      </c>
      <c r="G57" s="78" t="s">
        <v>61</v>
      </c>
      <c r="H57" s="161" t="s">
        <v>221</v>
      </c>
    </row>
    <row r="58" spans="2:10" s="83" customFormat="1" ht="20.100000000000001" customHeight="1">
      <c r="B58" s="78">
        <v>12</v>
      </c>
      <c r="C58" s="210">
        <v>17</v>
      </c>
      <c r="D58" s="192" t="s">
        <v>222</v>
      </c>
      <c r="E58" s="160">
        <v>3936</v>
      </c>
      <c r="F58" s="89" t="s">
        <v>264</v>
      </c>
      <c r="G58" s="78" t="s">
        <v>61</v>
      </c>
      <c r="H58" s="161" t="s">
        <v>223</v>
      </c>
    </row>
    <row r="59" spans="2:10" s="83" customFormat="1" ht="20.100000000000001" customHeight="1">
      <c r="B59" s="78">
        <v>13</v>
      </c>
      <c r="C59" s="210">
        <v>111</v>
      </c>
      <c r="D59" s="195" t="s">
        <v>225</v>
      </c>
      <c r="E59" s="196">
        <v>1599</v>
      </c>
      <c r="F59" s="89" t="s">
        <v>264</v>
      </c>
      <c r="G59" s="78" t="s">
        <v>61</v>
      </c>
      <c r="H59" s="197">
        <v>43098</v>
      </c>
    </row>
    <row r="60" spans="2:10" s="83" customFormat="1" ht="20.100000000000001" customHeight="1">
      <c r="B60" s="78">
        <v>14</v>
      </c>
      <c r="C60" s="210">
        <v>112</v>
      </c>
      <c r="D60" s="195" t="s">
        <v>226</v>
      </c>
      <c r="E60" s="196">
        <v>399</v>
      </c>
      <c r="F60" s="89" t="s">
        <v>264</v>
      </c>
      <c r="G60" s="78" t="s">
        <v>61</v>
      </c>
      <c r="H60" s="197">
        <v>43098</v>
      </c>
      <c r="J60" s="190"/>
    </row>
    <row r="61" spans="2:10" s="108" customFormat="1" ht="20.100000000000001" customHeight="1">
      <c r="B61" s="78">
        <v>15</v>
      </c>
      <c r="C61" s="210">
        <v>62</v>
      </c>
      <c r="D61" s="56" t="s">
        <v>227</v>
      </c>
      <c r="E61" s="137">
        <v>3000</v>
      </c>
      <c r="F61" s="89" t="s">
        <v>57</v>
      </c>
      <c r="G61" s="78" t="s">
        <v>60</v>
      </c>
      <c r="H61" s="266" t="s">
        <v>218</v>
      </c>
      <c r="I61" s="199"/>
    </row>
    <row r="62" spans="2:10" s="108" customFormat="1" ht="20.100000000000001" customHeight="1">
      <c r="B62" s="78">
        <v>16</v>
      </c>
      <c r="C62" s="210">
        <v>63</v>
      </c>
      <c r="D62" s="56" t="s">
        <v>228</v>
      </c>
      <c r="E62" s="137">
        <v>1350</v>
      </c>
      <c r="F62" s="89" t="s">
        <v>57</v>
      </c>
      <c r="G62" s="78" t="s">
        <v>60</v>
      </c>
      <c r="H62" s="266" t="s">
        <v>218</v>
      </c>
      <c r="I62" s="199"/>
    </row>
    <row r="63" spans="2:10" s="108" customFormat="1" ht="27" customHeight="1">
      <c r="B63" s="78">
        <v>17</v>
      </c>
      <c r="C63" s="210">
        <v>64</v>
      </c>
      <c r="D63" s="138" t="s">
        <v>229</v>
      </c>
      <c r="E63" s="267">
        <v>1800</v>
      </c>
      <c r="F63" s="89" t="s">
        <v>57</v>
      </c>
      <c r="G63" s="78" t="s">
        <v>60</v>
      </c>
      <c r="H63" s="266" t="s">
        <v>218</v>
      </c>
      <c r="I63" s="199"/>
    </row>
    <row r="64" spans="2:10" s="108" customFormat="1" ht="20.100000000000001" customHeight="1">
      <c r="B64" s="78">
        <v>18</v>
      </c>
      <c r="C64" s="210">
        <v>68</v>
      </c>
      <c r="D64" s="138" t="s">
        <v>230</v>
      </c>
      <c r="E64" s="139">
        <v>1390</v>
      </c>
      <c r="F64" s="89" t="s">
        <v>57</v>
      </c>
      <c r="G64" s="78" t="s">
        <v>60</v>
      </c>
      <c r="H64" s="266" t="s">
        <v>152</v>
      </c>
      <c r="I64" s="199"/>
    </row>
    <row r="65" spans="2:10" s="108" customFormat="1" ht="20.100000000000001" customHeight="1">
      <c r="B65" s="78">
        <v>19</v>
      </c>
      <c r="C65" s="210">
        <v>69</v>
      </c>
      <c r="D65" s="138" t="s">
        <v>230</v>
      </c>
      <c r="E65" s="139">
        <v>1390</v>
      </c>
      <c r="F65" s="89" t="s">
        <v>57</v>
      </c>
      <c r="G65" s="78" t="s">
        <v>60</v>
      </c>
      <c r="H65" s="266" t="s">
        <v>152</v>
      </c>
      <c r="I65" s="199"/>
    </row>
    <row r="66" spans="2:10" s="108" customFormat="1" ht="20.100000000000001" customHeight="1">
      <c r="B66" s="78">
        <v>20</v>
      </c>
      <c r="C66" s="210">
        <v>70</v>
      </c>
      <c r="D66" s="138" t="s">
        <v>231</v>
      </c>
      <c r="E66" s="139">
        <v>7320</v>
      </c>
      <c r="F66" s="89" t="s">
        <v>57</v>
      </c>
      <c r="G66" s="78" t="s">
        <v>60</v>
      </c>
      <c r="H66" s="266" t="s">
        <v>152</v>
      </c>
      <c r="I66" s="199"/>
    </row>
    <row r="67" spans="2:10" s="108" customFormat="1" ht="20.100000000000001" customHeight="1">
      <c r="B67" s="78">
        <v>21</v>
      </c>
      <c r="C67" s="210">
        <v>80</v>
      </c>
      <c r="D67" s="138" t="s">
        <v>232</v>
      </c>
      <c r="E67" s="139">
        <v>1350</v>
      </c>
      <c r="F67" s="89" t="s">
        <v>57</v>
      </c>
      <c r="G67" s="78" t="s">
        <v>60</v>
      </c>
      <c r="H67" s="162" t="s">
        <v>157</v>
      </c>
      <c r="I67" s="199"/>
    </row>
    <row r="68" spans="2:10" s="108" customFormat="1" ht="20.100000000000001" customHeight="1">
      <c r="B68" s="78">
        <v>22</v>
      </c>
      <c r="C68" s="210">
        <v>90</v>
      </c>
      <c r="D68" s="192" t="s">
        <v>233</v>
      </c>
      <c r="E68" s="193">
        <v>2599</v>
      </c>
      <c r="F68" s="89" t="s">
        <v>264</v>
      </c>
      <c r="G68" s="78" t="s">
        <v>60</v>
      </c>
      <c r="H68" s="162" t="s">
        <v>172</v>
      </c>
      <c r="I68" s="199"/>
      <c r="J68" s="149"/>
    </row>
    <row r="69" spans="2:10" s="108" customFormat="1" ht="20.100000000000001" customHeight="1">
      <c r="B69" s="78">
        <v>23</v>
      </c>
      <c r="C69" s="210">
        <v>91</v>
      </c>
      <c r="D69" s="192" t="s">
        <v>234</v>
      </c>
      <c r="E69" s="193">
        <v>3750</v>
      </c>
      <c r="F69" s="89" t="s">
        <v>264</v>
      </c>
      <c r="G69" s="78" t="s">
        <v>60</v>
      </c>
      <c r="H69" s="162" t="s">
        <v>172</v>
      </c>
      <c r="I69" s="199"/>
    </row>
    <row r="70" spans="2:10" s="108" customFormat="1" ht="20.100000000000001" customHeight="1">
      <c r="B70" s="78">
        <v>24</v>
      </c>
      <c r="C70" s="210">
        <v>92</v>
      </c>
      <c r="D70" s="192" t="s">
        <v>235</v>
      </c>
      <c r="E70" s="193">
        <v>1730</v>
      </c>
      <c r="F70" s="89" t="s">
        <v>264</v>
      </c>
      <c r="G70" s="78" t="s">
        <v>60</v>
      </c>
      <c r="H70" s="162" t="s">
        <v>172</v>
      </c>
      <c r="I70" s="199"/>
    </row>
    <row r="71" spans="2:10" s="108" customFormat="1" ht="20.100000000000001" customHeight="1">
      <c r="B71" s="78">
        <v>25</v>
      </c>
      <c r="C71" s="210">
        <v>118</v>
      </c>
      <c r="D71" s="192" t="s">
        <v>236</v>
      </c>
      <c r="E71" s="193">
        <v>2900</v>
      </c>
      <c r="F71" s="89" t="s">
        <v>264</v>
      </c>
      <c r="G71" s="78" t="s">
        <v>60</v>
      </c>
      <c r="H71" s="162" t="s">
        <v>244</v>
      </c>
      <c r="I71" s="199"/>
    </row>
    <row r="72" spans="2:10" s="108" customFormat="1" ht="20.100000000000001" customHeight="1">
      <c r="B72" s="78">
        <v>26</v>
      </c>
      <c r="C72" s="210">
        <v>120</v>
      </c>
      <c r="D72" s="192" t="s">
        <v>238</v>
      </c>
      <c r="E72" s="193">
        <v>1200</v>
      </c>
      <c r="F72" s="89" t="s">
        <v>264</v>
      </c>
      <c r="G72" s="78" t="s">
        <v>60</v>
      </c>
      <c r="H72" s="162" t="s">
        <v>244</v>
      </c>
      <c r="I72" s="199"/>
    </row>
    <row r="73" spans="2:10" s="72" customFormat="1" ht="20.25" customHeight="1">
      <c r="B73" s="165"/>
      <c r="C73" s="213"/>
      <c r="D73" s="166"/>
      <c r="E73" s="196"/>
      <c r="F73" s="79"/>
      <c r="G73" s="167"/>
      <c r="H73" s="168"/>
    </row>
    <row r="74" spans="2:10" s="72" customFormat="1" ht="20.25" customHeight="1">
      <c r="B74" s="165"/>
      <c r="C74" s="213"/>
      <c r="D74" s="166"/>
      <c r="E74" s="196"/>
      <c r="F74" s="79"/>
      <c r="G74" s="167"/>
      <c r="H74" s="167"/>
    </row>
    <row r="75" spans="2:10" s="72" customFormat="1" ht="20.25" customHeight="1">
      <c r="B75" s="73"/>
      <c r="C75" s="211"/>
      <c r="D75" s="74" t="s">
        <v>62</v>
      </c>
      <c r="E75" s="75">
        <f>SUM(E47:E74)</f>
        <v>68776.62</v>
      </c>
      <c r="F75" s="76"/>
      <c r="G75" s="77"/>
      <c r="H75" s="77"/>
    </row>
    <row r="77" spans="2:10">
      <c r="E77" s="169"/>
      <c r="F77" s="169"/>
      <c r="G77" s="170"/>
    </row>
    <row r="82" spans="5:5">
      <c r="E82" s="228"/>
    </row>
  </sheetData>
  <mergeCells count="13">
    <mergeCell ref="E6:F6"/>
    <mergeCell ref="B1:E1"/>
    <mergeCell ref="B3:D3"/>
    <mergeCell ref="E3:G3"/>
    <mergeCell ref="B4:D4"/>
    <mergeCell ref="E4:G4"/>
    <mergeCell ref="E37:F37"/>
    <mergeCell ref="B38:F38"/>
    <mergeCell ref="G9:G10"/>
    <mergeCell ref="G11:G12"/>
    <mergeCell ref="B7:F7"/>
    <mergeCell ref="F9:F10"/>
    <mergeCell ref="F11:F12"/>
  </mergeCells>
  <dataValidations count="2">
    <dataValidation type="list" allowBlank="1" showInputMessage="1" showErrorMessage="1" sqref="H65396:H65544 IK65396:IK65544 SG65396:SG65544 ACC65396:ACC65544 ALY65396:ALY65544 AVU65396:AVU65544 BFQ65396:BFQ65544 BPM65396:BPM65544 BZI65396:BZI65544 CJE65396:CJE65544 CTA65396:CTA65544 DCW65396:DCW65544 DMS65396:DMS65544 DWO65396:DWO65544 EGK65396:EGK65544 EQG65396:EQG65544 FAC65396:FAC65544 FJY65396:FJY65544 FTU65396:FTU65544 GDQ65396:GDQ65544 GNM65396:GNM65544 GXI65396:GXI65544 HHE65396:HHE65544 HRA65396:HRA65544 IAW65396:IAW65544 IKS65396:IKS65544 IUO65396:IUO65544 JEK65396:JEK65544 JOG65396:JOG65544 JYC65396:JYC65544 KHY65396:KHY65544 KRU65396:KRU65544 LBQ65396:LBQ65544 LLM65396:LLM65544 LVI65396:LVI65544 MFE65396:MFE65544 MPA65396:MPA65544 MYW65396:MYW65544 NIS65396:NIS65544 NSO65396:NSO65544 OCK65396:OCK65544 OMG65396:OMG65544 OWC65396:OWC65544 PFY65396:PFY65544 PPU65396:PPU65544 PZQ65396:PZQ65544 QJM65396:QJM65544 QTI65396:QTI65544 RDE65396:RDE65544 RNA65396:RNA65544 RWW65396:RWW65544 SGS65396:SGS65544 SQO65396:SQO65544 TAK65396:TAK65544 TKG65396:TKG65544 TUC65396:TUC65544 UDY65396:UDY65544 UNU65396:UNU65544 UXQ65396:UXQ65544 VHM65396:VHM65544 VRI65396:VRI65544 WBE65396:WBE65544 WLA65396:WLA65544 WUW65396:WUW65544 H130932:H131080 IK130932:IK131080 SG130932:SG131080 ACC130932:ACC131080 ALY130932:ALY131080 AVU130932:AVU131080 BFQ130932:BFQ131080 BPM130932:BPM131080 BZI130932:BZI131080 CJE130932:CJE131080 CTA130932:CTA131080 DCW130932:DCW131080 DMS130932:DMS131080 DWO130932:DWO131080 EGK130932:EGK131080 EQG130932:EQG131080 FAC130932:FAC131080 FJY130932:FJY131080 FTU130932:FTU131080 GDQ130932:GDQ131080 GNM130932:GNM131080 GXI130932:GXI131080 HHE130932:HHE131080 HRA130932:HRA131080 IAW130932:IAW131080 IKS130932:IKS131080 IUO130932:IUO131080 JEK130932:JEK131080 JOG130932:JOG131080 JYC130932:JYC131080 KHY130932:KHY131080 KRU130932:KRU131080 LBQ130932:LBQ131080 LLM130932:LLM131080 LVI130932:LVI131080 MFE130932:MFE131080 MPA130932:MPA131080 MYW130932:MYW131080 NIS130932:NIS131080 NSO130932:NSO131080 OCK130932:OCK131080 OMG130932:OMG131080 OWC130932:OWC131080 PFY130932:PFY131080 PPU130932:PPU131080 PZQ130932:PZQ131080 QJM130932:QJM131080 QTI130932:QTI131080 RDE130932:RDE131080 RNA130932:RNA131080 RWW130932:RWW131080 SGS130932:SGS131080 SQO130932:SQO131080 TAK130932:TAK131080 TKG130932:TKG131080 TUC130932:TUC131080 UDY130932:UDY131080 UNU130932:UNU131080 UXQ130932:UXQ131080 VHM130932:VHM131080 VRI130932:VRI131080 WBE130932:WBE131080 WLA130932:WLA131080 WUW130932:WUW131080 H196468:H196616 IK196468:IK196616 SG196468:SG196616 ACC196468:ACC196616 ALY196468:ALY196616 AVU196468:AVU196616 BFQ196468:BFQ196616 BPM196468:BPM196616 BZI196468:BZI196616 CJE196468:CJE196616 CTA196468:CTA196616 DCW196468:DCW196616 DMS196468:DMS196616 DWO196468:DWO196616 EGK196468:EGK196616 EQG196468:EQG196616 FAC196468:FAC196616 FJY196468:FJY196616 FTU196468:FTU196616 GDQ196468:GDQ196616 GNM196468:GNM196616 GXI196468:GXI196616 HHE196468:HHE196616 HRA196468:HRA196616 IAW196468:IAW196616 IKS196468:IKS196616 IUO196468:IUO196616 JEK196468:JEK196616 JOG196468:JOG196616 JYC196468:JYC196616 KHY196468:KHY196616 KRU196468:KRU196616 LBQ196468:LBQ196616 LLM196468:LLM196616 LVI196468:LVI196616 MFE196468:MFE196616 MPA196468:MPA196616 MYW196468:MYW196616 NIS196468:NIS196616 NSO196468:NSO196616 OCK196468:OCK196616 OMG196468:OMG196616 OWC196468:OWC196616 PFY196468:PFY196616 PPU196468:PPU196616 PZQ196468:PZQ196616 QJM196468:QJM196616 QTI196468:QTI196616 RDE196468:RDE196616 RNA196468:RNA196616 RWW196468:RWW196616 SGS196468:SGS196616 SQO196468:SQO196616 TAK196468:TAK196616 TKG196468:TKG196616 TUC196468:TUC196616 UDY196468:UDY196616 UNU196468:UNU196616 UXQ196468:UXQ196616 VHM196468:VHM196616 VRI196468:VRI196616 WBE196468:WBE196616 WLA196468:WLA196616 WUW196468:WUW196616 H262004:H262152 IK262004:IK262152 SG262004:SG262152 ACC262004:ACC262152 ALY262004:ALY262152 AVU262004:AVU262152 BFQ262004:BFQ262152 BPM262004:BPM262152 BZI262004:BZI262152 CJE262004:CJE262152 CTA262004:CTA262152 DCW262004:DCW262152 DMS262004:DMS262152 DWO262004:DWO262152 EGK262004:EGK262152 EQG262004:EQG262152 FAC262004:FAC262152 FJY262004:FJY262152 FTU262004:FTU262152 GDQ262004:GDQ262152 GNM262004:GNM262152 GXI262004:GXI262152 HHE262004:HHE262152 HRA262004:HRA262152 IAW262004:IAW262152 IKS262004:IKS262152 IUO262004:IUO262152 JEK262004:JEK262152 JOG262004:JOG262152 JYC262004:JYC262152 KHY262004:KHY262152 KRU262004:KRU262152 LBQ262004:LBQ262152 LLM262004:LLM262152 LVI262004:LVI262152 MFE262004:MFE262152 MPA262004:MPA262152 MYW262004:MYW262152 NIS262004:NIS262152 NSO262004:NSO262152 OCK262004:OCK262152 OMG262004:OMG262152 OWC262004:OWC262152 PFY262004:PFY262152 PPU262004:PPU262152 PZQ262004:PZQ262152 QJM262004:QJM262152 QTI262004:QTI262152 RDE262004:RDE262152 RNA262004:RNA262152 RWW262004:RWW262152 SGS262004:SGS262152 SQO262004:SQO262152 TAK262004:TAK262152 TKG262004:TKG262152 TUC262004:TUC262152 UDY262004:UDY262152 UNU262004:UNU262152 UXQ262004:UXQ262152 VHM262004:VHM262152 VRI262004:VRI262152 WBE262004:WBE262152 WLA262004:WLA262152 WUW262004:WUW262152 H327540:H327688 IK327540:IK327688 SG327540:SG327688 ACC327540:ACC327688 ALY327540:ALY327688 AVU327540:AVU327688 BFQ327540:BFQ327688 BPM327540:BPM327688 BZI327540:BZI327688 CJE327540:CJE327688 CTA327540:CTA327688 DCW327540:DCW327688 DMS327540:DMS327688 DWO327540:DWO327688 EGK327540:EGK327688 EQG327540:EQG327688 FAC327540:FAC327688 FJY327540:FJY327688 FTU327540:FTU327688 GDQ327540:GDQ327688 GNM327540:GNM327688 GXI327540:GXI327688 HHE327540:HHE327688 HRA327540:HRA327688 IAW327540:IAW327688 IKS327540:IKS327688 IUO327540:IUO327688 JEK327540:JEK327688 JOG327540:JOG327688 JYC327540:JYC327688 KHY327540:KHY327688 KRU327540:KRU327688 LBQ327540:LBQ327688 LLM327540:LLM327688 LVI327540:LVI327688 MFE327540:MFE327688 MPA327540:MPA327688 MYW327540:MYW327688 NIS327540:NIS327688 NSO327540:NSO327688 OCK327540:OCK327688 OMG327540:OMG327688 OWC327540:OWC327688 PFY327540:PFY327688 PPU327540:PPU327688 PZQ327540:PZQ327688 QJM327540:QJM327688 QTI327540:QTI327688 RDE327540:RDE327688 RNA327540:RNA327688 RWW327540:RWW327688 SGS327540:SGS327688 SQO327540:SQO327688 TAK327540:TAK327688 TKG327540:TKG327688 TUC327540:TUC327688 UDY327540:UDY327688 UNU327540:UNU327688 UXQ327540:UXQ327688 VHM327540:VHM327688 VRI327540:VRI327688 WBE327540:WBE327688 WLA327540:WLA327688 WUW327540:WUW327688 H393076:H393224 IK393076:IK393224 SG393076:SG393224 ACC393076:ACC393224 ALY393076:ALY393224 AVU393076:AVU393224 BFQ393076:BFQ393224 BPM393076:BPM393224 BZI393076:BZI393224 CJE393076:CJE393224 CTA393076:CTA393224 DCW393076:DCW393224 DMS393076:DMS393224 DWO393076:DWO393224 EGK393076:EGK393224 EQG393076:EQG393224 FAC393076:FAC393224 FJY393076:FJY393224 FTU393076:FTU393224 GDQ393076:GDQ393224 GNM393076:GNM393224 GXI393076:GXI393224 HHE393076:HHE393224 HRA393076:HRA393224 IAW393076:IAW393224 IKS393076:IKS393224 IUO393076:IUO393224 JEK393076:JEK393224 JOG393076:JOG393224 JYC393076:JYC393224 KHY393076:KHY393224 KRU393076:KRU393224 LBQ393076:LBQ393224 LLM393076:LLM393224 LVI393076:LVI393224 MFE393076:MFE393224 MPA393076:MPA393224 MYW393076:MYW393224 NIS393076:NIS393224 NSO393076:NSO393224 OCK393076:OCK393224 OMG393076:OMG393224 OWC393076:OWC393224 PFY393076:PFY393224 PPU393076:PPU393224 PZQ393076:PZQ393224 QJM393076:QJM393224 QTI393076:QTI393224 RDE393076:RDE393224 RNA393076:RNA393224 RWW393076:RWW393224 SGS393076:SGS393224 SQO393076:SQO393224 TAK393076:TAK393224 TKG393076:TKG393224 TUC393076:TUC393224 UDY393076:UDY393224 UNU393076:UNU393224 UXQ393076:UXQ393224 VHM393076:VHM393224 VRI393076:VRI393224 WBE393076:WBE393224 WLA393076:WLA393224 WUW393076:WUW393224 H458612:H458760 IK458612:IK458760 SG458612:SG458760 ACC458612:ACC458760 ALY458612:ALY458760 AVU458612:AVU458760 BFQ458612:BFQ458760 BPM458612:BPM458760 BZI458612:BZI458760 CJE458612:CJE458760 CTA458612:CTA458760 DCW458612:DCW458760 DMS458612:DMS458760 DWO458612:DWO458760 EGK458612:EGK458760 EQG458612:EQG458760 FAC458612:FAC458760 FJY458612:FJY458760 FTU458612:FTU458760 GDQ458612:GDQ458760 GNM458612:GNM458760 GXI458612:GXI458760 HHE458612:HHE458760 HRA458612:HRA458760 IAW458612:IAW458760 IKS458612:IKS458760 IUO458612:IUO458760 JEK458612:JEK458760 JOG458612:JOG458760 JYC458612:JYC458760 KHY458612:KHY458760 KRU458612:KRU458760 LBQ458612:LBQ458760 LLM458612:LLM458760 LVI458612:LVI458760 MFE458612:MFE458760 MPA458612:MPA458760 MYW458612:MYW458760 NIS458612:NIS458760 NSO458612:NSO458760 OCK458612:OCK458760 OMG458612:OMG458760 OWC458612:OWC458760 PFY458612:PFY458760 PPU458612:PPU458760 PZQ458612:PZQ458760 QJM458612:QJM458760 QTI458612:QTI458760 RDE458612:RDE458760 RNA458612:RNA458760 RWW458612:RWW458760 SGS458612:SGS458760 SQO458612:SQO458760 TAK458612:TAK458760 TKG458612:TKG458760 TUC458612:TUC458760 UDY458612:UDY458760 UNU458612:UNU458760 UXQ458612:UXQ458760 VHM458612:VHM458760 VRI458612:VRI458760 WBE458612:WBE458760 WLA458612:WLA458760 WUW458612:WUW458760 H524148:H524296 IK524148:IK524296 SG524148:SG524296 ACC524148:ACC524296 ALY524148:ALY524296 AVU524148:AVU524296 BFQ524148:BFQ524296 BPM524148:BPM524296 BZI524148:BZI524296 CJE524148:CJE524296 CTA524148:CTA524296 DCW524148:DCW524296 DMS524148:DMS524296 DWO524148:DWO524296 EGK524148:EGK524296 EQG524148:EQG524296 FAC524148:FAC524296 FJY524148:FJY524296 FTU524148:FTU524296 GDQ524148:GDQ524296 GNM524148:GNM524296 GXI524148:GXI524296 HHE524148:HHE524296 HRA524148:HRA524296 IAW524148:IAW524296 IKS524148:IKS524296 IUO524148:IUO524296 JEK524148:JEK524296 JOG524148:JOG524296 JYC524148:JYC524296 KHY524148:KHY524296 KRU524148:KRU524296 LBQ524148:LBQ524296 LLM524148:LLM524296 LVI524148:LVI524296 MFE524148:MFE524296 MPA524148:MPA524296 MYW524148:MYW524296 NIS524148:NIS524296 NSO524148:NSO524296 OCK524148:OCK524296 OMG524148:OMG524296 OWC524148:OWC524296 PFY524148:PFY524296 PPU524148:PPU524296 PZQ524148:PZQ524296 QJM524148:QJM524296 QTI524148:QTI524296 RDE524148:RDE524296 RNA524148:RNA524296 RWW524148:RWW524296 SGS524148:SGS524296 SQO524148:SQO524296 TAK524148:TAK524296 TKG524148:TKG524296 TUC524148:TUC524296 UDY524148:UDY524296 UNU524148:UNU524296 UXQ524148:UXQ524296 VHM524148:VHM524296 VRI524148:VRI524296 WBE524148:WBE524296 WLA524148:WLA524296 WUW524148:WUW524296 H589684:H589832 IK589684:IK589832 SG589684:SG589832 ACC589684:ACC589832 ALY589684:ALY589832 AVU589684:AVU589832 BFQ589684:BFQ589832 BPM589684:BPM589832 BZI589684:BZI589832 CJE589684:CJE589832 CTA589684:CTA589832 DCW589684:DCW589832 DMS589684:DMS589832 DWO589684:DWO589832 EGK589684:EGK589832 EQG589684:EQG589832 FAC589684:FAC589832 FJY589684:FJY589832 FTU589684:FTU589832 GDQ589684:GDQ589832 GNM589684:GNM589832 GXI589684:GXI589832 HHE589684:HHE589832 HRA589684:HRA589832 IAW589684:IAW589832 IKS589684:IKS589832 IUO589684:IUO589832 JEK589684:JEK589832 JOG589684:JOG589832 JYC589684:JYC589832 KHY589684:KHY589832 KRU589684:KRU589832 LBQ589684:LBQ589832 LLM589684:LLM589832 LVI589684:LVI589832 MFE589684:MFE589832 MPA589684:MPA589832 MYW589684:MYW589832 NIS589684:NIS589832 NSO589684:NSO589832 OCK589684:OCK589832 OMG589684:OMG589832 OWC589684:OWC589832 PFY589684:PFY589832 PPU589684:PPU589832 PZQ589684:PZQ589832 QJM589684:QJM589832 QTI589684:QTI589832 RDE589684:RDE589832 RNA589684:RNA589832 RWW589684:RWW589832 SGS589684:SGS589832 SQO589684:SQO589832 TAK589684:TAK589832 TKG589684:TKG589832 TUC589684:TUC589832 UDY589684:UDY589832 UNU589684:UNU589832 UXQ589684:UXQ589832 VHM589684:VHM589832 VRI589684:VRI589832 WBE589684:WBE589832 WLA589684:WLA589832 WUW589684:WUW589832 H655220:H655368 IK655220:IK655368 SG655220:SG655368 ACC655220:ACC655368 ALY655220:ALY655368 AVU655220:AVU655368 BFQ655220:BFQ655368 BPM655220:BPM655368 BZI655220:BZI655368 CJE655220:CJE655368 CTA655220:CTA655368 DCW655220:DCW655368 DMS655220:DMS655368 DWO655220:DWO655368 EGK655220:EGK655368 EQG655220:EQG655368 FAC655220:FAC655368 FJY655220:FJY655368 FTU655220:FTU655368 GDQ655220:GDQ655368 GNM655220:GNM655368 GXI655220:GXI655368 HHE655220:HHE655368 HRA655220:HRA655368 IAW655220:IAW655368 IKS655220:IKS655368 IUO655220:IUO655368 JEK655220:JEK655368 JOG655220:JOG655368 JYC655220:JYC655368 KHY655220:KHY655368 KRU655220:KRU655368 LBQ655220:LBQ655368 LLM655220:LLM655368 LVI655220:LVI655368 MFE655220:MFE655368 MPA655220:MPA655368 MYW655220:MYW655368 NIS655220:NIS655368 NSO655220:NSO655368 OCK655220:OCK655368 OMG655220:OMG655368 OWC655220:OWC655368 PFY655220:PFY655368 PPU655220:PPU655368 PZQ655220:PZQ655368 QJM655220:QJM655368 QTI655220:QTI655368 RDE655220:RDE655368 RNA655220:RNA655368 RWW655220:RWW655368 SGS655220:SGS655368 SQO655220:SQO655368 TAK655220:TAK655368 TKG655220:TKG655368 TUC655220:TUC655368 UDY655220:UDY655368 UNU655220:UNU655368 UXQ655220:UXQ655368 VHM655220:VHM655368 VRI655220:VRI655368 WBE655220:WBE655368 WLA655220:WLA655368 WUW655220:WUW655368 H720756:H720904 IK720756:IK720904 SG720756:SG720904 ACC720756:ACC720904 ALY720756:ALY720904 AVU720756:AVU720904 BFQ720756:BFQ720904 BPM720756:BPM720904 BZI720756:BZI720904 CJE720756:CJE720904 CTA720756:CTA720904 DCW720756:DCW720904 DMS720756:DMS720904 DWO720756:DWO720904 EGK720756:EGK720904 EQG720756:EQG720904 FAC720756:FAC720904 FJY720756:FJY720904 FTU720756:FTU720904 GDQ720756:GDQ720904 GNM720756:GNM720904 GXI720756:GXI720904 HHE720756:HHE720904 HRA720756:HRA720904 IAW720756:IAW720904 IKS720756:IKS720904 IUO720756:IUO720904 JEK720756:JEK720904 JOG720756:JOG720904 JYC720756:JYC720904 KHY720756:KHY720904 KRU720756:KRU720904 LBQ720756:LBQ720904 LLM720756:LLM720904 LVI720756:LVI720904 MFE720756:MFE720904 MPA720756:MPA720904 MYW720756:MYW720904 NIS720756:NIS720904 NSO720756:NSO720904 OCK720756:OCK720904 OMG720756:OMG720904 OWC720756:OWC720904 PFY720756:PFY720904 PPU720756:PPU720904 PZQ720756:PZQ720904 QJM720756:QJM720904 QTI720756:QTI720904 RDE720756:RDE720904 RNA720756:RNA720904 RWW720756:RWW720904 SGS720756:SGS720904 SQO720756:SQO720904 TAK720756:TAK720904 TKG720756:TKG720904 TUC720756:TUC720904 UDY720756:UDY720904 UNU720756:UNU720904 UXQ720756:UXQ720904 VHM720756:VHM720904 VRI720756:VRI720904 WBE720756:WBE720904 WLA720756:WLA720904 WUW720756:WUW720904 H786292:H786440 IK786292:IK786440 SG786292:SG786440 ACC786292:ACC786440 ALY786292:ALY786440 AVU786292:AVU786440 BFQ786292:BFQ786440 BPM786292:BPM786440 BZI786292:BZI786440 CJE786292:CJE786440 CTA786292:CTA786440 DCW786292:DCW786440 DMS786292:DMS786440 DWO786292:DWO786440 EGK786292:EGK786440 EQG786292:EQG786440 FAC786292:FAC786440 FJY786292:FJY786440 FTU786292:FTU786440 GDQ786292:GDQ786440 GNM786292:GNM786440 GXI786292:GXI786440 HHE786292:HHE786440 HRA786292:HRA786440 IAW786292:IAW786440 IKS786292:IKS786440 IUO786292:IUO786440 JEK786292:JEK786440 JOG786292:JOG786440 JYC786292:JYC786440 KHY786292:KHY786440 KRU786292:KRU786440 LBQ786292:LBQ786440 LLM786292:LLM786440 LVI786292:LVI786440 MFE786292:MFE786440 MPA786292:MPA786440 MYW786292:MYW786440 NIS786292:NIS786440 NSO786292:NSO786440 OCK786292:OCK786440 OMG786292:OMG786440 OWC786292:OWC786440 PFY786292:PFY786440 PPU786292:PPU786440 PZQ786292:PZQ786440 QJM786292:QJM786440 QTI786292:QTI786440 RDE786292:RDE786440 RNA786292:RNA786440 RWW786292:RWW786440 SGS786292:SGS786440 SQO786292:SQO786440 TAK786292:TAK786440 TKG786292:TKG786440 TUC786292:TUC786440 UDY786292:UDY786440 UNU786292:UNU786440 UXQ786292:UXQ786440 VHM786292:VHM786440 VRI786292:VRI786440 WBE786292:WBE786440 WLA786292:WLA786440 WUW786292:WUW786440 H851828:H851976 IK851828:IK851976 SG851828:SG851976 ACC851828:ACC851976 ALY851828:ALY851976 AVU851828:AVU851976 BFQ851828:BFQ851976 BPM851828:BPM851976 BZI851828:BZI851976 CJE851828:CJE851976 CTA851828:CTA851976 DCW851828:DCW851976 DMS851828:DMS851976 DWO851828:DWO851976 EGK851828:EGK851976 EQG851828:EQG851976 FAC851828:FAC851976 FJY851828:FJY851976 FTU851828:FTU851976 GDQ851828:GDQ851976 GNM851828:GNM851976 GXI851828:GXI851976 HHE851828:HHE851976 HRA851828:HRA851976 IAW851828:IAW851976 IKS851828:IKS851976 IUO851828:IUO851976 JEK851828:JEK851976 JOG851828:JOG851976 JYC851828:JYC851976 KHY851828:KHY851976 KRU851828:KRU851976 LBQ851828:LBQ851976 LLM851828:LLM851976 LVI851828:LVI851976 MFE851828:MFE851976 MPA851828:MPA851976 MYW851828:MYW851976 NIS851828:NIS851976 NSO851828:NSO851976 OCK851828:OCK851976 OMG851828:OMG851976 OWC851828:OWC851976 PFY851828:PFY851976 PPU851828:PPU851976 PZQ851828:PZQ851976 QJM851828:QJM851976 QTI851828:QTI851976 RDE851828:RDE851976 RNA851828:RNA851976 RWW851828:RWW851976 SGS851828:SGS851976 SQO851828:SQO851976 TAK851828:TAK851976 TKG851828:TKG851976 TUC851828:TUC851976 UDY851828:UDY851976 UNU851828:UNU851976 UXQ851828:UXQ851976 VHM851828:VHM851976 VRI851828:VRI851976 WBE851828:WBE851976 WLA851828:WLA851976 WUW851828:WUW851976 H917364:H917512 IK917364:IK917512 SG917364:SG917512 ACC917364:ACC917512 ALY917364:ALY917512 AVU917364:AVU917512 BFQ917364:BFQ917512 BPM917364:BPM917512 BZI917364:BZI917512 CJE917364:CJE917512 CTA917364:CTA917512 DCW917364:DCW917512 DMS917364:DMS917512 DWO917364:DWO917512 EGK917364:EGK917512 EQG917364:EQG917512 FAC917364:FAC917512 FJY917364:FJY917512 FTU917364:FTU917512 GDQ917364:GDQ917512 GNM917364:GNM917512 GXI917364:GXI917512 HHE917364:HHE917512 HRA917364:HRA917512 IAW917364:IAW917512 IKS917364:IKS917512 IUO917364:IUO917512 JEK917364:JEK917512 JOG917364:JOG917512 JYC917364:JYC917512 KHY917364:KHY917512 KRU917364:KRU917512 LBQ917364:LBQ917512 LLM917364:LLM917512 LVI917364:LVI917512 MFE917364:MFE917512 MPA917364:MPA917512 MYW917364:MYW917512 NIS917364:NIS917512 NSO917364:NSO917512 OCK917364:OCK917512 OMG917364:OMG917512 OWC917364:OWC917512 PFY917364:PFY917512 PPU917364:PPU917512 PZQ917364:PZQ917512 QJM917364:QJM917512 QTI917364:QTI917512 RDE917364:RDE917512 RNA917364:RNA917512 RWW917364:RWW917512 SGS917364:SGS917512 SQO917364:SQO917512 TAK917364:TAK917512 TKG917364:TKG917512 TUC917364:TUC917512 UDY917364:UDY917512 UNU917364:UNU917512 UXQ917364:UXQ917512 VHM917364:VHM917512 VRI917364:VRI917512 WBE917364:WBE917512 WLA917364:WLA917512 WUW917364:WUW917512 H982900:H983048 IK982900:IK983048 SG982900:SG983048 ACC982900:ACC983048 ALY982900:ALY983048 AVU982900:AVU983048 BFQ982900:BFQ983048 BPM982900:BPM983048 BZI982900:BZI983048 CJE982900:CJE983048 CTA982900:CTA983048 DCW982900:DCW983048 DMS982900:DMS983048 DWO982900:DWO983048 EGK982900:EGK983048 EQG982900:EQG983048 FAC982900:FAC983048 FJY982900:FJY983048 FTU982900:FTU983048 GDQ982900:GDQ983048 GNM982900:GNM983048 GXI982900:GXI983048 HHE982900:HHE983048 HRA982900:HRA983048 IAW982900:IAW983048 IKS982900:IKS983048 IUO982900:IUO983048 JEK982900:JEK983048 JOG982900:JOG983048 JYC982900:JYC983048 KHY982900:KHY983048 KRU982900:KRU983048 LBQ982900:LBQ983048 LLM982900:LLM983048 LVI982900:LVI983048 MFE982900:MFE983048 MPA982900:MPA983048 MYW982900:MYW983048 NIS982900:NIS983048 NSO982900:NSO983048 OCK982900:OCK983048 OMG982900:OMG983048 OWC982900:OWC983048 PFY982900:PFY983048 PPU982900:PPU983048 PZQ982900:PZQ983048 QJM982900:QJM983048 QTI982900:QTI983048 RDE982900:RDE983048 RNA982900:RNA983048 RWW982900:RWW983048 SGS982900:SGS983048 SQO982900:SQO983048 TAK982900:TAK983048 TKG982900:TKG983048 TUC982900:TUC983048 UDY982900:UDY983048 UNU982900:UNU983048 UXQ982900:UXQ983048 VHM982900:VHM983048 VRI982900:VRI983048 WBE982900:WBE983048 WLA982900:WLA983048 WUW982900:WUW983048 WUS31 WKW31 WBA31 VRE31 VHI31 UXM31 UNQ31 UDU31 TTY31 TKC31 TAG31 SQK31 SGO31 RWS31 RMW31 RDA31 QTE31 QJI31 PZM31 PPQ31 PFU31 OVY31 OMC31 OCG31 NSK31 NIO31 MYS31 MOW31 MFA31 LVE31 LLI31 LBM31 KRQ31 KHU31 JXY31 JOC31 JEG31 IUK31 IKO31 IAS31 HQW31 HHA31 GXE31 GNI31 GDM31 FTQ31 FJU31 EZY31 EQC31 EGG31 DWK31 DMO31 DCS31 CSW31 CJA31 BZE31 BPI31 BFM31 AVQ31 ALU31 ABY31 SC31 IG31 TAK34 H34 TKG34 TUC34 UDY34 UNU34 UXQ34 VHM34 VRI34 WBE34 WLA34 WUW34 IK34 SG34 ACC34 ALY34 AVU34 BFQ34 BPM34 BZI34 CJE34 CTA34 DCW34 DMS34 DWO34 EGK34 EQG34 FAC34 FJY34 FTU34 GDQ34 GNM34 GXI34 HHE34 HRA34 IAW34 IKS34 IUO34 JEK34 JOG34 JYC34 KHY34 KRU34 LBQ34 LLM34 LVI34 MFE34 MPA34 MYW34 NIS34 NSO34 OCK34 OMG34 OWC34 PFY34 PPU34 PZQ34 QJM34 QTI34 RDE34 RNA34 RWW34 SGS34 SQO34 H75 TAK61:TAK75 TKG61:TKG75 TUC61:TUC75 UDY61:UDY75 UNU61:UNU75 UXQ61:UXQ75 VHM61:VHM75 VRI61:VRI75 WBE61:WBE75 WLA61:WLA75 WUW61:WUW75 IK61:IK75 SG61:SG75 ACC61:ACC75 ALY61:ALY75 AVU61:AVU75 BFQ61:BFQ75 BPM61:BPM75 BZI61:BZI75 CJE61:CJE75 CTA61:CTA75 DCW61:DCW75 DMS61:DMS75 DWO61:DWO75 EGK61:EGK75 EQG61:EQG75 FAC61:FAC75 FJY61:FJY75 FTU61:FTU75 GDQ61:GDQ75 GNM61:GNM75 GXI61:GXI75 HHE61:HHE75 HRA61:HRA75 IAW61:IAW75 IKS61:IKS75 IUO61:IUO75 JEK61:JEK75 JOG61:JOG75 JYC61:JYC75 KHY61:KHY75 KRU61:KRU75 LBQ61:LBQ75 LLM61:LLM75 LVI61:LVI75 MFE61:MFE75 MPA61:MPA75 MYW61:MYW75 NIS61:NIS75 NSO61:NSO75 OCK61:OCK75 OMG61:OMG75 OWC61:OWC75 PFY61:PFY75 PPU61:PPU75 PZQ61:PZQ75 QJM61:QJM75 QTI61:QTI75 RDE61:RDE75 RNA61:RNA75 RWW61:RWW75 SGS61:SGS75 SQO61:SQO75">
      <formula1>"stacjonarny,przenośny,oprogramowanie"</formula1>
    </dataValidation>
    <dataValidation type="list" allowBlank="1" showInputMessage="1" showErrorMessage="1" sqref="F65396:F65544 II65396:II65544 SE65396:SE65544 ACA65396:ACA65544 ALW65396:ALW65544 AVS65396:AVS65544 BFO65396:BFO65544 BPK65396:BPK65544 BZG65396:BZG65544 CJC65396:CJC65544 CSY65396:CSY65544 DCU65396:DCU65544 DMQ65396:DMQ65544 DWM65396:DWM65544 EGI65396:EGI65544 EQE65396:EQE65544 FAA65396:FAA65544 FJW65396:FJW65544 FTS65396:FTS65544 GDO65396:GDO65544 GNK65396:GNK65544 GXG65396:GXG65544 HHC65396:HHC65544 HQY65396:HQY65544 IAU65396:IAU65544 IKQ65396:IKQ65544 IUM65396:IUM65544 JEI65396:JEI65544 JOE65396:JOE65544 JYA65396:JYA65544 KHW65396:KHW65544 KRS65396:KRS65544 LBO65396:LBO65544 LLK65396:LLK65544 LVG65396:LVG65544 MFC65396:MFC65544 MOY65396:MOY65544 MYU65396:MYU65544 NIQ65396:NIQ65544 NSM65396:NSM65544 OCI65396:OCI65544 OME65396:OME65544 OWA65396:OWA65544 PFW65396:PFW65544 PPS65396:PPS65544 PZO65396:PZO65544 QJK65396:QJK65544 QTG65396:QTG65544 RDC65396:RDC65544 RMY65396:RMY65544 RWU65396:RWU65544 SGQ65396:SGQ65544 SQM65396:SQM65544 TAI65396:TAI65544 TKE65396:TKE65544 TUA65396:TUA65544 UDW65396:UDW65544 UNS65396:UNS65544 UXO65396:UXO65544 VHK65396:VHK65544 VRG65396:VRG65544 WBC65396:WBC65544 WKY65396:WKY65544 WUU65396:WUU65544 F130932:F131080 II130932:II131080 SE130932:SE131080 ACA130932:ACA131080 ALW130932:ALW131080 AVS130932:AVS131080 BFO130932:BFO131080 BPK130932:BPK131080 BZG130932:BZG131080 CJC130932:CJC131080 CSY130932:CSY131080 DCU130932:DCU131080 DMQ130932:DMQ131080 DWM130932:DWM131080 EGI130932:EGI131080 EQE130932:EQE131080 FAA130932:FAA131080 FJW130932:FJW131080 FTS130932:FTS131080 GDO130932:GDO131080 GNK130932:GNK131080 GXG130932:GXG131080 HHC130932:HHC131080 HQY130932:HQY131080 IAU130932:IAU131080 IKQ130932:IKQ131080 IUM130932:IUM131080 JEI130932:JEI131080 JOE130932:JOE131080 JYA130932:JYA131080 KHW130932:KHW131080 KRS130932:KRS131080 LBO130932:LBO131080 LLK130932:LLK131080 LVG130932:LVG131080 MFC130932:MFC131080 MOY130932:MOY131080 MYU130932:MYU131080 NIQ130932:NIQ131080 NSM130932:NSM131080 OCI130932:OCI131080 OME130932:OME131080 OWA130932:OWA131080 PFW130932:PFW131080 PPS130932:PPS131080 PZO130932:PZO131080 QJK130932:QJK131080 QTG130932:QTG131080 RDC130932:RDC131080 RMY130932:RMY131080 RWU130932:RWU131080 SGQ130932:SGQ131080 SQM130932:SQM131080 TAI130932:TAI131080 TKE130932:TKE131080 TUA130932:TUA131080 UDW130932:UDW131080 UNS130932:UNS131080 UXO130932:UXO131080 VHK130932:VHK131080 VRG130932:VRG131080 WBC130932:WBC131080 WKY130932:WKY131080 WUU130932:WUU131080 F196468:F196616 II196468:II196616 SE196468:SE196616 ACA196468:ACA196616 ALW196468:ALW196616 AVS196468:AVS196616 BFO196468:BFO196616 BPK196468:BPK196616 BZG196468:BZG196616 CJC196468:CJC196616 CSY196468:CSY196616 DCU196468:DCU196616 DMQ196468:DMQ196616 DWM196468:DWM196616 EGI196468:EGI196616 EQE196468:EQE196616 FAA196468:FAA196616 FJW196468:FJW196616 FTS196468:FTS196616 GDO196468:GDO196616 GNK196468:GNK196616 GXG196468:GXG196616 HHC196468:HHC196616 HQY196468:HQY196616 IAU196468:IAU196616 IKQ196468:IKQ196616 IUM196468:IUM196616 JEI196468:JEI196616 JOE196468:JOE196616 JYA196468:JYA196616 KHW196468:KHW196616 KRS196468:KRS196616 LBO196468:LBO196616 LLK196468:LLK196616 LVG196468:LVG196616 MFC196468:MFC196616 MOY196468:MOY196616 MYU196468:MYU196616 NIQ196468:NIQ196616 NSM196468:NSM196616 OCI196468:OCI196616 OME196468:OME196616 OWA196468:OWA196616 PFW196468:PFW196616 PPS196468:PPS196616 PZO196468:PZO196616 QJK196468:QJK196616 QTG196468:QTG196616 RDC196468:RDC196616 RMY196468:RMY196616 RWU196468:RWU196616 SGQ196468:SGQ196616 SQM196468:SQM196616 TAI196468:TAI196616 TKE196468:TKE196616 TUA196468:TUA196616 UDW196468:UDW196616 UNS196468:UNS196616 UXO196468:UXO196616 VHK196468:VHK196616 VRG196468:VRG196616 WBC196468:WBC196616 WKY196468:WKY196616 WUU196468:WUU196616 F262004:F262152 II262004:II262152 SE262004:SE262152 ACA262004:ACA262152 ALW262004:ALW262152 AVS262004:AVS262152 BFO262004:BFO262152 BPK262004:BPK262152 BZG262004:BZG262152 CJC262004:CJC262152 CSY262004:CSY262152 DCU262004:DCU262152 DMQ262004:DMQ262152 DWM262004:DWM262152 EGI262004:EGI262152 EQE262004:EQE262152 FAA262004:FAA262152 FJW262004:FJW262152 FTS262004:FTS262152 GDO262004:GDO262152 GNK262004:GNK262152 GXG262004:GXG262152 HHC262004:HHC262152 HQY262004:HQY262152 IAU262004:IAU262152 IKQ262004:IKQ262152 IUM262004:IUM262152 JEI262004:JEI262152 JOE262004:JOE262152 JYA262004:JYA262152 KHW262004:KHW262152 KRS262004:KRS262152 LBO262004:LBO262152 LLK262004:LLK262152 LVG262004:LVG262152 MFC262004:MFC262152 MOY262004:MOY262152 MYU262004:MYU262152 NIQ262004:NIQ262152 NSM262004:NSM262152 OCI262004:OCI262152 OME262004:OME262152 OWA262004:OWA262152 PFW262004:PFW262152 PPS262004:PPS262152 PZO262004:PZO262152 QJK262004:QJK262152 QTG262004:QTG262152 RDC262004:RDC262152 RMY262004:RMY262152 RWU262004:RWU262152 SGQ262004:SGQ262152 SQM262004:SQM262152 TAI262004:TAI262152 TKE262004:TKE262152 TUA262004:TUA262152 UDW262004:UDW262152 UNS262004:UNS262152 UXO262004:UXO262152 VHK262004:VHK262152 VRG262004:VRG262152 WBC262004:WBC262152 WKY262004:WKY262152 WUU262004:WUU262152 F327540:F327688 II327540:II327688 SE327540:SE327688 ACA327540:ACA327688 ALW327540:ALW327688 AVS327540:AVS327688 BFO327540:BFO327688 BPK327540:BPK327688 BZG327540:BZG327688 CJC327540:CJC327688 CSY327540:CSY327688 DCU327540:DCU327688 DMQ327540:DMQ327688 DWM327540:DWM327688 EGI327540:EGI327688 EQE327540:EQE327688 FAA327540:FAA327688 FJW327540:FJW327688 FTS327540:FTS327688 GDO327540:GDO327688 GNK327540:GNK327688 GXG327540:GXG327688 HHC327540:HHC327688 HQY327540:HQY327688 IAU327540:IAU327688 IKQ327540:IKQ327688 IUM327540:IUM327688 JEI327540:JEI327688 JOE327540:JOE327688 JYA327540:JYA327688 KHW327540:KHW327688 KRS327540:KRS327688 LBO327540:LBO327688 LLK327540:LLK327688 LVG327540:LVG327688 MFC327540:MFC327688 MOY327540:MOY327688 MYU327540:MYU327688 NIQ327540:NIQ327688 NSM327540:NSM327688 OCI327540:OCI327688 OME327540:OME327688 OWA327540:OWA327688 PFW327540:PFW327688 PPS327540:PPS327688 PZO327540:PZO327688 QJK327540:QJK327688 QTG327540:QTG327688 RDC327540:RDC327688 RMY327540:RMY327688 RWU327540:RWU327688 SGQ327540:SGQ327688 SQM327540:SQM327688 TAI327540:TAI327688 TKE327540:TKE327688 TUA327540:TUA327688 UDW327540:UDW327688 UNS327540:UNS327688 UXO327540:UXO327688 VHK327540:VHK327688 VRG327540:VRG327688 WBC327540:WBC327688 WKY327540:WKY327688 WUU327540:WUU327688 F393076:F393224 II393076:II393224 SE393076:SE393224 ACA393076:ACA393224 ALW393076:ALW393224 AVS393076:AVS393224 BFO393076:BFO393224 BPK393076:BPK393224 BZG393076:BZG393224 CJC393076:CJC393224 CSY393076:CSY393224 DCU393076:DCU393224 DMQ393076:DMQ393224 DWM393076:DWM393224 EGI393076:EGI393224 EQE393076:EQE393224 FAA393076:FAA393224 FJW393076:FJW393224 FTS393076:FTS393224 GDO393076:GDO393224 GNK393076:GNK393224 GXG393076:GXG393224 HHC393076:HHC393224 HQY393076:HQY393224 IAU393076:IAU393224 IKQ393076:IKQ393224 IUM393076:IUM393224 JEI393076:JEI393224 JOE393076:JOE393224 JYA393076:JYA393224 KHW393076:KHW393224 KRS393076:KRS393224 LBO393076:LBO393224 LLK393076:LLK393224 LVG393076:LVG393224 MFC393076:MFC393224 MOY393076:MOY393224 MYU393076:MYU393224 NIQ393076:NIQ393224 NSM393076:NSM393224 OCI393076:OCI393224 OME393076:OME393224 OWA393076:OWA393224 PFW393076:PFW393224 PPS393076:PPS393224 PZO393076:PZO393224 QJK393076:QJK393224 QTG393076:QTG393224 RDC393076:RDC393224 RMY393076:RMY393224 RWU393076:RWU393224 SGQ393076:SGQ393224 SQM393076:SQM393224 TAI393076:TAI393224 TKE393076:TKE393224 TUA393076:TUA393224 UDW393076:UDW393224 UNS393076:UNS393224 UXO393076:UXO393224 VHK393076:VHK393224 VRG393076:VRG393224 WBC393076:WBC393224 WKY393076:WKY393224 WUU393076:WUU393224 F458612:F458760 II458612:II458760 SE458612:SE458760 ACA458612:ACA458760 ALW458612:ALW458760 AVS458612:AVS458760 BFO458612:BFO458760 BPK458612:BPK458760 BZG458612:BZG458760 CJC458612:CJC458760 CSY458612:CSY458760 DCU458612:DCU458760 DMQ458612:DMQ458760 DWM458612:DWM458760 EGI458612:EGI458760 EQE458612:EQE458760 FAA458612:FAA458760 FJW458612:FJW458760 FTS458612:FTS458760 GDO458612:GDO458760 GNK458612:GNK458760 GXG458612:GXG458760 HHC458612:HHC458760 HQY458612:HQY458760 IAU458612:IAU458760 IKQ458612:IKQ458760 IUM458612:IUM458760 JEI458612:JEI458760 JOE458612:JOE458760 JYA458612:JYA458760 KHW458612:KHW458760 KRS458612:KRS458760 LBO458612:LBO458760 LLK458612:LLK458760 LVG458612:LVG458760 MFC458612:MFC458760 MOY458612:MOY458760 MYU458612:MYU458760 NIQ458612:NIQ458760 NSM458612:NSM458760 OCI458612:OCI458760 OME458612:OME458760 OWA458612:OWA458760 PFW458612:PFW458760 PPS458612:PPS458760 PZO458612:PZO458760 QJK458612:QJK458760 QTG458612:QTG458760 RDC458612:RDC458760 RMY458612:RMY458760 RWU458612:RWU458760 SGQ458612:SGQ458760 SQM458612:SQM458760 TAI458612:TAI458760 TKE458612:TKE458760 TUA458612:TUA458760 UDW458612:UDW458760 UNS458612:UNS458760 UXO458612:UXO458760 VHK458612:VHK458760 VRG458612:VRG458760 WBC458612:WBC458760 WKY458612:WKY458760 WUU458612:WUU458760 F524148:F524296 II524148:II524296 SE524148:SE524296 ACA524148:ACA524296 ALW524148:ALW524296 AVS524148:AVS524296 BFO524148:BFO524296 BPK524148:BPK524296 BZG524148:BZG524296 CJC524148:CJC524296 CSY524148:CSY524296 DCU524148:DCU524296 DMQ524148:DMQ524296 DWM524148:DWM524296 EGI524148:EGI524296 EQE524148:EQE524296 FAA524148:FAA524296 FJW524148:FJW524296 FTS524148:FTS524296 GDO524148:GDO524296 GNK524148:GNK524296 GXG524148:GXG524296 HHC524148:HHC524296 HQY524148:HQY524296 IAU524148:IAU524296 IKQ524148:IKQ524296 IUM524148:IUM524296 JEI524148:JEI524296 JOE524148:JOE524296 JYA524148:JYA524296 KHW524148:KHW524296 KRS524148:KRS524296 LBO524148:LBO524296 LLK524148:LLK524296 LVG524148:LVG524296 MFC524148:MFC524296 MOY524148:MOY524296 MYU524148:MYU524296 NIQ524148:NIQ524296 NSM524148:NSM524296 OCI524148:OCI524296 OME524148:OME524296 OWA524148:OWA524296 PFW524148:PFW524296 PPS524148:PPS524296 PZO524148:PZO524296 QJK524148:QJK524296 QTG524148:QTG524296 RDC524148:RDC524296 RMY524148:RMY524296 RWU524148:RWU524296 SGQ524148:SGQ524296 SQM524148:SQM524296 TAI524148:TAI524296 TKE524148:TKE524296 TUA524148:TUA524296 UDW524148:UDW524296 UNS524148:UNS524296 UXO524148:UXO524296 VHK524148:VHK524296 VRG524148:VRG524296 WBC524148:WBC524296 WKY524148:WKY524296 WUU524148:WUU524296 F589684:F589832 II589684:II589832 SE589684:SE589832 ACA589684:ACA589832 ALW589684:ALW589832 AVS589684:AVS589832 BFO589684:BFO589832 BPK589684:BPK589832 BZG589684:BZG589832 CJC589684:CJC589832 CSY589684:CSY589832 DCU589684:DCU589832 DMQ589684:DMQ589832 DWM589684:DWM589832 EGI589684:EGI589832 EQE589684:EQE589832 FAA589684:FAA589832 FJW589684:FJW589832 FTS589684:FTS589832 GDO589684:GDO589832 GNK589684:GNK589832 GXG589684:GXG589832 HHC589684:HHC589832 HQY589684:HQY589832 IAU589684:IAU589832 IKQ589684:IKQ589832 IUM589684:IUM589832 JEI589684:JEI589832 JOE589684:JOE589832 JYA589684:JYA589832 KHW589684:KHW589832 KRS589684:KRS589832 LBO589684:LBO589832 LLK589684:LLK589832 LVG589684:LVG589832 MFC589684:MFC589832 MOY589684:MOY589832 MYU589684:MYU589832 NIQ589684:NIQ589832 NSM589684:NSM589832 OCI589684:OCI589832 OME589684:OME589832 OWA589684:OWA589832 PFW589684:PFW589832 PPS589684:PPS589832 PZO589684:PZO589832 QJK589684:QJK589832 QTG589684:QTG589832 RDC589684:RDC589832 RMY589684:RMY589832 RWU589684:RWU589832 SGQ589684:SGQ589832 SQM589684:SQM589832 TAI589684:TAI589832 TKE589684:TKE589832 TUA589684:TUA589832 UDW589684:UDW589832 UNS589684:UNS589832 UXO589684:UXO589832 VHK589684:VHK589832 VRG589684:VRG589832 WBC589684:WBC589832 WKY589684:WKY589832 WUU589684:WUU589832 F655220:F655368 II655220:II655368 SE655220:SE655368 ACA655220:ACA655368 ALW655220:ALW655368 AVS655220:AVS655368 BFO655220:BFO655368 BPK655220:BPK655368 BZG655220:BZG655368 CJC655220:CJC655368 CSY655220:CSY655368 DCU655220:DCU655368 DMQ655220:DMQ655368 DWM655220:DWM655368 EGI655220:EGI655368 EQE655220:EQE655368 FAA655220:FAA655368 FJW655220:FJW655368 FTS655220:FTS655368 GDO655220:GDO655368 GNK655220:GNK655368 GXG655220:GXG655368 HHC655220:HHC655368 HQY655220:HQY655368 IAU655220:IAU655368 IKQ655220:IKQ655368 IUM655220:IUM655368 JEI655220:JEI655368 JOE655220:JOE655368 JYA655220:JYA655368 KHW655220:KHW655368 KRS655220:KRS655368 LBO655220:LBO655368 LLK655220:LLK655368 LVG655220:LVG655368 MFC655220:MFC655368 MOY655220:MOY655368 MYU655220:MYU655368 NIQ655220:NIQ655368 NSM655220:NSM655368 OCI655220:OCI655368 OME655220:OME655368 OWA655220:OWA655368 PFW655220:PFW655368 PPS655220:PPS655368 PZO655220:PZO655368 QJK655220:QJK655368 QTG655220:QTG655368 RDC655220:RDC655368 RMY655220:RMY655368 RWU655220:RWU655368 SGQ655220:SGQ655368 SQM655220:SQM655368 TAI655220:TAI655368 TKE655220:TKE655368 TUA655220:TUA655368 UDW655220:UDW655368 UNS655220:UNS655368 UXO655220:UXO655368 VHK655220:VHK655368 VRG655220:VRG655368 WBC655220:WBC655368 WKY655220:WKY655368 WUU655220:WUU655368 F720756:F720904 II720756:II720904 SE720756:SE720904 ACA720756:ACA720904 ALW720756:ALW720904 AVS720756:AVS720904 BFO720756:BFO720904 BPK720756:BPK720904 BZG720756:BZG720904 CJC720756:CJC720904 CSY720756:CSY720904 DCU720756:DCU720904 DMQ720756:DMQ720904 DWM720756:DWM720904 EGI720756:EGI720904 EQE720756:EQE720904 FAA720756:FAA720904 FJW720756:FJW720904 FTS720756:FTS720904 GDO720756:GDO720904 GNK720756:GNK720904 GXG720756:GXG720904 HHC720756:HHC720904 HQY720756:HQY720904 IAU720756:IAU720904 IKQ720756:IKQ720904 IUM720756:IUM720904 JEI720756:JEI720904 JOE720756:JOE720904 JYA720756:JYA720904 KHW720756:KHW720904 KRS720756:KRS720904 LBO720756:LBO720904 LLK720756:LLK720904 LVG720756:LVG720904 MFC720756:MFC720904 MOY720756:MOY720904 MYU720756:MYU720904 NIQ720756:NIQ720904 NSM720756:NSM720904 OCI720756:OCI720904 OME720756:OME720904 OWA720756:OWA720904 PFW720756:PFW720904 PPS720756:PPS720904 PZO720756:PZO720904 QJK720756:QJK720904 QTG720756:QTG720904 RDC720756:RDC720904 RMY720756:RMY720904 RWU720756:RWU720904 SGQ720756:SGQ720904 SQM720756:SQM720904 TAI720756:TAI720904 TKE720756:TKE720904 TUA720756:TUA720904 UDW720756:UDW720904 UNS720756:UNS720904 UXO720756:UXO720904 VHK720756:VHK720904 VRG720756:VRG720904 WBC720756:WBC720904 WKY720756:WKY720904 WUU720756:WUU720904 F786292:F786440 II786292:II786440 SE786292:SE786440 ACA786292:ACA786440 ALW786292:ALW786440 AVS786292:AVS786440 BFO786292:BFO786440 BPK786292:BPK786440 BZG786292:BZG786440 CJC786292:CJC786440 CSY786292:CSY786440 DCU786292:DCU786440 DMQ786292:DMQ786440 DWM786292:DWM786440 EGI786292:EGI786440 EQE786292:EQE786440 FAA786292:FAA786440 FJW786292:FJW786440 FTS786292:FTS786440 GDO786292:GDO786440 GNK786292:GNK786440 GXG786292:GXG786440 HHC786292:HHC786440 HQY786292:HQY786440 IAU786292:IAU786440 IKQ786292:IKQ786440 IUM786292:IUM786440 JEI786292:JEI786440 JOE786292:JOE786440 JYA786292:JYA786440 KHW786292:KHW786440 KRS786292:KRS786440 LBO786292:LBO786440 LLK786292:LLK786440 LVG786292:LVG786440 MFC786292:MFC786440 MOY786292:MOY786440 MYU786292:MYU786440 NIQ786292:NIQ786440 NSM786292:NSM786440 OCI786292:OCI786440 OME786292:OME786440 OWA786292:OWA786440 PFW786292:PFW786440 PPS786292:PPS786440 PZO786292:PZO786440 QJK786292:QJK786440 QTG786292:QTG786440 RDC786292:RDC786440 RMY786292:RMY786440 RWU786292:RWU786440 SGQ786292:SGQ786440 SQM786292:SQM786440 TAI786292:TAI786440 TKE786292:TKE786440 TUA786292:TUA786440 UDW786292:UDW786440 UNS786292:UNS786440 UXO786292:UXO786440 VHK786292:VHK786440 VRG786292:VRG786440 WBC786292:WBC786440 WKY786292:WKY786440 WUU786292:WUU786440 F851828:F851976 II851828:II851976 SE851828:SE851976 ACA851828:ACA851976 ALW851828:ALW851976 AVS851828:AVS851976 BFO851828:BFO851976 BPK851828:BPK851976 BZG851828:BZG851976 CJC851828:CJC851976 CSY851828:CSY851976 DCU851828:DCU851976 DMQ851828:DMQ851976 DWM851828:DWM851976 EGI851828:EGI851976 EQE851828:EQE851976 FAA851828:FAA851976 FJW851828:FJW851976 FTS851828:FTS851976 GDO851828:GDO851976 GNK851828:GNK851976 GXG851828:GXG851976 HHC851828:HHC851976 HQY851828:HQY851976 IAU851828:IAU851976 IKQ851828:IKQ851976 IUM851828:IUM851976 JEI851828:JEI851976 JOE851828:JOE851976 JYA851828:JYA851976 KHW851828:KHW851976 KRS851828:KRS851976 LBO851828:LBO851976 LLK851828:LLK851976 LVG851828:LVG851976 MFC851828:MFC851976 MOY851828:MOY851976 MYU851828:MYU851976 NIQ851828:NIQ851976 NSM851828:NSM851976 OCI851828:OCI851976 OME851828:OME851976 OWA851828:OWA851976 PFW851828:PFW851976 PPS851828:PPS851976 PZO851828:PZO851976 QJK851828:QJK851976 QTG851828:QTG851976 RDC851828:RDC851976 RMY851828:RMY851976 RWU851828:RWU851976 SGQ851828:SGQ851976 SQM851828:SQM851976 TAI851828:TAI851976 TKE851828:TKE851976 TUA851828:TUA851976 UDW851828:UDW851976 UNS851828:UNS851976 UXO851828:UXO851976 VHK851828:VHK851976 VRG851828:VRG851976 WBC851828:WBC851976 WKY851828:WKY851976 WUU851828:WUU851976 F917364:F917512 II917364:II917512 SE917364:SE917512 ACA917364:ACA917512 ALW917364:ALW917512 AVS917364:AVS917512 BFO917364:BFO917512 BPK917364:BPK917512 BZG917364:BZG917512 CJC917364:CJC917512 CSY917364:CSY917512 DCU917364:DCU917512 DMQ917364:DMQ917512 DWM917364:DWM917512 EGI917364:EGI917512 EQE917364:EQE917512 FAA917364:FAA917512 FJW917364:FJW917512 FTS917364:FTS917512 GDO917364:GDO917512 GNK917364:GNK917512 GXG917364:GXG917512 HHC917364:HHC917512 HQY917364:HQY917512 IAU917364:IAU917512 IKQ917364:IKQ917512 IUM917364:IUM917512 JEI917364:JEI917512 JOE917364:JOE917512 JYA917364:JYA917512 KHW917364:KHW917512 KRS917364:KRS917512 LBO917364:LBO917512 LLK917364:LLK917512 LVG917364:LVG917512 MFC917364:MFC917512 MOY917364:MOY917512 MYU917364:MYU917512 NIQ917364:NIQ917512 NSM917364:NSM917512 OCI917364:OCI917512 OME917364:OME917512 OWA917364:OWA917512 PFW917364:PFW917512 PPS917364:PPS917512 PZO917364:PZO917512 QJK917364:QJK917512 QTG917364:QTG917512 RDC917364:RDC917512 RMY917364:RMY917512 RWU917364:RWU917512 SGQ917364:SGQ917512 SQM917364:SQM917512 TAI917364:TAI917512 TKE917364:TKE917512 TUA917364:TUA917512 UDW917364:UDW917512 UNS917364:UNS917512 UXO917364:UXO917512 VHK917364:VHK917512 VRG917364:VRG917512 WBC917364:WBC917512 WKY917364:WKY917512 WUU917364:WUU917512 F982900:F983048 II982900:II983048 SE982900:SE983048 ACA982900:ACA983048 ALW982900:ALW983048 AVS982900:AVS983048 BFO982900:BFO983048 BPK982900:BPK983048 BZG982900:BZG983048 CJC982900:CJC983048 CSY982900:CSY983048 DCU982900:DCU983048 DMQ982900:DMQ983048 DWM982900:DWM983048 EGI982900:EGI983048 EQE982900:EQE983048 FAA982900:FAA983048 FJW982900:FJW983048 FTS982900:FTS983048 GDO982900:GDO983048 GNK982900:GNK983048 GXG982900:GXG983048 HHC982900:HHC983048 HQY982900:HQY983048 IAU982900:IAU983048 IKQ982900:IKQ983048 IUM982900:IUM983048 JEI982900:JEI983048 JOE982900:JOE983048 JYA982900:JYA983048 KHW982900:KHW983048 KRS982900:KRS983048 LBO982900:LBO983048 LLK982900:LLK983048 LVG982900:LVG983048 MFC982900:MFC983048 MOY982900:MOY983048 MYU982900:MYU983048 NIQ982900:NIQ983048 NSM982900:NSM983048 OCI982900:OCI983048 OME982900:OME983048 OWA982900:OWA983048 PFW982900:PFW983048 PPS982900:PPS983048 PZO982900:PZO983048 QJK982900:QJK983048 QTG982900:QTG983048 RDC982900:RDC983048 RMY982900:RMY983048 RWU982900:RWU983048 SGQ982900:SGQ983048 SQM982900:SQM983048 TAI982900:TAI983048 TKE982900:TKE983048 TUA982900:TUA983048 UDW982900:UDW983048 UNS982900:UNS983048 UXO982900:UXO983048 VHK982900:VHK983048 VRG982900:VRG983048 WBC982900:WBC983048 WKY982900:WKY983048 WUU982900:WUU983048 F61:F75 II9:II12 SE9:SE12 ACA9:ACA12 ALW9:ALW12 AVS9:AVS12 BFO9:BFO12 BPK9:BPK12 BZG9:BZG12 CJC9:CJC12 CSY9:CSY12 DCU9:DCU12 DMQ9:DMQ12 DWM9:DWM12 EGI9:EGI12 EQE9:EQE12 FAA9:FAA12 FJW9:FJW12 FTS9:FTS12 GDO9:GDO12 GNK9:GNK12 GXG9:GXG12 HHC9:HHC12 HQY9:HQY12 IAU9:IAU12 IKQ9:IKQ12 IUM9:IUM12 JEI9:JEI12 JOE9:JOE12 JYA9:JYA12 KHW9:KHW12 KRS9:KRS12 LBO9:LBO12 LLK9:LLK12 LVG9:LVG12 MFC9:MFC12 MOY9:MOY12 MYU9:MYU12 NIQ9:NIQ12 NSM9:NSM12 OCI9:OCI12 OME9:OME12 OWA9:OWA12 PFW9:PFW12 PPS9:PPS12 PZO9:PZO12 QJK9:QJK12 QTG9:QTG12 RDC9:RDC12 RMY9:RMY12 RWU9:RWU12 SGQ9:SGQ12 SQM9:SQM12 TAI9:TAI12 TKE9:TKE12 TUA9:TUA12 UDW9:UDW12 UNS9:UNS12 UXO9:UXO12 VHK9:VHK12 VRG9:VRG12 WBC9:WBC12 WKY9:WKY12 WUU9:WUU12 F65389:F65390 II65389:II65390 SE65389:SE65390 ACA65389:ACA65390 ALW65389:ALW65390 AVS65389:AVS65390 BFO65389:BFO65390 BPK65389:BPK65390 BZG65389:BZG65390 CJC65389:CJC65390 CSY65389:CSY65390 DCU65389:DCU65390 DMQ65389:DMQ65390 DWM65389:DWM65390 EGI65389:EGI65390 EQE65389:EQE65390 FAA65389:FAA65390 FJW65389:FJW65390 FTS65389:FTS65390 GDO65389:GDO65390 GNK65389:GNK65390 GXG65389:GXG65390 HHC65389:HHC65390 HQY65389:HQY65390 IAU65389:IAU65390 IKQ65389:IKQ65390 IUM65389:IUM65390 JEI65389:JEI65390 JOE65389:JOE65390 JYA65389:JYA65390 KHW65389:KHW65390 KRS65389:KRS65390 LBO65389:LBO65390 LLK65389:LLK65390 LVG65389:LVG65390 MFC65389:MFC65390 MOY65389:MOY65390 MYU65389:MYU65390 NIQ65389:NIQ65390 NSM65389:NSM65390 OCI65389:OCI65390 OME65389:OME65390 OWA65389:OWA65390 PFW65389:PFW65390 PPS65389:PPS65390 PZO65389:PZO65390 QJK65389:QJK65390 QTG65389:QTG65390 RDC65389:RDC65390 RMY65389:RMY65390 RWU65389:RWU65390 SGQ65389:SGQ65390 SQM65389:SQM65390 TAI65389:TAI65390 TKE65389:TKE65390 TUA65389:TUA65390 UDW65389:UDW65390 UNS65389:UNS65390 UXO65389:UXO65390 VHK65389:VHK65390 VRG65389:VRG65390 WBC65389:WBC65390 WKY65389:WKY65390 WUU65389:WUU65390 F130925:F130926 II130925:II130926 SE130925:SE130926 ACA130925:ACA130926 ALW130925:ALW130926 AVS130925:AVS130926 BFO130925:BFO130926 BPK130925:BPK130926 BZG130925:BZG130926 CJC130925:CJC130926 CSY130925:CSY130926 DCU130925:DCU130926 DMQ130925:DMQ130926 DWM130925:DWM130926 EGI130925:EGI130926 EQE130925:EQE130926 FAA130925:FAA130926 FJW130925:FJW130926 FTS130925:FTS130926 GDO130925:GDO130926 GNK130925:GNK130926 GXG130925:GXG130926 HHC130925:HHC130926 HQY130925:HQY130926 IAU130925:IAU130926 IKQ130925:IKQ130926 IUM130925:IUM130926 JEI130925:JEI130926 JOE130925:JOE130926 JYA130925:JYA130926 KHW130925:KHW130926 KRS130925:KRS130926 LBO130925:LBO130926 LLK130925:LLK130926 LVG130925:LVG130926 MFC130925:MFC130926 MOY130925:MOY130926 MYU130925:MYU130926 NIQ130925:NIQ130926 NSM130925:NSM130926 OCI130925:OCI130926 OME130925:OME130926 OWA130925:OWA130926 PFW130925:PFW130926 PPS130925:PPS130926 PZO130925:PZO130926 QJK130925:QJK130926 QTG130925:QTG130926 RDC130925:RDC130926 RMY130925:RMY130926 RWU130925:RWU130926 SGQ130925:SGQ130926 SQM130925:SQM130926 TAI130925:TAI130926 TKE130925:TKE130926 TUA130925:TUA130926 UDW130925:UDW130926 UNS130925:UNS130926 UXO130925:UXO130926 VHK130925:VHK130926 VRG130925:VRG130926 WBC130925:WBC130926 WKY130925:WKY130926 WUU130925:WUU130926 F196461:F196462 II196461:II196462 SE196461:SE196462 ACA196461:ACA196462 ALW196461:ALW196462 AVS196461:AVS196462 BFO196461:BFO196462 BPK196461:BPK196462 BZG196461:BZG196462 CJC196461:CJC196462 CSY196461:CSY196462 DCU196461:DCU196462 DMQ196461:DMQ196462 DWM196461:DWM196462 EGI196461:EGI196462 EQE196461:EQE196462 FAA196461:FAA196462 FJW196461:FJW196462 FTS196461:FTS196462 GDO196461:GDO196462 GNK196461:GNK196462 GXG196461:GXG196462 HHC196461:HHC196462 HQY196461:HQY196462 IAU196461:IAU196462 IKQ196461:IKQ196462 IUM196461:IUM196462 JEI196461:JEI196462 JOE196461:JOE196462 JYA196461:JYA196462 KHW196461:KHW196462 KRS196461:KRS196462 LBO196461:LBO196462 LLK196461:LLK196462 LVG196461:LVG196462 MFC196461:MFC196462 MOY196461:MOY196462 MYU196461:MYU196462 NIQ196461:NIQ196462 NSM196461:NSM196462 OCI196461:OCI196462 OME196461:OME196462 OWA196461:OWA196462 PFW196461:PFW196462 PPS196461:PPS196462 PZO196461:PZO196462 QJK196461:QJK196462 QTG196461:QTG196462 RDC196461:RDC196462 RMY196461:RMY196462 RWU196461:RWU196462 SGQ196461:SGQ196462 SQM196461:SQM196462 TAI196461:TAI196462 TKE196461:TKE196462 TUA196461:TUA196462 UDW196461:UDW196462 UNS196461:UNS196462 UXO196461:UXO196462 VHK196461:VHK196462 VRG196461:VRG196462 WBC196461:WBC196462 WKY196461:WKY196462 WUU196461:WUU196462 F261997:F261998 II261997:II261998 SE261997:SE261998 ACA261997:ACA261998 ALW261997:ALW261998 AVS261997:AVS261998 BFO261997:BFO261998 BPK261997:BPK261998 BZG261997:BZG261998 CJC261997:CJC261998 CSY261997:CSY261998 DCU261997:DCU261998 DMQ261997:DMQ261998 DWM261997:DWM261998 EGI261997:EGI261998 EQE261997:EQE261998 FAA261997:FAA261998 FJW261997:FJW261998 FTS261997:FTS261998 GDO261997:GDO261998 GNK261997:GNK261998 GXG261997:GXG261998 HHC261997:HHC261998 HQY261997:HQY261998 IAU261997:IAU261998 IKQ261997:IKQ261998 IUM261997:IUM261998 JEI261997:JEI261998 JOE261997:JOE261998 JYA261997:JYA261998 KHW261997:KHW261998 KRS261997:KRS261998 LBO261997:LBO261998 LLK261997:LLK261998 LVG261997:LVG261998 MFC261997:MFC261998 MOY261997:MOY261998 MYU261997:MYU261998 NIQ261997:NIQ261998 NSM261997:NSM261998 OCI261997:OCI261998 OME261997:OME261998 OWA261997:OWA261998 PFW261997:PFW261998 PPS261997:PPS261998 PZO261997:PZO261998 QJK261997:QJK261998 QTG261997:QTG261998 RDC261997:RDC261998 RMY261997:RMY261998 RWU261997:RWU261998 SGQ261997:SGQ261998 SQM261997:SQM261998 TAI261997:TAI261998 TKE261997:TKE261998 TUA261997:TUA261998 UDW261997:UDW261998 UNS261997:UNS261998 UXO261997:UXO261998 VHK261997:VHK261998 VRG261997:VRG261998 WBC261997:WBC261998 WKY261997:WKY261998 WUU261997:WUU261998 F327533:F327534 II327533:II327534 SE327533:SE327534 ACA327533:ACA327534 ALW327533:ALW327534 AVS327533:AVS327534 BFO327533:BFO327534 BPK327533:BPK327534 BZG327533:BZG327534 CJC327533:CJC327534 CSY327533:CSY327534 DCU327533:DCU327534 DMQ327533:DMQ327534 DWM327533:DWM327534 EGI327533:EGI327534 EQE327533:EQE327534 FAA327533:FAA327534 FJW327533:FJW327534 FTS327533:FTS327534 GDO327533:GDO327534 GNK327533:GNK327534 GXG327533:GXG327534 HHC327533:HHC327534 HQY327533:HQY327534 IAU327533:IAU327534 IKQ327533:IKQ327534 IUM327533:IUM327534 JEI327533:JEI327534 JOE327533:JOE327534 JYA327533:JYA327534 KHW327533:KHW327534 KRS327533:KRS327534 LBO327533:LBO327534 LLK327533:LLK327534 LVG327533:LVG327534 MFC327533:MFC327534 MOY327533:MOY327534 MYU327533:MYU327534 NIQ327533:NIQ327534 NSM327533:NSM327534 OCI327533:OCI327534 OME327533:OME327534 OWA327533:OWA327534 PFW327533:PFW327534 PPS327533:PPS327534 PZO327533:PZO327534 QJK327533:QJK327534 QTG327533:QTG327534 RDC327533:RDC327534 RMY327533:RMY327534 RWU327533:RWU327534 SGQ327533:SGQ327534 SQM327533:SQM327534 TAI327533:TAI327534 TKE327533:TKE327534 TUA327533:TUA327534 UDW327533:UDW327534 UNS327533:UNS327534 UXO327533:UXO327534 VHK327533:VHK327534 VRG327533:VRG327534 WBC327533:WBC327534 WKY327533:WKY327534 WUU327533:WUU327534 F393069:F393070 II393069:II393070 SE393069:SE393070 ACA393069:ACA393070 ALW393069:ALW393070 AVS393069:AVS393070 BFO393069:BFO393070 BPK393069:BPK393070 BZG393069:BZG393070 CJC393069:CJC393070 CSY393069:CSY393070 DCU393069:DCU393070 DMQ393069:DMQ393070 DWM393069:DWM393070 EGI393069:EGI393070 EQE393069:EQE393070 FAA393069:FAA393070 FJW393069:FJW393070 FTS393069:FTS393070 GDO393069:GDO393070 GNK393069:GNK393070 GXG393069:GXG393070 HHC393069:HHC393070 HQY393069:HQY393070 IAU393069:IAU393070 IKQ393069:IKQ393070 IUM393069:IUM393070 JEI393069:JEI393070 JOE393069:JOE393070 JYA393069:JYA393070 KHW393069:KHW393070 KRS393069:KRS393070 LBO393069:LBO393070 LLK393069:LLK393070 LVG393069:LVG393070 MFC393069:MFC393070 MOY393069:MOY393070 MYU393069:MYU393070 NIQ393069:NIQ393070 NSM393069:NSM393070 OCI393069:OCI393070 OME393069:OME393070 OWA393069:OWA393070 PFW393069:PFW393070 PPS393069:PPS393070 PZO393069:PZO393070 QJK393069:QJK393070 QTG393069:QTG393070 RDC393069:RDC393070 RMY393069:RMY393070 RWU393069:RWU393070 SGQ393069:SGQ393070 SQM393069:SQM393070 TAI393069:TAI393070 TKE393069:TKE393070 TUA393069:TUA393070 UDW393069:UDW393070 UNS393069:UNS393070 UXO393069:UXO393070 VHK393069:VHK393070 VRG393069:VRG393070 WBC393069:WBC393070 WKY393069:WKY393070 WUU393069:WUU393070 F458605:F458606 II458605:II458606 SE458605:SE458606 ACA458605:ACA458606 ALW458605:ALW458606 AVS458605:AVS458606 BFO458605:BFO458606 BPK458605:BPK458606 BZG458605:BZG458606 CJC458605:CJC458606 CSY458605:CSY458606 DCU458605:DCU458606 DMQ458605:DMQ458606 DWM458605:DWM458606 EGI458605:EGI458606 EQE458605:EQE458606 FAA458605:FAA458606 FJW458605:FJW458606 FTS458605:FTS458606 GDO458605:GDO458606 GNK458605:GNK458606 GXG458605:GXG458606 HHC458605:HHC458606 HQY458605:HQY458606 IAU458605:IAU458606 IKQ458605:IKQ458606 IUM458605:IUM458606 JEI458605:JEI458606 JOE458605:JOE458606 JYA458605:JYA458606 KHW458605:KHW458606 KRS458605:KRS458606 LBO458605:LBO458606 LLK458605:LLK458606 LVG458605:LVG458606 MFC458605:MFC458606 MOY458605:MOY458606 MYU458605:MYU458606 NIQ458605:NIQ458606 NSM458605:NSM458606 OCI458605:OCI458606 OME458605:OME458606 OWA458605:OWA458606 PFW458605:PFW458606 PPS458605:PPS458606 PZO458605:PZO458606 QJK458605:QJK458606 QTG458605:QTG458606 RDC458605:RDC458606 RMY458605:RMY458606 RWU458605:RWU458606 SGQ458605:SGQ458606 SQM458605:SQM458606 TAI458605:TAI458606 TKE458605:TKE458606 TUA458605:TUA458606 UDW458605:UDW458606 UNS458605:UNS458606 UXO458605:UXO458606 VHK458605:VHK458606 VRG458605:VRG458606 WBC458605:WBC458606 WKY458605:WKY458606 WUU458605:WUU458606 F524141:F524142 II524141:II524142 SE524141:SE524142 ACA524141:ACA524142 ALW524141:ALW524142 AVS524141:AVS524142 BFO524141:BFO524142 BPK524141:BPK524142 BZG524141:BZG524142 CJC524141:CJC524142 CSY524141:CSY524142 DCU524141:DCU524142 DMQ524141:DMQ524142 DWM524141:DWM524142 EGI524141:EGI524142 EQE524141:EQE524142 FAA524141:FAA524142 FJW524141:FJW524142 FTS524141:FTS524142 GDO524141:GDO524142 GNK524141:GNK524142 GXG524141:GXG524142 HHC524141:HHC524142 HQY524141:HQY524142 IAU524141:IAU524142 IKQ524141:IKQ524142 IUM524141:IUM524142 JEI524141:JEI524142 JOE524141:JOE524142 JYA524141:JYA524142 KHW524141:KHW524142 KRS524141:KRS524142 LBO524141:LBO524142 LLK524141:LLK524142 LVG524141:LVG524142 MFC524141:MFC524142 MOY524141:MOY524142 MYU524141:MYU524142 NIQ524141:NIQ524142 NSM524141:NSM524142 OCI524141:OCI524142 OME524141:OME524142 OWA524141:OWA524142 PFW524141:PFW524142 PPS524141:PPS524142 PZO524141:PZO524142 QJK524141:QJK524142 QTG524141:QTG524142 RDC524141:RDC524142 RMY524141:RMY524142 RWU524141:RWU524142 SGQ524141:SGQ524142 SQM524141:SQM524142 TAI524141:TAI524142 TKE524141:TKE524142 TUA524141:TUA524142 UDW524141:UDW524142 UNS524141:UNS524142 UXO524141:UXO524142 VHK524141:VHK524142 VRG524141:VRG524142 WBC524141:WBC524142 WKY524141:WKY524142 WUU524141:WUU524142 F589677:F589678 II589677:II589678 SE589677:SE589678 ACA589677:ACA589678 ALW589677:ALW589678 AVS589677:AVS589678 BFO589677:BFO589678 BPK589677:BPK589678 BZG589677:BZG589678 CJC589677:CJC589678 CSY589677:CSY589678 DCU589677:DCU589678 DMQ589677:DMQ589678 DWM589677:DWM589678 EGI589677:EGI589678 EQE589677:EQE589678 FAA589677:FAA589678 FJW589677:FJW589678 FTS589677:FTS589678 GDO589677:GDO589678 GNK589677:GNK589678 GXG589677:GXG589678 HHC589677:HHC589678 HQY589677:HQY589678 IAU589677:IAU589678 IKQ589677:IKQ589678 IUM589677:IUM589678 JEI589677:JEI589678 JOE589677:JOE589678 JYA589677:JYA589678 KHW589677:KHW589678 KRS589677:KRS589678 LBO589677:LBO589678 LLK589677:LLK589678 LVG589677:LVG589678 MFC589677:MFC589678 MOY589677:MOY589678 MYU589677:MYU589678 NIQ589677:NIQ589678 NSM589677:NSM589678 OCI589677:OCI589678 OME589677:OME589678 OWA589677:OWA589678 PFW589677:PFW589678 PPS589677:PPS589678 PZO589677:PZO589678 QJK589677:QJK589678 QTG589677:QTG589678 RDC589677:RDC589678 RMY589677:RMY589678 RWU589677:RWU589678 SGQ589677:SGQ589678 SQM589677:SQM589678 TAI589677:TAI589678 TKE589677:TKE589678 TUA589677:TUA589678 UDW589677:UDW589678 UNS589677:UNS589678 UXO589677:UXO589678 VHK589677:VHK589678 VRG589677:VRG589678 WBC589677:WBC589678 WKY589677:WKY589678 WUU589677:WUU589678 F655213:F655214 II655213:II655214 SE655213:SE655214 ACA655213:ACA655214 ALW655213:ALW655214 AVS655213:AVS655214 BFO655213:BFO655214 BPK655213:BPK655214 BZG655213:BZG655214 CJC655213:CJC655214 CSY655213:CSY655214 DCU655213:DCU655214 DMQ655213:DMQ655214 DWM655213:DWM655214 EGI655213:EGI655214 EQE655213:EQE655214 FAA655213:FAA655214 FJW655213:FJW655214 FTS655213:FTS655214 GDO655213:GDO655214 GNK655213:GNK655214 GXG655213:GXG655214 HHC655213:HHC655214 HQY655213:HQY655214 IAU655213:IAU655214 IKQ655213:IKQ655214 IUM655213:IUM655214 JEI655213:JEI655214 JOE655213:JOE655214 JYA655213:JYA655214 KHW655213:KHW655214 KRS655213:KRS655214 LBO655213:LBO655214 LLK655213:LLK655214 LVG655213:LVG655214 MFC655213:MFC655214 MOY655213:MOY655214 MYU655213:MYU655214 NIQ655213:NIQ655214 NSM655213:NSM655214 OCI655213:OCI655214 OME655213:OME655214 OWA655213:OWA655214 PFW655213:PFW655214 PPS655213:PPS655214 PZO655213:PZO655214 QJK655213:QJK655214 QTG655213:QTG655214 RDC655213:RDC655214 RMY655213:RMY655214 RWU655213:RWU655214 SGQ655213:SGQ655214 SQM655213:SQM655214 TAI655213:TAI655214 TKE655213:TKE655214 TUA655213:TUA655214 UDW655213:UDW655214 UNS655213:UNS655214 UXO655213:UXO655214 VHK655213:VHK655214 VRG655213:VRG655214 WBC655213:WBC655214 WKY655213:WKY655214 WUU655213:WUU655214 F720749:F720750 II720749:II720750 SE720749:SE720750 ACA720749:ACA720750 ALW720749:ALW720750 AVS720749:AVS720750 BFO720749:BFO720750 BPK720749:BPK720750 BZG720749:BZG720750 CJC720749:CJC720750 CSY720749:CSY720750 DCU720749:DCU720750 DMQ720749:DMQ720750 DWM720749:DWM720750 EGI720749:EGI720750 EQE720749:EQE720750 FAA720749:FAA720750 FJW720749:FJW720750 FTS720749:FTS720750 GDO720749:GDO720750 GNK720749:GNK720750 GXG720749:GXG720750 HHC720749:HHC720750 HQY720749:HQY720750 IAU720749:IAU720750 IKQ720749:IKQ720750 IUM720749:IUM720750 JEI720749:JEI720750 JOE720749:JOE720750 JYA720749:JYA720750 KHW720749:KHW720750 KRS720749:KRS720750 LBO720749:LBO720750 LLK720749:LLK720750 LVG720749:LVG720750 MFC720749:MFC720750 MOY720749:MOY720750 MYU720749:MYU720750 NIQ720749:NIQ720750 NSM720749:NSM720750 OCI720749:OCI720750 OME720749:OME720750 OWA720749:OWA720750 PFW720749:PFW720750 PPS720749:PPS720750 PZO720749:PZO720750 QJK720749:QJK720750 QTG720749:QTG720750 RDC720749:RDC720750 RMY720749:RMY720750 RWU720749:RWU720750 SGQ720749:SGQ720750 SQM720749:SQM720750 TAI720749:TAI720750 TKE720749:TKE720750 TUA720749:TUA720750 UDW720749:UDW720750 UNS720749:UNS720750 UXO720749:UXO720750 VHK720749:VHK720750 VRG720749:VRG720750 WBC720749:WBC720750 WKY720749:WKY720750 WUU720749:WUU720750 F786285:F786286 II786285:II786286 SE786285:SE786286 ACA786285:ACA786286 ALW786285:ALW786286 AVS786285:AVS786286 BFO786285:BFO786286 BPK786285:BPK786286 BZG786285:BZG786286 CJC786285:CJC786286 CSY786285:CSY786286 DCU786285:DCU786286 DMQ786285:DMQ786286 DWM786285:DWM786286 EGI786285:EGI786286 EQE786285:EQE786286 FAA786285:FAA786286 FJW786285:FJW786286 FTS786285:FTS786286 GDO786285:GDO786286 GNK786285:GNK786286 GXG786285:GXG786286 HHC786285:HHC786286 HQY786285:HQY786286 IAU786285:IAU786286 IKQ786285:IKQ786286 IUM786285:IUM786286 JEI786285:JEI786286 JOE786285:JOE786286 JYA786285:JYA786286 KHW786285:KHW786286 KRS786285:KRS786286 LBO786285:LBO786286 LLK786285:LLK786286 LVG786285:LVG786286 MFC786285:MFC786286 MOY786285:MOY786286 MYU786285:MYU786286 NIQ786285:NIQ786286 NSM786285:NSM786286 OCI786285:OCI786286 OME786285:OME786286 OWA786285:OWA786286 PFW786285:PFW786286 PPS786285:PPS786286 PZO786285:PZO786286 QJK786285:QJK786286 QTG786285:QTG786286 RDC786285:RDC786286 RMY786285:RMY786286 RWU786285:RWU786286 SGQ786285:SGQ786286 SQM786285:SQM786286 TAI786285:TAI786286 TKE786285:TKE786286 TUA786285:TUA786286 UDW786285:UDW786286 UNS786285:UNS786286 UXO786285:UXO786286 VHK786285:VHK786286 VRG786285:VRG786286 WBC786285:WBC786286 WKY786285:WKY786286 WUU786285:WUU786286 F851821:F851822 II851821:II851822 SE851821:SE851822 ACA851821:ACA851822 ALW851821:ALW851822 AVS851821:AVS851822 BFO851821:BFO851822 BPK851821:BPK851822 BZG851821:BZG851822 CJC851821:CJC851822 CSY851821:CSY851822 DCU851821:DCU851822 DMQ851821:DMQ851822 DWM851821:DWM851822 EGI851821:EGI851822 EQE851821:EQE851822 FAA851821:FAA851822 FJW851821:FJW851822 FTS851821:FTS851822 GDO851821:GDO851822 GNK851821:GNK851822 GXG851821:GXG851822 HHC851821:HHC851822 HQY851821:HQY851822 IAU851821:IAU851822 IKQ851821:IKQ851822 IUM851821:IUM851822 JEI851821:JEI851822 JOE851821:JOE851822 JYA851821:JYA851822 KHW851821:KHW851822 KRS851821:KRS851822 LBO851821:LBO851822 LLK851821:LLK851822 LVG851821:LVG851822 MFC851821:MFC851822 MOY851821:MOY851822 MYU851821:MYU851822 NIQ851821:NIQ851822 NSM851821:NSM851822 OCI851821:OCI851822 OME851821:OME851822 OWA851821:OWA851822 PFW851821:PFW851822 PPS851821:PPS851822 PZO851821:PZO851822 QJK851821:QJK851822 QTG851821:QTG851822 RDC851821:RDC851822 RMY851821:RMY851822 RWU851821:RWU851822 SGQ851821:SGQ851822 SQM851821:SQM851822 TAI851821:TAI851822 TKE851821:TKE851822 TUA851821:TUA851822 UDW851821:UDW851822 UNS851821:UNS851822 UXO851821:UXO851822 VHK851821:VHK851822 VRG851821:VRG851822 WBC851821:WBC851822 WKY851821:WKY851822 WUU851821:WUU851822 F917357:F917358 II917357:II917358 SE917357:SE917358 ACA917357:ACA917358 ALW917357:ALW917358 AVS917357:AVS917358 BFO917357:BFO917358 BPK917357:BPK917358 BZG917357:BZG917358 CJC917357:CJC917358 CSY917357:CSY917358 DCU917357:DCU917358 DMQ917357:DMQ917358 DWM917357:DWM917358 EGI917357:EGI917358 EQE917357:EQE917358 FAA917357:FAA917358 FJW917357:FJW917358 FTS917357:FTS917358 GDO917357:GDO917358 GNK917357:GNK917358 GXG917357:GXG917358 HHC917357:HHC917358 HQY917357:HQY917358 IAU917357:IAU917358 IKQ917357:IKQ917358 IUM917357:IUM917358 JEI917357:JEI917358 JOE917357:JOE917358 JYA917357:JYA917358 KHW917357:KHW917358 KRS917357:KRS917358 LBO917357:LBO917358 LLK917357:LLK917358 LVG917357:LVG917358 MFC917357:MFC917358 MOY917357:MOY917358 MYU917357:MYU917358 NIQ917357:NIQ917358 NSM917357:NSM917358 OCI917357:OCI917358 OME917357:OME917358 OWA917357:OWA917358 PFW917357:PFW917358 PPS917357:PPS917358 PZO917357:PZO917358 QJK917357:QJK917358 QTG917357:QTG917358 RDC917357:RDC917358 RMY917357:RMY917358 RWU917357:RWU917358 SGQ917357:SGQ917358 SQM917357:SQM917358 TAI917357:TAI917358 TKE917357:TKE917358 TUA917357:TUA917358 UDW917357:UDW917358 UNS917357:UNS917358 UXO917357:UXO917358 VHK917357:VHK917358 VRG917357:VRG917358 WBC917357:WBC917358 WKY917357:WKY917358 WUU917357:WUU917358 F982893:F982894 II982893:II982894 SE982893:SE982894 ACA982893:ACA982894 ALW982893:ALW982894 AVS982893:AVS982894 BFO982893:BFO982894 BPK982893:BPK982894 BZG982893:BZG982894 CJC982893:CJC982894 CSY982893:CSY982894 DCU982893:DCU982894 DMQ982893:DMQ982894 DWM982893:DWM982894 EGI982893:EGI982894 EQE982893:EQE982894 FAA982893:FAA982894 FJW982893:FJW982894 FTS982893:FTS982894 GDO982893:GDO982894 GNK982893:GNK982894 GXG982893:GXG982894 HHC982893:HHC982894 HQY982893:HQY982894 IAU982893:IAU982894 IKQ982893:IKQ982894 IUM982893:IUM982894 JEI982893:JEI982894 JOE982893:JOE982894 JYA982893:JYA982894 KHW982893:KHW982894 KRS982893:KRS982894 LBO982893:LBO982894 LLK982893:LLK982894 LVG982893:LVG982894 MFC982893:MFC982894 MOY982893:MOY982894 MYU982893:MYU982894 NIQ982893:NIQ982894 NSM982893:NSM982894 OCI982893:OCI982894 OME982893:OME982894 OWA982893:OWA982894 PFW982893:PFW982894 PPS982893:PPS982894 PZO982893:PZO982894 QJK982893:QJK982894 QTG982893:QTG982894 RDC982893:RDC982894 RMY982893:RMY982894 RWU982893:RWU982894 SGQ982893:SGQ982894 SQM982893:SQM982894 TAI982893:TAI982894 TKE982893:TKE982894 TUA982893:TUA982894 UDW982893:UDW982894 UNS982893:UNS982894 UXO982893:UXO982894 VHK982893:VHK982894 VRG982893:VRG982894 WBC982893:WBC982894 WKY982893:WKY982894 WUU982893:WUU982894 WUQ31 WKU31 WAY31 VRC31 VHG31 UXK31 UNO31 UDS31 TTW31 TKA31 TAE31 SQI31 SGM31 RWQ31 RMU31 RCY31 QTC31 QJG31 PZK31 PPO31 PFS31 OVW31 OMA31 OCE31 NSI31 NIM31 MYQ31 MOU31 MEY31 LVC31 LLG31 LBK31 KRO31 KHS31 JXW31 JOA31 JEE31 IUI31 IKM31 IAQ31 HQU31 HGY31 GXC31 GNG31 GDK31 FTO31 FJS31 EZW31 EQA31 EGE31 DWI31 DMM31 DCQ31 CSU31 CIY31 BZC31 BPG31 BFK31 AVO31 ALS31 ABW31 SA31 IE31 TKE34 TUA34 UDW34 UNS34 UXO34 VHK34 VRG34 WBC34 WKY34 WUU34 F34 II34 SE34 ACA34 ALW34 AVS34 BFO34 BPK34 BZG34 CJC34 CSY34 DCU34 DMQ34 DWM34 EGI34 EQE34 FAA34 FJW34 FTS34 GDO34 GNK34 GXG34 HHC34 HQY34 IAU34 IKQ34 IUM34 JEI34 JOE34 JYA34 KHW34 KRS34 LBO34 LLK34 LVG34 MFC34 MOY34 MYU34 NIQ34 NSM34 OCI34 OME34 OWA34 PFW34 PPS34 PZO34 QJK34 QTG34 RDC34 RMY34 RWU34 SGQ34 SQM34 TAI34 F40:F41 II40:II41 SE40:SE41 ACA40:ACA41 ALW40:ALW41 AVS40:AVS41 BFO40:BFO41 BPK40:BPK41 BZG40:BZG41 CJC40:CJC41 CSY40:CSY41 DCU40:DCU41 DMQ40:DMQ41 DWM40:DWM41 EGI40:EGI41 EQE40:EQE41 FAA40:FAA41 FJW40:FJW41 FTS40:FTS41 GDO40:GDO41 GNK40:GNK41 GXG40:GXG41 HHC40:HHC41 HQY40:HQY41 IAU40:IAU41 IKQ40:IKQ41 IUM40:IUM41 JEI40:JEI41 JOE40:JOE41 JYA40:JYA41 KHW40:KHW41 KRS40:KRS41 LBO40:LBO41 LLK40:LLK41 LVG40:LVG41 MFC40:MFC41 MOY40:MOY41 MYU40:MYU41 NIQ40:NIQ41 NSM40:NSM41 OCI40:OCI41 OME40:OME41 OWA40:OWA41 PFW40:PFW41 PPS40:PPS41 PZO40:PZO41 QJK40:QJK41 QTG40:QTG41 RDC40:RDC41 RMY40:RMY41 RWU40:RWU41 SGQ40:SGQ41 SQM40:SQM41 TAI40:TAI41 TKE40:TKE41 TUA40:TUA41 UDW40:UDW41 UNS40:UNS41 UXO40:UXO41 VHK40:VHK41 VRG40:VRG41 WBC40:WBC41 WKY40:WKY41 WUU40:WUU41 TUA61:TUA75 UDW61:UDW75 UNS61:UNS75 UXO61:UXO75 VHK61:VHK75 VRG61:VRG75 WBC61:WBC75 WKY61:WKY75 WUU61:WUU75 TKE61:TKE75 TAI61:TAI75 II61:II75 SE61:SE75 ACA61:ACA75 ALW61:ALW75 AVS61:AVS75 BFO61:BFO75 BPK61:BPK75 BZG61:BZG75 CJC61:CJC75 CSY61:CSY75 DCU61:DCU75 DMQ61:DMQ75 DWM61:DWM75 EGI61:EGI75 EQE61:EQE75 FAA61:FAA75 FJW61:FJW75 FTS61:FTS75 GDO61:GDO75 GNK61:GNK75 GXG61:GXG75 HHC61:HHC75 HQY61:HQY75 IAU61:IAU75 IKQ61:IKQ75 IUM61:IUM75 JEI61:JEI75 JOE61:JOE75 JYA61:JYA75 KHW61:KHW75 KRS61:KRS75 LBO61:LBO75 LLK61:LLK75 LVG61:LVG75 MFC61:MFC75 MOY61:MOY75 MYU61:MYU75 NIQ61:NIQ75 NSM61:NSM75 OCI61:OCI75 OME61:OME75 OWA61:OWA75 PFW61:PFW75 PPS61:PPS75 PZO61:PZO75 QJK61:QJK75 QTG61:QTG75 RDC61:RDC75 RMY61:RMY75 RWU61:RWU75 SGQ61:SGQ75 SQM61:SQM75">
      <formula1>"księgowa brutto,odtworzeniowa"</formula1>
    </dataValidation>
  </dataValidations>
  <pageMargins left="0.7" right="0.7" top="0.75" bottom="0.75" header="0.3" footer="0.3"/>
  <pageSetup paperSize="9" scale="44"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4</vt:i4>
      </vt:variant>
      <vt:variant>
        <vt:lpstr>Zakresy nazwane</vt:lpstr>
      </vt:variant>
      <vt:variant>
        <vt:i4>2</vt:i4>
      </vt:variant>
    </vt:vector>
  </HeadingPairs>
  <TitlesOfParts>
    <vt:vector size="6" baseType="lpstr">
      <vt:lpstr>DANE OGÓLNE</vt:lpstr>
      <vt:lpstr>MIENIE SU</vt:lpstr>
      <vt:lpstr>wykaz mienia GOK</vt:lpstr>
      <vt:lpstr>ELEKTRONIKA SU</vt:lpstr>
      <vt:lpstr>'ELEKTRONIKA SU'!Obszar_wydruku</vt:lpstr>
      <vt:lpstr>'wykaz mienia GOK'!Obszar_wydruku</vt:lpstr>
    </vt:vector>
  </TitlesOfParts>
  <Company>ZUK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Teresa Lota</dc:creator>
  <cp:lastModifiedBy>Szczerba Agnieszka</cp:lastModifiedBy>
  <cp:lastPrinted>2020-01-05T17:41:24Z</cp:lastPrinted>
  <dcterms:created xsi:type="dcterms:W3CDTF">2014-10-23T09:24:53Z</dcterms:created>
  <dcterms:modified xsi:type="dcterms:W3CDTF">2020-01-23T14:48:53Z</dcterms:modified>
</cp:coreProperties>
</file>