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35" tabRatio="476" activeTab="1"/>
  </bookViews>
  <sheets>
    <sheet name="DANE OGÓLNE" sheetId="1" r:id="rId1"/>
    <sheet name="MIENIE SU" sheetId="2" r:id="rId2"/>
    <sheet name="ELEKTRONIKA SU" sheetId="3" r:id="rId3"/>
    <sheet name="Oczyszcz.w Kiączynie" sheetId="4" r:id="rId4"/>
    <sheet name="DROGI" sheetId="5" r:id="rId5"/>
    <sheet name="OSP" sheetId="6" r:id="rId6"/>
  </sheets>
  <definedNames>
    <definedName name="_1Excel_BuiltIn_Print_Area_1_1_1">('MIENIE SU'!$C$3:$C$93,'MIENIE SU'!#REF!,'MIENIE SU'!#REF!,'MIENIE SU'!#REF!)</definedName>
    <definedName name="_xlnm._FilterDatabase" localSheetId="2" hidden="1">'ELEKTRONIKA SU'!$B$14:$K$164</definedName>
    <definedName name="Excel_BuiltIn_Print_Area_1_1">('MIENIE SU'!$C$3:$C$93,'MIENIE SU'!#REF!,'MIENIE SU'!#REF!)</definedName>
    <definedName name="Excel_BuiltIn_Print_Area_3_1">#REF!</definedName>
    <definedName name="_xlnm.Print_Area" localSheetId="0">'DANE OGÓLNE'!$A$1:$D$34</definedName>
    <definedName name="_xlnm.Print_Area" localSheetId="4">'DROGI'!$A$1:$C$14</definedName>
    <definedName name="_xlnm.Print_Area" localSheetId="1">'MIENIE SU'!$B$1:$F$98</definedName>
    <definedName name="_xlnm.Print_Area" localSheetId="5">'OSP'!$A$1:$E$32</definedName>
  </definedNames>
  <calcPr fullCalcOnLoad="1"/>
</workbook>
</file>

<file path=xl/sharedStrings.xml><?xml version="1.0" encoding="utf-8"?>
<sst xmlns="http://schemas.openxmlformats.org/spreadsheetml/2006/main" count="1132" uniqueCount="540">
  <si>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</si>
  <si>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</si>
  <si>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</si>
  <si>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</si>
  <si>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</si>
  <si>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</si>
  <si>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</si>
  <si>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</si>
  <si>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</si>
  <si>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</si>
  <si>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3 </t>
  </si>
  <si>
    <t xml:space="preserve">Grupa 4 </t>
  </si>
  <si>
    <t xml:space="preserve">Grupa 5 </t>
  </si>
  <si>
    <t>Rodzaj (stacjonarny/przenośny)</t>
  </si>
  <si>
    <t>Ilość sztuk</t>
  </si>
  <si>
    <t>Lokalizacja</t>
  </si>
  <si>
    <t xml:space="preserve">Rok produkcji </t>
  </si>
  <si>
    <t>Koszt zakupu/Koszt wytworzenia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</si>
  <si>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</si>
  <si>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</si>
  <si>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</si>
  <si>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</si>
  <si>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</si>
  <si>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</si>
  <si>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</si>
  <si>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</si>
  <si>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bitumiczne</t>
  </si>
  <si>
    <t>brukowe</t>
  </si>
  <si>
    <t>betonowe</t>
  </si>
  <si>
    <t>tłuczniowe</t>
  </si>
  <si>
    <t>gruntowe</t>
  </si>
  <si>
    <t>drogi wewnętrzne</t>
  </si>
  <si>
    <t>brukowcowe</t>
  </si>
  <si>
    <t>inne</t>
  </si>
  <si>
    <t>Mienie osob trzecich przekazane ubezpieczającemu na podstawie tytułu prawnego (np. leasing, dzierżawa)</t>
  </si>
  <si>
    <t>OSP</t>
  </si>
  <si>
    <t>Liczba członków OSP</t>
  </si>
  <si>
    <t>Liczba członków MDP</t>
  </si>
  <si>
    <t>MDP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</si>
  <si>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</si>
  <si>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</si>
  <si>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</si>
  <si>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</si>
  <si>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</si>
  <si>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</si>
  <si>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</si>
  <si>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</si>
  <si>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</si>
  <si>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</si>
  <si>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</si>
  <si>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</si>
  <si>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</si>
  <si>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</si>
  <si>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</si>
  <si>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</si>
  <si>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</si>
  <si>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Obiekty małej architektury 
(w tym pomniki, rzeźby, kompozycje przestrzenne)</t>
  </si>
  <si>
    <t>System ubezpieczenia</t>
  </si>
  <si>
    <t>Nominalna</t>
  </si>
  <si>
    <t>Sumy stałe</t>
  </si>
  <si>
    <t>Razem</t>
  </si>
  <si>
    <t>Wykaz ubezpieczonych jednostek oraz członków OSP</t>
  </si>
  <si>
    <t>Wykaz ubezpieczonych jednostek oraz członków MDP</t>
  </si>
  <si>
    <t>Rodzaj drogi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</si>
  <si>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</si>
  <si>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</si>
  <si>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</si>
  <si>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</si>
  <si>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</si>
  <si>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 xml:space="preserve">Suma ubezpieczenia </t>
  </si>
  <si>
    <t>w tym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</si>
  <si>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</si>
  <si>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</si>
  <si>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</si>
  <si>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</si>
  <si>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</si>
  <si>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</si>
  <si>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</si>
  <si>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t xml:space="preserve">Mienie przechowywane na zewnątrz budynków 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</si>
  <si>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</si>
  <si>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t>Liczba osób biorących udział w akcjach ratowniczo gaśniczych</t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</si>
  <si>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</si>
  <si>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t>URZĄD GMINY W KAŹMIERZU</t>
  </si>
  <si>
    <t>UL.SZAMOTULSKA 20</t>
  </si>
  <si>
    <t>787-10-14-687</t>
  </si>
  <si>
    <t>NIE DOTYCZY</t>
  </si>
  <si>
    <t>BRAK</t>
  </si>
  <si>
    <t>??</t>
  </si>
  <si>
    <t>TAK</t>
  </si>
  <si>
    <t>1 IMPREZA TEREN OTWARTY, BEZPŁATNA LICZBA UCZESTNIKÓW OK.600</t>
  </si>
  <si>
    <t>40.442.268,48 ZŁ</t>
  </si>
  <si>
    <t>BUDYNEK GARAŻOWO-MAGAZYNOWY</t>
  </si>
  <si>
    <t>POMIESZCZENIE MAGAZYNOWE</t>
  </si>
  <si>
    <t>REMIZA ZE ŚWIETLICĄ BYTYŃ</t>
  </si>
  <si>
    <t>Księgowa brutto</t>
  </si>
  <si>
    <t>REMIZA SOKOLNIKI MAŁE</t>
  </si>
  <si>
    <t>REMIZA STRAŻACKA OSP KAŹMIERZ</t>
  </si>
  <si>
    <t>REMIZA STRAŻACKA ZE ŚWIETLICĄ CHLEWISKA</t>
  </si>
  <si>
    <t>ŚWIETLICA GORSZEWICE</t>
  </si>
  <si>
    <t>ŚWIETLICA I REMIZA RADZYNY</t>
  </si>
  <si>
    <t>ŚWIETLICA KOMOROWO</t>
  </si>
  <si>
    <t>ŚWIETLICA Z REMIZĄ KOPANINA</t>
  </si>
  <si>
    <t>ŚWIETLICA SOKOLNIKI MAŁE</t>
  </si>
  <si>
    <t>ŚWIETLICA Z REMIZĄ GAJ WIELKI</t>
  </si>
  <si>
    <t>ŚWIETLICA DOLNE POLE</t>
  </si>
  <si>
    <t>BUDYNEK SZATNI BYTYŃ</t>
  </si>
  <si>
    <t>ŚWIETLICA PÓLKO</t>
  </si>
  <si>
    <t>ŚWIETLICA MŁODASKO</t>
  </si>
  <si>
    <t>ŚWIETLICA KIĄCZYN</t>
  </si>
  <si>
    <t>MONITOR PHILIPS LED 23</t>
  </si>
  <si>
    <t>księgowa brutto</t>
  </si>
  <si>
    <t>08 750/848</t>
  </si>
  <si>
    <t>stacjonarny</t>
  </si>
  <si>
    <t>POK 11</t>
  </si>
  <si>
    <t>08 750/849</t>
  </si>
  <si>
    <t>POK27A</t>
  </si>
  <si>
    <t>MONITOR PHILIPS LED 21,5</t>
  </si>
  <si>
    <t>08 750/850</t>
  </si>
  <si>
    <t>POK14</t>
  </si>
  <si>
    <t>08 750/851</t>
  </si>
  <si>
    <t>POK 14</t>
  </si>
  <si>
    <t>08 750/852</t>
  </si>
  <si>
    <t>08 750/853</t>
  </si>
  <si>
    <t>POK 32</t>
  </si>
  <si>
    <t>08 750/854</t>
  </si>
  <si>
    <t>POK21</t>
  </si>
  <si>
    <t>08 750/855</t>
  </si>
  <si>
    <t>POK28</t>
  </si>
  <si>
    <t>URZĄDZENIE WIELOFUNKCYJNE KYOCERA</t>
  </si>
  <si>
    <t>08 750/857</t>
  </si>
  <si>
    <t>POK18</t>
  </si>
  <si>
    <t>DRUKARKA FS-4200 DN</t>
  </si>
  <si>
    <t>08 750/858</t>
  </si>
  <si>
    <t>POK 18</t>
  </si>
  <si>
    <t>STACJA DOKUJĄCA TOSHIBA</t>
  </si>
  <si>
    <t>08 750/871</t>
  </si>
  <si>
    <t>POK 23</t>
  </si>
  <si>
    <t>MONITOR LCD PHILIPS 24"</t>
  </si>
  <si>
    <t>08 750/872</t>
  </si>
  <si>
    <t>POK23</t>
  </si>
  <si>
    <t>DRUKARKA HP LASER COLOR</t>
  </si>
  <si>
    <t>08 750/846</t>
  </si>
  <si>
    <t>POK29</t>
  </si>
  <si>
    <t>08 750/882</t>
  </si>
  <si>
    <t>POK 25</t>
  </si>
  <si>
    <t>DRUKARKA HP OFFICE JET PRO 8100</t>
  </si>
  <si>
    <t>08 750/883</t>
  </si>
  <si>
    <t>DRUKARKA RICOH AFICIO SP C320</t>
  </si>
  <si>
    <t>08 750/895</t>
  </si>
  <si>
    <t>POK26</t>
  </si>
  <si>
    <t>NISZCZARKA ALLIGATOR</t>
  </si>
  <si>
    <t>ZASILACZ APC UPS BACK 650VA</t>
  </si>
  <si>
    <t>08 750/869</t>
  </si>
  <si>
    <t>POL19</t>
  </si>
  <si>
    <t>08 750/870</t>
  </si>
  <si>
    <t>SERWEROWNIA</t>
  </si>
  <si>
    <t>08 750/897</t>
  </si>
  <si>
    <t>POK32</t>
  </si>
  <si>
    <t>MONITOR LCD PHILIPS 24" + GŁOŚNIKI</t>
  </si>
  <si>
    <t>08 750/901</t>
  </si>
  <si>
    <t>POK11</t>
  </si>
  <si>
    <t>KAMERA IP WIFI</t>
  </si>
  <si>
    <t>08 750/904</t>
  </si>
  <si>
    <t>POK24</t>
  </si>
  <si>
    <t>KLIMATYZATOR ROTENSO S 26I</t>
  </si>
  <si>
    <t>08 750/905</t>
  </si>
  <si>
    <t>POK13</t>
  </si>
  <si>
    <t>08 750/906</t>
  </si>
  <si>
    <t>08 750/907</t>
  </si>
  <si>
    <t>POK12</t>
  </si>
  <si>
    <t>08 750/908</t>
  </si>
  <si>
    <t>POK15</t>
  </si>
  <si>
    <t>KLIMATYZATOR ROTENSO S 35I</t>
  </si>
  <si>
    <t>08 750/909</t>
  </si>
  <si>
    <t>NISZCZARKA PROFI OFFICE ALLIGATOR</t>
  </si>
  <si>
    <t>08 750/910</t>
  </si>
  <si>
    <t>ZMYWARKA DMM59AHC SAMSUNG</t>
  </si>
  <si>
    <t>08 750/915</t>
  </si>
  <si>
    <t>KUCHNIA</t>
  </si>
  <si>
    <t>08 750/917</t>
  </si>
  <si>
    <t>DRUKARKA HP LASER JET 400</t>
  </si>
  <si>
    <t>08 750/918</t>
  </si>
  <si>
    <t>KAMERA INTERNETOWA LOGITECH</t>
  </si>
  <si>
    <t>08 750/919</t>
  </si>
  <si>
    <t>KAMERA CANON LEGRIA HP G 25</t>
  </si>
  <si>
    <t>08 750/920</t>
  </si>
  <si>
    <t>MIKROFON DO KAMER CANON DC-100</t>
  </si>
  <si>
    <t>08 750/925</t>
  </si>
  <si>
    <t>POK17</t>
  </si>
  <si>
    <t>08 750/927</t>
  </si>
  <si>
    <t>08 750/928</t>
  </si>
  <si>
    <t>DRUKARKA LASEROWA RICOH AFICIO</t>
  </si>
  <si>
    <t>08 750/930</t>
  </si>
  <si>
    <t>STACJA DOKUJĄCA CELL EURO 130W</t>
  </si>
  <si>
    <t>08 750/932</t>
  </si>
  <si>
    <t>MONITOR LCD PHILIPS</t>
  </si>
  <si>
    <t>08 750/934</t>
  </si>
  <si>
    <t>DRUKARKA HP LASER JET M 604</t>
  </si>
  <si>
    <t>08 750/936</t>
  </si>
  <si>
    <t>08 750/942</t>
  </si>
  <si>
    <t>08 750/943</t>
  </si>
  <si>
    <t>08 750/944</t>
  </si>
  <si>
    <t>08 750/947</t>
  </si>
  <si>
    <t>PROJEKTOR MAXLED X3000</t>
  </si>
  <si>
    <t>08 750/963</t>
  </si>
  <si>
    <t xml:space="preserve">STACJA DOKUJĄCA DELL EURO </t>
  </si>
  <si>
    <t>08 750/964</t>
  </si>
  <si>
    <t>08 750/965</t>
  </si>
  <si>
    <t>KLIMATYZATOR ROTENSO KASI K26I</t>
  </si>
  <si>
    <t>08 750/966</t>
  </si>
  <si>
    <t>POK25</t>
  </si>
  <si>
    <t>APARAT NIKON Coolpix</t>
  </si>
  <si>
    <t>08 750/967</t>
  </si>
  <si>
    <t>pok26</t>
  </si>
  <si>
    <t>OBIEKTYW CANON 10-18</t>
  </si>
  <si>
    <t>08 750/968</t>
  </si>
  <si>
    <t>MAG.PIK</t>
  </si>
  <si>
    <t>MONITOR LCD PHILIPS 23"</t>
  </si>
  <si>
    <t>08 750/969</t>
  </si>
  <si>
    <t>08 750/970</t>
  </si>
  <si>
    <t>SKANER DOKUMENTÓW MUSTEK D 20</t>
  </si>
  <si>
    <t>08 750/973</t>
  </si>
  <si>
    <t>08 750/974</t>
  </si>
  <si>
    <t>POK 22</t>
  </si>
  <si>
    <t>MONIOR LC PHILIPS 24"</t>
  </si>
  <si>
    <t>08 750/977</t>
  </si>
  <si>
    <t>POK16</t>
  </si>
  <si>
    <t>ZASILACZ AWARYJNY 900VA</t>
  </si>
  <si>
    <t>08 750/980</t>
  </si>
  <si>
    <t>DYSK SEAGATE 4 TB</t>
  </si>
  <si>
    <t>08 750/981</t>
  </si>
  <si>
    <t>MIKROFALÓWKA AMICA</t>
  </si>
  <si>
    <t>08 750/999/1003</t>
  </si>
  <si>
    <t>08 750/999/1004</t>
  </si>
  <si>
    <t>NISZCZARKA ALLIGATOR 708CC+</t>
  </si>
  <si>
    <t>08 750/999/1005</t>
  </si>
  <si>
    <t>POK19</t>
  </si>
  <si>
    <t>08 750/999/1006</t>
  </si>
  <si>
    <t>DRUKARKA HP OFFICE JET 8210</t>
  </si>
  <si>
    <t>08 750/999/1007</t>
  </si>
  <si>
    <t>08 750/999/1008</t>
  </si>
  <si>
    <t>DRUKARKA HP OFFICE PRO 8210</t>
  </si>
  <si>
    <t>DRUKARKA HP LASER JET PRO M 402</t>
  </si>
  <si>
    <t>08 750/999/1009</t>
  </si>
  <si>
    <t>POK22</t>
  </si>
  <si>
    <t>08 750/999/1010</t>
  </si>
  <si>
    <t>ZASILACZ APC UPS 500VA</t>
  </si>
  <si>
    <t>08 750/999/1017</t>
  </si>
  <si>
    <t>ROUTER D-LINK 4 G LTE</t>
  </si>
  <si>
    <t>08 750/999/1020</t>
  </si>
  <si>
    <t>08 750/999/1021</t>
  </si>
  <si>
    <t>HP SWITCH 1420</t>
  </si>
  <si>
    <t>DREY TEC ACCESS POIN</t>
  </si>
  <si>
    <t>08 750/999/1022</t>
  </si>
  <si>
    <t>08 750/999/1024</t>
  </si>
  <si>
    <t>ZASILACZ APC UPS</t>
  </si>
  <si>
    <t>TELEWIZOR 44-55" SAMSUNG</t>
  </si>
  <si>
    <t>08 750/999/1030</t>
  </si>
  <si>
    <t xml:space="preserve">DRUKARKA HPLJ PRO M 402 </t>
  </si>
  <si>
    <t>08 750/999/1034</t>
  </si>
  <si>
    <t>ODKURZACZ</t>
  </si>
  <si>
    <t>08 750/999/1035</t>
  </si>
  <si>
    <t>MAG.GOSP.</t>
  </si>
  <si>
    <t>08 750/999/1036</t>
  </si>
  <si>
    <t>BUD.B.</t>
  </si>
  <si>
    <t>ZASILACZ APC UPS 650VA</t>
  </si>
  <si>
    <t>08 750/999/1050</t>
  </si>
  <si>
    <t>08 750/999/1051</t>
  </si>
  <si>
    <t>DYSK SIECIOWY SYNOLOGY</t>
  </si>
  <si>
    <t>08 750/999/1052</t>
  </si>
  <si>
    <t>08 750/999/1056</t>
  </si>
  <si>
    <t>KLIMATYZATOR ROTENSO</t>
  </si>
  <si>
    <t>08 750/999/1062</t>
  </si>
  <si>
    <t>08 750/999/1066</t>
  </si>
  <si>
    <t>DRUKARKA HP LASER PRO 402</t>
  </si>
  <si>
    <t>NISZCZARKA PROFI OFFICE ALLIGATOR 708 CC+</t>
  </si>
  <si>
    <t>08 750/999/1085</t>
  </si>
  <si>
    <t>KLIMATYZATOR AUX BASIC</t>
  </si>
  <si>
    <t>08 750/999/1086</t>
  </si>
  <si>
    <t>08 750/999/1106</t>
  </si>
  <si>
    <t>NISZCZARKA PROFI OFFICE ALLIGATOR 708CC+</t>
  </si>
  <si>
    <t>08 750/999/1107</t>
  </si>
  <si>
    <t>08 750/999/1109</t>
  </si>
  <si>
    <t>ZASILACZ APC UPC 650VA</t>
  </si>
  <si>
    <t>TELEWIZOR 55" SAMSUNG</t>
  </si>
  <si>
    <t>08 750/999/1110</t>
  </si>
  <si>
    <t>KORYTARZ DÓŁ</t>
  </si>
  <si>
    <t>STANOWISKO PC CORSAIR ATX</t>
  </si>
  <si>
    <t>08 750/999/1111</t>
  </si>
  <si>
    <t>08 750/999/1112</t>
  </si>
  <si>
    <t>08 750/999/1113</t>
  </si>
  <si>
    <t>08 750/999/1119</t>
  </si>
  <si>
    <t>08 750/999/1120</t>
  </si>
  <si>
    <t>STACJA DOKUJĄCA TOSHIBA 120W</t>
  </si>
  <si>
    <t>08 851/203</t>
  </si>
  <si>
    <t>KUCHNIA GAZOWA 618GE</t>
  </si>
  <si>
    <t>08 921/262</t>
  </si>
  <si>
    <t>ŚW.GORSZEWICE</t>
  </si>
  <si>
    <t>KUCHNIA MIKROFALOWA SAMSUNG</t>
  </si>
  <si>
    <t>08 921/264</t>
  </si>
  <si>
    <t>ŚW.MŁODASKO</t>
  </si>
  <si>
    <t>ŚW.KOMOROWO</t>
  </si>
  <si>
    <t>08 921/265</t>
  </si>
  <si>
    <t>MAGNETOFON BUMBOX Z CD/USB</t>
  </si>
  <si>
    <t>ZESTAW NAGŁAŚNIAJĄCY</t>
  </si>
  <si>
    <t>08 921/266</t>
  </si>
  <si>
    <t>ŚW.KOPANINA</t>
  </si>
  <si>
    <t>KUCHNIA 618GE</t>
  </si>
  <si>
    <t>08 921/267</t>
  </si>
  <si>
    <t>ŚW,MŁODASKO</t>
  </si>
  <si>
    <t>08 921/268</t>
  </si>
  <si>
    <t>CHŁODZIARKO-ZAMRAŻARKA ZRA 40100WA</t>
  </si>
  <si>
    <t>CHŁODZIARKO ZAMRAŻARKA BLF-9121W WHIRPOOL</t>
  </si>
  <si>
    <t>08 921/269</t>
  </si>
  <si>
    <t>08 921/274</t>
  </si>
  <si>
    <t>KUCHNIA 57GEH</t>
  </si>
  <si>
    <t>KUCHNIA FSE6212 ODW BEKO</t>
  </si>
  <si>
    <t>08 921/276</t>
  </si>
  <si>
    <t>ŚW.PÓLKO</t>
  </si>
  <si>
    <t>PROJEKTOR VORDON LP-205</t>
  </si>
  <si>
    <t>08 921/279</t>
  </si>
  <si>
    <t>przenośny</t>
  </si>
  <si>
    <t>08 921/280</t>
  </si>
  <si>
    <t>KUCHNIA 618GES</t>
  </si>
  <si>
    <t>08 921/282</t>
  </si>
  <si>
    <t>ŚW.SOKOLNIKI MAŁE</t>
  </si>
  <si>
    <t>LODÓWKA BEKO GN 162330</t>
  </si>
  <si>
    <t>ŚW.PÓŁKO</t>
  </si>
  <si>
    <t>MIRKOFALÓWKA</t>
  </si>
  <si>
    <t>08 921/284</t>
  </si>
  <si>
    <t>08 921/283</t>
  </si>
  <si>
    <t>08 921/285</t>
  </si>
  <si>
    <t>BLENDER AMICA BTK5011</t>
  </si>
  <si>
    <t>CHŁODZIARKO-ZAMRAŻARKA AMICA FK321</t>
  </si>
  <si>
    <t>08/921/286</t>
  </si>
  <si>
    <t>ŚW.CHLEWISKA</t>
  </si>
  <si>
    <t>ŚW.GAJ WIELKI</t>
  </si>
  <si>
    <t>08 921/287</t>
  </si>
  <si>
    <t>08 921/289</t>
  </si>
  <si>
    <t>ŚW.KIĄCZYN</t>
  </si>
  <si>
    <t>08 921/288</t>
  </si>
  <si>
    <t>08 921/291</t>
  </si>
  <si>
    <t>ŚW.DOLNE POLE</t>
  </si>
  <si>
    <t>ZMYWARKA WHIRLPOOL WFC 3C26</t>
  </si>
  <si>
    <t>08 921/293</t>
  </si>
  <si>
    <t>08 921/294</t>
  </si>
  <si>
    <t>RADIOMAGNETOFON BOMBOX</t>
  </si>
  <si>
    <t>08 921/295</t>
  </si>
  <si>
    <t>KAMERA IP DAHUA 4 MPX</t>
  </si>
  <si>
    <t>08 700/001</t>
  </si>
  <si>
    <t>PAŁAC</t>
  </si>
  <si>
    <t>PRZYSTANEK AUTOBUSOWY  CHLEWISKA</t>
  </si>
  <si>
    <t>PRZYSTANEK AUTOBUSOWY CHLEWISKA MUROWANY</t>
  </si>
  <si>
    <t>PRZYSTANEK AUTOBUSOWY BRZEZNO</t>
  </si>
  <si>
    <t>PRZYSTANEK AUTOBUSOWY DOLNE POLE</t>
  </si>
  <si>
    <t>WIATA PRZYSTANKOWA GAJ WIELKI</t>
  </si>
  <si>
    <t>PRZYSTANEK AUTOBUSOWY STRAMNICA</t>
  </si>
  <si>
    <t>PRZYSTANEK AUTOBUSOWY MUROWANY KIĄCZYN</t>
  </si>
  <si>
    <t>PRZYSTANEK AUTOBUSOWY KIĄCZYN</t>
  </si>
  <si>
    <t>PRZYSTANEK AUTOBUSOWY KOMOROWO</t>
  </si>
  <si>
    <t>PRZYSTANEK AUTOBUSOWY RADZYNY</t>
  </si>
  <si>
    <t>PRZYSTANEK- WIATA PÓLKO</t>
  </si>
  <si>
    <t>PRZYSTANEK PÓLKO</t>
  </si>
  <si>
    <t>WIATA-PRZYSTANEK AUTOBUSOWY  WIERZCHACZEWO</t>
  </si>
  <si>
    <t>WIATA-PRZYSTANEK AUTOBUSOWY  Kopanina</t>
  </si>
  <si>
    <t>WIATA - PRZYSTANEK AUTOBUSOWY GAJ WIELKI</t>
  </si>
  <si>
    <t>PRZYSTANEK AUTOBUSOWY SOKOLNIKI MAŁE</t>
  </si>
  <si>
    <t>PRZYSTANEK AUTOBUSOWY SOKOLNIKI WIELKIE</t>
  </si>
  <si>
    <t>PRZYSTANEK AUTOBUSOWY GAJ WIELKI</t>
  </si>
  <si>
    <t>WIATA -PRZYSTANEK PÓLKO</t>
  </si>
  <si>
    <t>WIATA - PRZYSTANEK KAŹMIERZ UL. WIŚNIOWA</t>
  </si>
  <si>
    <t>PRZYSTANEK AUTOBUSOWY GORSZEWICE</t>
  </si>
  <si>
    <t>WIATA PRZYSTANKOWA KAŹMIERZ UL. POZNAŃSKA</t>
  </si>
  <si>
    <t>WIATA PRZYSTANKOWA BRZEZNO</t>
  </si>
  <si>
    <t>WIATA PRZYSTANKOWA KAŹMIERZ  RYNEK</t>
  </si>
  <si>
    <t>PRZYSTANEK MUROWANY WITKOWICE</t>
  </si>
  <si>
    <t>PRZYSTANEK MUROWANY PIERSKO</t>
  </si>
  <si>
    <t>BUDYNEK GARAŻOWY BYTYŃ</t>
  </si>
  <si>
    <t>KOMPUTER CENTRALNY HP ML 350G8ES-2620</t>
  </si>
  <si>
    <t>04 750/336</t>
  </si>
  <si>
    <t>04/750/337</t>
  </si>
  <si>
    <t>STANOWISKO PC INTERCORE</t>
  </si>
  <si>
    <t>STANOWICKO PC INTERCORE</t>
  </si>
  <si>
    <t>04/750/338</t>
  </si>
  <si>
    <t>04 750/339</t>
  </si>
  <si>
    <t>04 750/340</t>
  </si>
  <si>
    <t>04 750/341</t>
  </si>
  <si>
    <t>POK 27</t>
  </si>
  <si>
    <t xml:space="preserve">POK27 </t>
  </si>
  <si>
    <t>04 750/342</t>
  </si>
  <si>
    <t>04/750/343</t>
  </si>
  <si>
    <t>NOTEBOOK TOSHIBA TECRA Z50-A-16C</t>
  </si>
  <si>
    <t>STANOWISKO PC ATX</t>
  </si>
  <si>
    <t>04 750/345</t>
  </si>
  <si>
    <t>POK27</t>
  </si>
  <si>
    <t>STANOWISKO PC ATX 500</t>
  </si>
  <si>
    <t>04 750/348</t>
  </si>
  <si>
    <t>STANOWISKO KOMPUTEROWE PC ATX 500</t>
  </si>
  <si>
    <t>04 750/349</t>
  </si>
  <si>
    <t>NOTEBOOK DELL PRECISION M3510</t>
  </si>
  <si>
    <t>04 750/350</t>
  </si>
  <si>
    <t xml:space="preserve">STANOWISKO KOMPUTEROWE  </t>
  </si>
  <si>
    <t>04 750/351</t>
  </si>
  <si>
    <t>04 750/352</t>
  </si>
  <si>
    <t>NOTEBOOK DELL LATITUDE E5570</t>
  </si>
  <si>
    <t>TELEWIZOR SAMSUNG UE55K550</t>
  </si>
  <si>
    <t>04 750/353</t>
  </si>
  <si>
    <t>KOMPUTER PC ATX 500 W</t>
  </si>
  <si>
    <t>04 750/354</t>
  </si>
  <si>
    <t>KLIMATYZATOR ROTENSO H120</t>
  </si>
  <si>
    <t>06 750/313</t>
  </si>
  <si>
    <t>PROJEKTOR NEC M 402W</t>
  </si>
  <si>
    <t>04 851/065</t>
  </si>
  <si>
    <t>NOTEBOOK TOSHIBA TECRA Z50-A-181</t>
  </si>
  <si>
    <t>04 851/067</t>
  </si>
  <si>
    <t>NOTEBOOK DELL LATITUDE E5470</t>
  </si>
  <si>
    <t>04 852/003</t>
  </si>
  <si>
    <t>LODÓWKA SAMSUNG RF56J9041SR</t>
  </si>
  <si>
    <t>04 921/051</t>
  </si>
  <si>
    <t>Bytyń</t>
  </si>
  <si>
    <t>Chlewiska</t>
  </si>
  <si>
    <t>Gaj Wielki</t>
  </si>
  <si>
    <t>Gorszewice</t>
  </si>
  <si>
    <t>Kaźmierz</t>
  </si>
  <si>
    <t>Kopanina</t>
  </si>
  <si>
    <t>Radzyny</t>
  </si>
  <si>
    <t>Sokolniki Małe</t>
  </si>
  <si>
    <t>BUDYNEK MAGAZYNOWO-GARAŻOWY METALOWY SOKOLNIKI MAŁE</t>
  </si>
  <si>
    <t>Dane na rok 2019</t>
  </si>
  <si>
    <t>Dane na rok 2020</t>
  </si>
  <si>
    <t>Odtworzeniowa</t>
  </si>
  <si>
    <t>PRZYSTANEK-WIATA Z BLACHU SIERPÓWKO</t>
  </si>
  <si>
    <t>NOTEBOOK DELL LATITUDE L5591</t>
  </si>
  <si>
    <t>08 750/999/1122</t>
  </si>
  <si>
    <t>ZASILACZ APS UPS BACK 650VA</t>
  </si>
  <si>
    <t>08 750/999/1123</t>
  </si>
  <si>
    <t>08 750/999/1124</t>
  </si>
  <si>
    <t>08 750/999/1126</t>
  </si>
  <si>
    <t>STANOWISKO PC CORSAIR ATX 500W</t>
  </si>
  <si>
    <t>08 750/999/1128</t>
  </si>
  <si>
    <t>08 750/999/1130</t>
  </si>
  <si>
    <t>08 921/306</t>
  </si>
  <si>
    <t>CHŁODZIARKO-ZAMRAŻARKA</t>
  </si>
  <si>
    <t>08 921/307</t>
  </si>
  <si>
    <t>ZMYWARKA</t>
  </si>
  <si>
    <t>08 921/308</t>
  </si>
  <si>
    <t>NOTEBOOK DELL V3580</t>
  </si>
  <si>
    <t>08 750/999/1131</t>
  </si>
  <si>
    <t>KUCHNIA GAZOWA</t>
  </si>
  <si>
    <t>08 921/311</t>
  </si>
  <si>
    <t>08 750/999/1133</t>
  </si>
  <si>
    <t>Dane ogólne jednostki organizacyjnej podległej Gminie Kaźmierz</t>
  </si>
  <si>
    <t>OCZYSZCZALNIA</t>
  </si>
  <si>
    <t>BUDYNEK PAŁACU W KAŹMIERZU</t>
  </si>
  <si>
    <t>BUDYNEK OCZYSZCZALNI ŚCIEKÓW W KIĄCZYNIE</t>
  </si>
  <si>
    <t xml:space="preserve">Grupa 2 </t>
  </si>
  <si>
    <t>jednostki organizacyjnej podległej Gminie Kaźmierz</t>
  </si>
  <si>
    <t>RAZEM:</t>
  </si>
  <si>
    <t>Ubezpieczenie mienia od wszystkich ryzyk</t>
  </si>
  <si>
    <r>
      <rPr>
        <b/>
        <sz val="8"/>
        <rFont val="Verdana"/>
        <family val="2"/>
      </rPr>
      <t>Załącznik nr 10</t>
    </r>
    <r>
      <rPr>
        <sz val="8"/>
        <rFont val="Verdana"/>
        <family val="2"/>
      </rPr>
      <t xml:space="preserve"> do Specyfikacji Istotnych Warunków Zamówienia na usługę ubezpieczenia Gminy Kaźmierz oraz podległych jednostek organizacyjnych
Znak sprawy 1/2020/MIENIE_OC_NNW/NO/K/BU
– „Wykaz mienia_Urząd Gminy”</t>
    </r>
  </si>
  <si>
    <t>Gmina Każmierz, Urząd Gminy</t>
  </si>
  <si>
    <t>000535907</t>
  </si>
  <si>
    <t xml:space="preserve">84.11.Z </t>
  </si>
  <si>
    <t>Kierowanie podstawowymi rodzajami działalności publicznej</t>
  </si>
  <si>
    <t>zgodnie z wykazem mienia</t>
  </si>
  <si>
    <t>Czy od 1997 r. wystąpiły w Państwa mieniu szkody powodziowe ? 
Jeśli tak,  to kiedy i jaka była wysokość szkód.</t>
  </si>
  <si>
    <r>
      <rPr>
        <b/>
        <sz val="8"/>
        <rFont val="Verdana"/>
        <family val="2"/>
      </rPr>
      <t xml:space="preserve">Załącznik nr 10 </t>
    </r>
    <r>
      <rPr>
        <sz val="8"/>
        <rFont val="Verdana"/>
        <family val="2"/>
      </rPr>
      <t>do Specyfikacji Istotnych Warunków Zamówienia na usługę ubezpieczenia Gminy Kaźmierz oraz podległych jednostek organizacyjnych
Znak sprawy 1/2020/MIENIE_OC_NNW/NO/K/BU
– „Wykaz mienia_Urząd Gminy”</t>
    </r>
  </si>
  <si>
    <t>UL. SZAMOTULSKA 20
64-530 KAŹMIERZ</t>
  </si>
  <si>
    <t>Czy jednostka przechowuje, kontroluje lub chroni mienie należące do osób trzecich (np. prowadzenie szatni, prowadzenie parkingu strzeżonego itp.)</t>
  </si>
  <si>
    <t>Nr inwentarzowy/ seryjny</t>
  </si>
  <si>
    <t>Wyposażenie jednostek OSP i świetlic wiejskich</t>
  </si>
  <si>
    <t>Długość drogi w km</t>
  </si>
  <si>
    <t>Razem:</t>
  </si>
  <si>
    <t>Łączna liczba członków OSP</t>
  </si>
  <si>
    <t>w tym w rozbiciu na grupy KŚT:</t>
  </si>
  <si>
    <t>gr. 4</t>
  </si>
  <si>
    <t>gr. 8</t>
  </si>
  <si>
    <t>gr. 6</t>
  </si>
  <si>
    <t>POZOSTAŁE ŚRODKI TRWAŁE (włączone do Mienia od wszystkich ryzyk):</t>
  </si>
  <si>
    <t>Oczyszczalnia ścieków w Kiączynie</t>
  </si>
  <si>
    <t>Urządzenie/instalacja</t>
  </si>
  <si>
    <t>Ilość</t>
  </si>
  <si>
    <t xml:space="preserve">Opis/Parametry </t>
  </si>
  <si>
    <t xml:space="preserve">Zbiornik ścieków dowożonych </t>
  </si>
  <si>
    <t xml:space="preserve">1 kpl. </t>
  </si>
  <si>
    <t xml:space="preserve">śr. 10 m, wys. użytkowa 2,3 m ,          V = 181 m3, zagłębiony żelbetowy </t>
  </si>
  <si>
    <t xml:space="preserve">Stacja odbioru ścieków dowożonych </t>
  </si>
  <si>
    <t xml:space="preserve">wyniesiona, murowana budowla, nad zbiornikiem ścieków dowożonych,   o wymiarach 13 x 6,5 m, stolarka okienna i drzwiowa, gres </t>
  </si>
  <si>
    <t xml:space="preserve">Przepompownia główna na oczyszczalni w Kiączynie </t>
  </si>
  <si>
    <t xml:space="preserve">fi 3,0 m, zbiornik zabłębiony żelbetowy 5,9 m przykryta płytą żelbetową </t>
  </si>
  <si>
    <t xml:space="preserve">Przepompownia ścieków oczyszczonych </t>
  </si>
  <si>
    <t xml:space="preserve"> zagłębiona komora żelbetowa fi 3,0 mwys. 3,0 m z krata pomostową</t>
  </si>
  <si>
    <t xml:space="preserve">Przekrycie przepompowni ścieków oczyszczonych </t>
  </si>
  <si>
    <t xml:space="preserve">PVC fi 3,0 mm </t>
  </si>
  <si>
    <t>Komora zasuw</t>
  </si>
  <si>
    <t xml:space="preserve">żelbetowy, zbiornik prostokątny o wym 1,9 x 1,4m wys. 1,7 m z kratą pomostową </t>
  </si>
  <si>
    <t>Zbiorniki komór biolo. napowietrzanych</t>
  </si>
  <si>
    <t xml:space="preserve">4 komory  stalowe wyniesione w dwóch ciągach (2 szt. 6 x 6 m oraz 2 szt. 7 x 6 m) oraz 2 komory stabiliacji tlenowej (6 x 6 m i 6 x 4,3 m) , pokryte kopułą z laminatu,  na fundamncie ,ocieplone płytami warstwowymi z pomieszczeniem dmuchaw i pomp w parterze </t>
  </si>
  <si>
    <t xml:space="preserve">Osadniki wtórne </t>
  </si>
  <si>
    <t>2 osadniki poziome prostokątne  o łacznym wymiarze szer. 7,4 m dł. 18 m</t>
  </si>
  <si>
    <t>Kaskada</t>
  </si>
  <si>
    <t xml:space="preserve">betonowa z wylotem wody, wys.  3 m, płyty spadkowe, szer. 7,4 m dł. 3,5m </t>
  </si>
  <si>
    <t xml:space="preserve">Budynek oczyszczalni mechanicznej </t>
  </si>
  <si>
    <t xml:space="preserve">pow. zabudowy 523,61 m2, kubatura 2280 m3, 2 kondygnacje, zew. klatka schodowa, gres, stolarak okienna i drzwiowa, 5 x 12 m, murowany, wyniesiony  wys -  9,7 m , obłozony klinkierem i płytą warstwową </t>
  </si>
  <si>
    <t>Budynek stacji odwadniania osadu</t>
  </si>
  <si>
    <t>pow. zabudowy 104,7 m2, kubatura 525 m3, wyniesiony, murowany, wykończenie płyta warstwowa i klinkier, obrys 10 x 12 m, wys. 5 m, brama garażowa, stolarka okienna i drzwiowa</t>
  </si>
  <si>
    <t>Utwardzenie terenu</t>
  </si>
  <si>
    <t xml:space="preserve">nawierzchnia z kostki betonowej gr. 8 cm, krawężniki betonowe , pow. utwardzona 1578 m2 </t>
  </si>
  <si>
    <t>Biofiltr z fundamentem</t>
  </si>
  <si>
    <t xml:space="preserve">fundament  11 x 6 m, biofiltr BIOWENT BW - 6000 m3/h , obudowa laminat polestrowy wzmocniony włóknem szklanym </t>
  </si>
  <si>
    <t>Ogrodzenie</t>
  </si>
  <si>
    <t>Ogrodzenie z paneli na słupkach stalowych , cokoły betonowe , 2 bramy wjazdowe przesuwane</t>
  </si>
  <si>
    <t xml:space="preserve">Instalacja co z kotłownią gazową </t>
  </si>
  <si>
    <t>Kotłownia w budynku oczyszcz. mechanicznej, kocioł BROTJE typ TRIBLOC TE-90 C moc 90 kW naczynie wzbiorcze ,pompy MAGNA - 2 szt. , kominy stalowe odpr. spalin i wentlacji graw.  rurcociągi z rur PP i stalowe,  grzejniki, dł. co na terenie 84 m</t>
  </si>
  <si>
    <t xml:space="preserve">Urządzenia  stacji odwadniania osadu </t>
  </si>
  <si>
    <t xml:space="preserve">Prasa taśmowa MONOBELT NP08CK z układem dozowania polielektrolitu i pompami, zespołem odzysku wody płuczącej ZOW-1, zasobnik wapna V = 10 m3, przenośnik osadu  dł. 5000m </t>
  </si>
  <si>
    <t xml:space="preserve">Urządzenia pompowni głównej </t>
  </si>
  <si>
    <t>sito pionowe SPP 303 TEW , 3 pompy zatapialne NP.3128.85HT/487 Flygt, mieszadło SR 4620.410SF Flygt</t>
  </si>
  <si>
    <t xml:space="preserve">Urządzenia  mechanicznej oczyszczalni ścieków </t>
  </si>
  <si>
    <t>sitopiaskownik  SSP30/0,8/2 składający się z zbiornika, sita spiralnego SP 317, przenośnika ślimakowego TWR 14/W/7,4;  płuczka piasku PP 250.9</t>
  </si>
  <si>
    <t>Urządzenia reaktora biologicznego</t>
  </si>
  <si>
    <t xml:space="preserve">Urządzenia osadników wtórnych </t>
  </si>
  <si>
    <t xml:space="preserve">2 zgarniacze osadu dennego i pływjącego z napędem 0,55 kW ZPO -3,0/16,5 SABKUR-BIO </t>
  </si>
  <si>
    <t>Komora pomiarowa i urządzenia  pompownia ścieków oczyszczonych</t>
  </si>
  <si>
    <t>4 pompy zatapialne Flygt (MP3 127.170HT/225, MP3 127.170HT/252, CP3057.181HT/262, CP 3057.181HT/262), komora pomiarowa fi 1,5 m z przepływomierzem, śr. 200 mm</t>
  </si>
  <si>
    <t xml:space="preserve">Urządzenia stacji odbioru ścieków dowożonych </t>
  </si>
  <si>
    <t>sitopiaskownik SSP 30/0,8/2 TEW, skłdający się ze zbiornika, sita spiralnego SP 3018, przenośnika slimakowego TWR 14/W/7,4 ; płuczka piasku PP 250.9 TEW; stacja zlewcza SZ101.6 TEW; mieszadło SR4640.412.SF Flygt</t>
  </si>
  <si>
    <t>Agregat prądotwórczy</t>
  </si>
  <si>
    <t>Budynek techniczno - socjalny</t>
  </si>
  <si>
    <r>
      <rPr>
        <b/>
        <sz val="8"/>
        <color indexed="8"/>
        <rFont val="Verdana"/>
        <family val="2"/>
      </rPr>
      <t xml:space="preserve">Załącznik nr 10 </t>
    </r>
    <r>
      <rPr>
        <sz val="8"/>
        <color indexed="8"/>
        <rFont val="Verdana"/>
        <family val="2"/>
      </rPr>
      <t>do Specyfikacji Istotnych Warunków Zamówienia na usługę ubezpieczenia Gminy Kaźmierz oraz podległych jednostek organizacyjnych
Znak sprawy 1/2020/MIENIE_OC_NNW/NO/K/BU
– „Wykaz mienia_Urząd Gminy”</t>
    </r>
  </si>
  <si>
    <t>Urządzenia i elementy wchodzące w skład Oczyszczalni ścieków w Kiączynie:</t>
  </si>
  <si>
    <t xml:space="preserve">panele napowietrzające Hafi typ P 2,0 , 2 dmuchawy nowe (ROBOX Evolution ES 45/2P - SNT) , 2 istniejące, pompy wody  nadosadowej pływakowe IF50N LFP - 2 szt.,   2 pompy śrubowe osadu nadmiernego                                i recyrkulacji BN35-6LS Seepex AFT </t>
  </si>
  <si>
    <t>-</t>
  </si>
  <si>
    <t>czasami - prace budowlane</t>
  </si>
  <si>
    <t>Ryzyko powodzi / podtopień u nas nie występuje</t>
  </si>
  <si>
    <t>BUDYNEK ADMINISTRACYJNY  "A"</t>
  </si>
  <si>
    <t xml:space="preserve">BUDYNEK ADMINISTRACYJNY "B" </t>
  </si>
  <si>
    <r>
      <t xml:space="preserve">Salka gimnastyczna wynajęta od Parafii Rzymskokatolickiej w Bytyniu używana przez SP BYTYŃ - </t>
    </r>
    <r>
      <rPr>
        <b/>
        <i/>
        <sz val="8"/>
        <rFont val="Verdana"/>
        <family val="2"/>
      </rPr>
      <t>CESJA</t>
    </r>
  </si>
  <si>
    <t>Gmina Kaźmierz, Urząd Gminy</t>
  </si>
  <si>
    <r>
      <rPr>
        <b/>
        <sz val="8"/>
        <rFont val="Verdana"/>
        <family val="2"/>
      </rPr>
      <t>Skorygowany (korekta z dnia 13.01.2020 r.) Załącznik nr 10</t>
    </r>
    <r>
      <rPr>
        <sz val="8"/>
        <rFont val="Verdana"/>
        <family val="2"/>
      </rPr>
      <t xml:space="preserve"> do Specyfikacji Istotnych Warunków Zamówienia na usługę ubezpieczenia Gminy Kaźmierz oraz podległych jednostek organizacyjnych
Znak sprawy 1/2020/MIENIE_OC_NNW/NO/K/BU
– „Wykaz mienia_Urząd Gminy”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</si>
</sst>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77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Arial CE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9"/>
      <name val="Verdana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b/>
      <sz val="9"/>
      <color indexed="50"/>
      <name val="Verdana"/>
      <family val="2"/>
    </font>
    <font>
      <b/>
      <sz val="10"/>
      <color indexed="50"/>
      <name val="Verdana"/>
      <family val="2"/>
    </font>
    <font>
      <b/>
      <sz val="9"/>
      <color indexed="8"/>
      <name val="Verdana"/>
      <family val="2"/>
    </font>
    <font>
      <sz val="8"/>
      <color indexed="30"/>
      <name val="Verdana"/>
      <family val="2"/>
    </font>
    <font>
      <sz val="8"/>
      <color indexed="60"/>
      <name val="Verdana"/>
      <family val="2"/>
    </font>
    <font>
      <b/>
      <sz val="8"/>
      <color indexed="8"/>
      <name val="Calibri"/>
      <family val="2"/>
    </font>
    <font>
      <i/>
      <sz val="8"/>
      <color indexed="30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b/>
      <sz val="9"/>
      <color rgb="FFC2B000"/>
      <name val="Verdana"/>
      <family val="2"/>
    </font>
    <font>
      <sz val="8"/>
      <color theme="1"/>
      <name val="Verdana"/>
      <family val="2"/>
    </font>
    <font>
      <b/>
      <sz val="10"/>
      <color rgb="FFC2B000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9"/>
      <color theme="1"/>
      <name val="Verdana"/>
      <family val="2"/>
    </font>
    <font>
      <sz val="8"/>
      <color rgb="FF0070C0"/>
      <name val="Verdana"/>
      <family val="2"/>
    </font>
    <font>
      <sz val="8"/>
      <color rgb="FFC00000"/>
      <name val="Verdana"/>
      <family val="2"/>
    </font>
    <font>
      <b/>
      <sz val="8"/>
      <color theme="1"/>
      <name val="Calibri"/>
      <family val="2"/>
    </font>
    <font>
      <i/>
      <sz val="8"/>
      <color rgb="FF0070C0"/>
      <name val="Verdana"/>
      <family val="2"/>
    </font>
    <font>
      <b/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C2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thin"/>
      <right style="hair">
        <color rgb="FFC2B000"/>
      </right>
      <top style="thin"/>
      <bottom style="thin"/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>
        <color indexed="63"/>
      </bottom>
    </border>
    <border>
      <left style="thin"/>
      <right style="thin">
        <color rgb="FFC2B000"/>
      </right>
      <top style="thin">
        <color rgb="FFC2B000"/>
      </top>
      <bottom style="thin"/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>
        <color indexed="63"/>
      </bottom>
    </border>
    <border>
      <left style="thin">
        <color rgb="FFC2B000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rgb="FFC2B000"/>
      </bottom>
    </border>
    <border>
      <left style="thin"/>
      <right>
        <color indexed="63"/>
      </right>
      <top style="thin">
        <color rgb="FFC2B000"/>
      </top>
      <bottom style="thin">
        <color rgb="FFC2B000"/>
      </bottom>
    </border>
    <border>
      <left style="thin"/>
      <right>
        <color indexed="63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>
        <color indexed="63"/>
      </top>
      <bottom>
        <color indexed="63"/>
      </bottom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thin"/>
      <right/>
      <top style="thin"/>
      <bottom style="thin"/>
    </border>
    <border>
      <left style="thin">
        <color rgb="FFC2B000"/>
      </left>
      <right style="thin">
        <color rgb="FFC2B000"/>
      </right>
      <top style="thin">
        <color rgb="FFC2B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 style="thin">
        <color rgb="FFC2B000"/>
      </top>
      <bottom style="thin">
        <color rgb="FFC5C200"/>
      </bottom>
    </border>
    <border>
      <left style="thin"/>
      <right style="hair">
        <color rgb="FFC2B000"/>
      </right>
      <top style="thin">
        <color rgb="FFC5C200"/>
      </top>
      <bottom style="thin">
        <color rgb="FFC5C200"/>
      </bottom>
    </border>
    <border>
      <left/>
      <right style="thin"/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thin">
        <color rgb="FFC2B000"/>
      </left>
      <right style="thin"/>
      <top style="thin"/>
      <bottom style="thin"/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hair">
        <color rgb="FFC2B000"/>
      </right>
      <top>
        <color indexed="63"/>
      </top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thin">
        <color rgb="FFC2B000"/>
      </left>
      <right style="thin">
        <color rgb="FFC2B000"/>
      </right>
      <top>
        <color indexed="63"/>
      </top>
      <bottom style="thin"/>
    </border>
    <border>
      <left style="thin">
        <color rgb="FFC2B000"/>
      </left>
      <right style="thin"/>
      <top>
        <color indexed="63"/>
      </top>
      <bottom style="thin"/>
    </border>
    <border>
      <left style="thin"/>
      <right style="thin">
        <color rgb="FFC2B000"/>
      </right>
      <top>
        <color indexed="63"/>
      </top>
      <bottom style="thin"/>
    </border>
    <border>
      <left style="thin"/>
      <right style="thin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>
        <color indexed="63"/>
      </top>
      <bottom style="thin">
        <color rgb="FFC2B000"/>
      </bottom>
    </border>
    <border>
      <left style="thin">
        <color rgb="FFC2B000"/>
      </left>
      <right style="thin"/>
      <top>
        <color indexed="63"/>
      </top>
      <bottom style="thin">
        <color rgb="FFC2B000"/>
      </bottom>
    </border>
    <border>
      <left style="hair">
        <color rgb="FFC2B000"/>
      </left>
      <right style="thin"/>
      <top>
        <color indexed="63"/>
      </top>
      <bottom>
        <color indexed="63"/>
      </bottom>
    </border>
    <border>
      <left style="hair">
        <color rgb="FFC2B000"/>
      </left>
      <right style="thin"/>
      <top>
        <color indexed="63"/>
      </top>
      <bottom style="thin">
        <color rgb="FFC2B000"/>
      </bottom>
    </border>
    <border>
      <left/>
      <right/>
      <top style="thin"/>
      <bottom style="thin"/>
    </border>
    <border>
      <left>
        <color indexed="63"/>
      </left>
      <right style="hair">
        <color rgb="FFC2B000"/>
      </right>
      <top style="thin"/>
      <bottom style="thin"/>
    </border>
    <border>
      <left>
        <color indexed="63"/>
      </left>
      <right style="thin">
        <color rgb="FFC2B000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67" fillId="0" borderId="22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34" borderId="14" xfId="0" applyFont="1" applyFill="1" applyBorder="1" applyAlignment="1">
      <alignment horizontal="left" vertical="center" wrapText="1"/>
    </xf>
    <xf numFmtId="0" fontId="67" fillId="34" borderId="15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right" vertical="center" wrapText="1"/>
    </xf>
    <xf numFmtId="0" fontId="5" fillId="34" borderId="23" xfId="0" applyFont="1" applyFill="1" applyBorder="1" applyAlignment="1">
      <alignment horizontal="right" vertical="center" wrapText="1"/>
    </xf>
    <xf numFmtId="0" fontId="5" fillId="34" borderId="24" xfId="0" applyFont="1" applyFill="1" applyBorder="1" applyAlignment="1">
      <alignment horizontal="right" vertical="center" wrapText="1"/>
    </xf>
    <xf numFmtId="0" fontId="12" fillId="34" borderId="25" xfId="53" applyFont="1" applyFill="1" applyBorder="1" applyAlignment="1">
      <alignment horizontal="center" vertical="center" wrapText="1"/>
      <protection/>
    </xf>
    <xf numFmtId="0" fontId="12" fillId="34" borderId="26" xfId="53" applyFont="1" applyFill="1" applyBorder="1" applyAlignment="1">
      <alignment horizontal="center" vertical="center" wrapText="1"/>
      <protection/>
    </xf>
    <xf numFmtId="0" fontId="12" fillId="34" borderId="27" xfId="53" applyFont="1" applyFill="1" applyBorder="1" applyAlignment="1">
      <alignment horizontal="center" vertical="center" wrapText="1"/>
      <protection/>
    </xf>
    <xf numFmtId="0" fontId="68" fillId="0" borderId="0" xfId="0" applyFont="1" applyBorder="1" applyAlignment="1">
      <alignment horizontal="left"/>
    </xf>
    <xf numFmtId="0" fontId="67" fillId="34" borderId="23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65" fillId="34" borderId="29" xfId="0" applyFont="1" applyFill="1" applyBorder="1" applyAlignment="1">
      <alignment horizontal="right" vertical="center" wrapText="1"/>
    </xf>
    <xf numFmtId="0" fontId="65" fillId="34" borderId="30" xfId="0" applyFont="1" applyFill="1" applyBorder="1" applyAlignment="1">
      <alignment horizontal="right" vertical="center" wrapText="1"/>
    </xf>
    <xf numFmtId="0" fontId="65" fillId="34" borderId="31" xfId="0" applyFont="1" applyFill="1" applyBorder="1" applyAlignment="1">
      <alignment horizontal="right" vertical="center" wrapText="1"/>
    </xf>
    <xf numFmtId="0" fontId="8" fillId="34" borderId="32" xfId="0" applyFont="1" applyFill="1" applyBorder="1" applyAlignment="1">
      <alignment horizontal="center" wrapText="1"/>
    </xf>
    <xf numFmtId="173" fontId="2" fillId="34" borderId="33" xfId="0" applyNumberFormat="1" applyFont="1" applyFill="1" applyBorder="1" applyAlignment="1">
      <alignment horizontal="center" vertical="center" wrapText="1"/>
    </xf>
    <xf numFmtId="173" fontId="2" fillId="34" borderId="34" xfId="0" applyNumberFormat="1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173" fontId="2" fillId="34" borderId="3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center" wrapText="1"/>
    </xf>
    <xf numFmtId="164" fontId="2" fillId="33" borderId="28" xfId="0" applyNumberFormat="1" applyFont="1" applyFill="1" applyBorder="1" applyAlignment="1">
      <alignment horizontal="center" vertical="center" wrapText="1"/>
    </xf>
    <xf numFmtId="166" fontId="2" fillId="34" borderId="28" xfId="0" applyNumberFormat="1" applyFont="1" applyFill="1" applyBorder="1" applyAlignment="1">
      <alignment horizontal="right" vertical="center" wrapText="1"/>
    </xf>
    <xf numFmtId="0" fontId="68" fillId="0" borderId="0" xfId="0" applyFont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41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9" fillId="0" borderId="22" xfId="0" applyFont="1" applyBorder="1" applyAlignment="1">
      <alignment horizontal="right" vertical="center" wrapText="1"/>
    </xf>
    <xf numFmtId="0" fontId="69" fillId="0" borderId="23" xfId="0" applyFont="1" applyBorder="1" applyAlignment="1">
      <alignment horizontal="right" vertical="center" wrapText="1"/>
    </xf>
    <xf numFmtId="0" fontId="67" fillId="0" borderId="23" xfId="0" applyFont="1" applyBorder="1" applyAlignment="1">
      <alignment horizontal="right" vertical="center" wrapText="1"/>
    </xf>
    <xf numFmtId="49" fontId="67" fillId="0" borderId="23" xfId="0" applyNumberFormat="1" applyFont="1" applyBorder="1" applyAlignment="1">
      <alignment horizontal="right" vertical="center" wrapText="1"/>
    </xf>
    <xf numFmtId="0" fontId="67" fillId="34" borderId="23" xfId="0" applyFont="1" applyFill="1" applyBorder="1" applyAlignment="1">
      <alignment horizontal="right" vertical="center" wrapText="1"/>
    </xf>
    <xf numFmtId="44" fontId="67" fillId="34" borderId="23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68" fillId="0" borderId="0" xfId="0" applyFont="1" applyAlignment="1">
      <alignment/>
    </xf>
    <xf numFmtId="0" fontId="2" fillId="33" borderId="4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right" vertical="center" wrapText="1"/>
    </xf>
    <xf numFmtId="166" fontId="3" fillId="36" borderId="28" xfId="0" applyNumberFormat="1" applyFont="1" applyFill="1" applyBorder="1" applyAlignment="1">
      <alignment vertic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vertical="center"/>
    </xf>
    <xf numFmtId="168" fontId="2" fillId="34" borderId="26" xfId="0" applyNumberFormat="1" applyFont="1" applyFill="1" applyBorder="1" applyAlignment="1">
      <alignment horizontal="right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vertical="center"/>
    </xf>
    <xf numFmtId="168" fontId="2" fillId="34" borderId="44" xfId="0" applyNumberFormat="1" applyFont="1" applyFill="1" applyBorder="1" applyAlignment="1">
      <alignment horizontal="right" vertical="center"/>
    </xf>
    <xf numFmtId="0" fontId="2" fillId="34" borderId="4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44" fontId="70" fillId="34" borderId="47" xfId="0" applyNumberFormat="1" applyFont="1" applyFill="1" applyBorder="1" applyAlignment="1">
      <alignment horizontal="right" vertical="center" wrapText="1"/>
    </xf>
    <xf numFmtId="44" fontId="70" fillId="34" borderId="48" xfId="0" applyNumberFormat="1" applyFont="1" applyFill="1" applyBorder="1" applyAlignment="1">
      <alignment horizontal="right" vertical="center" wrapText="1"/>
    </xf>
    <xf numFmtId="44" fontId="3" fillId="33" borderId="49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wrapText="1"/>
    </xf>
    <xf numFmtId="0" fontId="65" fillId="35" borderId="28" xfId="0" applyFont="1" applyFill="1" applyBorder="1" applyAlignment="1">
      <alignment horizontal="right"/>
    </xf>
    <xf numFmtId="0" fontId="71" fillId="33" borderId="43" xfId="0" applyFont="1" applyFill="1" applyBorder="1" applyAlignment="1">
      <alignment horizontal="right" vertical="center" wrapText="1"/>
    </xf>
    <xf numFmtId="0" fontId="71" fillId="33" borderId="28" xfId="0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0" fontId="13" fillId="0" borderId="0" xfId="0" applyFont="1" applyAlignment="1">
      <alignment/>
    </xf>
    <xf numFmtId="0" fontId="71" fillId="3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34" borderId="25" xfId="53" applyFont="1" applyFill="1" applyBorder="1" applyAlignment="1">
      <alignment horizontal="center" vertical="center" wrapText="1"/>
      <protection/>
    </xf>
    <xf numFmtId="0" fontId="5" fillId="34" borderId="22" xfId="53" applyFont="1" applyFill="1" applyBorder="1" applyAlignment="1">
      <alignment horizontal="center" vertical="center" wrapText="1"/>
      <protection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5" fillId="34" borderId="27" xfId="53" applyFont="1" applyFill="1" applyBorder="1" applyAlignment="1">
      <alignment horizontal="center" vertical="center" wrapText="1"/>
      <protection/>
    </xf>
    <xf numFmtId="0" fontId="5" fillId="34" borderId="24" xfId="5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8" fillId="0" borderId="0" xfId="0" applyFont="1" applyBorder="1" applyAlignment="1">
      <alignment vertical="center"/>
    </xf>
    <xf numFmtId="164" fontId="2" fillId="33" borderId="13" xfId="0" applyNumberFormat="1" applyFont="1" applyFill="1" applyBorder="1" applyAlignment="1">
      <alignment horizontal="center" vertical="center" wrapText="1"/>
    </xf>
    <xf numFmtId="44" fontId="3" fillId="34" borderId="52" xfId="0" applyNumberFormat="1" applyFont="1" applyFill="1" applyBorder="1" applyAlignment="1">
      <alignment horizontal="right" vertical="center" wrapText="1"/>
    </xf>
    <xf numFmtId="44" fontId="8" fillId="34" borderId="53" xfId="0" applyNumberFormat="1" applyFont="1" applyFill="1" applyBorder="1" applyAlignment="1" quotePrefix="1">
      <alignment horizontal="right" wrapText="1"/>
    </xf>
    <xf numFmtId="44" fontId="9" fillId="34" borderId="53" xfId="0" applyNumberFormat="1" applyFont="1" applyFill="1" applyBorder="1" applyAlignment="1">
      <alignment horizontal="right" vertical="center" wrapText="1"/>
    </xf>
    <xf numFmtId="44" fontId="9" fillId="34" borderId="54" xfId="0" applyNumberFormat="1" applyFont="1" applyFill="1" applyBorder="1" applyAlignment="1">
      <alignment horizontal="right" vertical="center" wrapText="1"/>
    </xf>
    <xf numFmtId="44" fontId="70" fillId="34" borderId="55" xfId="0" applyNumberFormat="1" applyFont="1" applyFill="1" applyBorder="1" applyAlignment="1">
      <alignment horizontal="right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right" vertical="center" wrapText="1"/>
    </xf>
    <xf numFmtId="44" fontId="9" fillId="34" borderId="58" xfId="0" applyNumberFormat="1" applyFont="1" applyFill="1" applyBorder="1" applyAlignment="1">
      <alignment horizontal="right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28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left" vertical="center" wrapText="1"/>
    </xf>
    <xf numFmtId="168" fontId="2" fillId="34" borderId="25" xfId="0" applyNumberFormat="1" applyFont="1" applyFill="1" applyBorder="1" applyAlignment="1">
      <alignment horizontal="right" vertical="center" wrapText="1"/>
    </xf>
    <xf numFmtId="164" fontId="2" fillId="34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7" borderId="60" xfId="0" applyFont="1" applyFill="1" applyBorder="1" applyAlignment="1">
      <alignment horizontal="center" vertical="center"/>
    </xf>
    <xf numFmtId="0" fontId="3" fillId="37" borderId="60" xfId="0" applyFont="1" applyFill="1" applyBorder="1" applyAlignment="1">
      <alignment horizontal="right" vertical="center"/>
    </xf>
    <xf numFmtId="168" fontId="3" fillId="37" borderId="60" xfId="0" applyNumberFormat="1" applyFont="1" applyFill="1" applyBorder="1" applyAlignment="1">
      <alignment horizontal="right" vertical="center"/>
    </xf>
    <xf numFmtId="0" fontId="3" fillId="37" borderId="60" xfId="0" applyFont="1" applyFill="1" applyBorder="1" applyAlignment="1">
      <alignment horizontal="center" vertical="center" wrapText="1"/>
    </xf>
    <xf numFmtId="0" fontId="3" fillId="37" borderId="6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63" xfId="0" applyFont="1" applyFill="1" applyBorder="1" applyAlignment="1">
      <alignment horizontal="center" vertical="center"/>
    </xf>
    <xf numFmtId="0" fontId="14" fillId="37" borderId="50" xfId="0" applyFont="1" applyFill="1" applyBorder="1" applyAlignment="1">
      <alignment vertical="center"/>
    </xf>
    <xf numFmtId="0" fontId="14" fillId="37" borderId="50" xfId="0" applyFont="1" applyFill="1" applyBorder="1" applyAlignment="1">
      <alignment horizontal="center" vertical="center"/>
    </xf>
    <xf numFmtId="0" fontId="14" fillId="37" borderId="51" xfId="0" applyFont="1" applyFill="1" applyBorder="1" applyAlignment="1">
      <alignment horizontal="center" vertical="center"/>
    </xf>
    <xf numFmtId="168" fontId="3" fillId="37" borderId="28" xfId="0" applyNumberFormat="1" applyFont="1" applyFill="1" applyBorder="1" applyAlignment="1">
      <alignment vertical="center"/>
    </xf>
    <xf numFmtId="0" fontId="67" fillId="38" borderId="28" xfId="0" applyFont="1" applyFill="1" applyBorder="1" applyAlignment="1">
      <alignment horizontal="center" vertical="center" wrapText="1"/>
    </xf>
    <xf numFmtId="0" fontId="67" fillId="6" borderId="28" xfId="0" applyFont="1" applyFill="1" applyBorder="1" applyAlignment="1">
      <alignment horizontal="center" vertical="center" wrapText="1"/>
    </xf>
    <xf numFmtId="2" fontId="74" fillId="0" borderId="0" xfId="0" applyNumberFormat="1" applyFont="1" applyAlignment="1">
      <alignment vertical="center" wrapText="1"/>
    </xf>
    <xf numFmtId="0" fontId="3" fillId="38" borderId="28" xfId="52" applyFont="1" applyFill="1" applyBorder="1" applyAlignment="1">
      <alignment horizontal="center" vertical="center"/>
      <protection/>
    </xf>
    <xf numFmtId="0" fontId="3" fillId="38" borderId="28" xfId="52" applyFont="1" applyFill="1" applyBorder="1" applyAlignment="1">
      <alignment vertical="center" wrapText="1"/>
      <protection/>
    </xf>
    <xf numFmtId="0" fontId="2" fillId="38" borderId="28" xfId="52" applyFont="1" applyFill="1" applyBorder="1" applyAlignment="1">
      <alignment horizontal="center" vertical="center"/>
      <protection/>
    </xf>
    <xf numFmtId="0" fontId="2" fillId="38" borderId="28" xfId="52" applyFont="1" applyFill="1" applyBorder="1" applyAlignment="1">
      <alignment vertical="center" wrapText="1"/>
      <protection/>
    </xf>
    <xf numFmtId="0" fontId="2" fillId="38" borderId="28" xfId="0" applyFont="1" applyFill="1" applyBorder="1" applyAlignment="1">
      <alignment horizontal="left" vertical="center"/>
    </xf>
    <xf numFmtId="0" fontId="2" fillId="38" borderId="28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vertical="center"/>
    </xf>
    <xf numFmtId="0" fontId="2" fillId="38" borderId="28" xfId="0" applyFont="1" applyFill="1" applyBorder="1" applyAlignment="1">
      <alignment vertical="center" wrapText="1"/>
    </xf>
    <xf numFmtId="0" fontId="2" fillId="6" borderId="28" xfId="52" applyFont="1" applyFill="1" applyBorder="1" applyAlignment="1">
      <alignment horizontal="center" vertical="center"/>
      <protection/>
    </xf>
    <xf numFmtId="0" fontId="2" fillId="6" borderId="28" xfId="0" applyFont="1" applyFill="1" applyBorder="1" applyAlignment="1">
      <alignment vertical="center" wrapText="1"/>
    </xf>
    <xf numFmtId="0" fontId="2" fillId="6" borderId="2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44" fontId="3" fillId="34" borderId="20" xfId="0" applyNumberFormat="1" applyFont="1" applyFill="1" applyBorder="1" applyAlignment="1">
      <alignment horizontal="right" vertical="center" wrapText="1"/>
    </xf>
    <xf numFmtId="44" fontId="2" fillId="34" borderId="53" xfId="0" applyNumberFormat="1" applyFont="1" applyFill="1" applyBorder="1" applyAlignment="1">
      <alignment horizontal="right" vertical="center" wrapText="1"/>
    </xf>
    <xf numFmtId="0" fontId="2" fillId="34" borderId="32" xfId="0" applyFont="1" applyFill="1" applyBorder="1" applyAlignment="1">
      <alignment horizontal="center" vertical="center" wrapText="1"/>
    </xf>
    <xf numFmtId="44" fontId="3" fillId="34" borderId="18" xfId="0" applyNumberFormat="1" applyFont="1" applyFill="1" applyBorder="1" applyAlignment="1">
      <alignment horizontal="right" vertical="center" wrapText="1"/>
    </xf>
    <xf numFmtId="0" fontId="2" fillId="0" borderId="64" xfId="0" applyFont="1" applyBorder="1" applyAlignment="1">
      <alignment horizontal="center" vertical="center"/>
    </xf>
    <xf numFmtId="0" fontId="2" fillId="34" borderId="64" xfId="0" applyFont="1" applyFill="1" applyBorder="1" applyAlignment="1">
      <alignment vertical="center"/>
    </xf>
    <xf numFmtId="168" fontId="2" fillId="34" borderId="64" xfId="0" applyNumberFormat="1" applyFont="1" applyFill="1" applyBorder="1" applyAlignment="1">
      <alignment horizontal="right" vertic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44" fontId="2" fillId="34" borderId="48" xfId="0" applyNumberFormat="1" applyFont="1" applyFill="1" applyBorder="1" applyAlignment="1">
      <alignment horizontal="right" vertical="center" wrapText="1"/>
    </xf>
    <xf numFmtId="44" fontId="70" fillId="34" borderId="48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horizontal="right" vertical="center" wrapText="1"/>
    </xf>
    <xf numFmtId="44" fontId="9" fillId="34" borderId="54" xfId="0" applyNumberFormat="1" applyFont="1" applyFill="1" applyBorder="1" applyAlignment="1">
      <alignment vertical="center" wrapText="1"/>
    </xf>
    <xf numFmtId="0" fontId="9" fillId="34" borderId="56" xfId="0" applyFont="1" applyFill="1" applyBorder="1" applyAlignment="1">
      <alignment vertical="center" wrapText="1"/>
    </xf>
    <xf numFmtId="44" fontId="2" fillId="0" borderId="0" xfId="0" applyNumberFormat="1" applyFont="1" applyFill="1" applyAlignment="1">
      <alignment vertical="center" wrapText="1"/>
    </xf>
    <xf numFmtId="7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4" fontId="75" fillId="34" borderId="54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right" vertical="center" wrapText="1"/>
    </xf>
    <xf numFmtId="173" fontId="2" fillId="0" borderId="66" xfId="0" applyNumberFormat="1" applyFont="1" applyFill="1" applyBorder="1" applyAlignment="1">
      <alignment horizontal="center" vertical="center" wrapText="1"/>
    </xf>
    <xf numFmtId="173" fontId="2" fillId="0" borderId="67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37" xfId="0" applyFont="1" applyFill="1" applyBorder="1" applyAlignment="1">
      <alignment horizontal="center" vertical="top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173" fontId="2" fillId="0" borderId="41" xfId="0" applyNumberFormat="1" applyFont="1" applyFill="1" applyBorder="1" applyAlignment="1">
      <alignment horizontal="center" vertical="center" wrapText="1"/>
    </xf>
    <xf numFmtId="173" fontId="2" fillId="0" borderId="40" xfId="0" applyNumberFormat="1" applyFont="1" applyFill="1" applyBorder="1" applyAlignment="1">
      <alignment horizontal="center" vertical="center" wrapText="1"/>
    </xf>
    <xf numFmtId="173" fontId="2" fillId="0" borderId="39" xfId="0" applyNumberFormat="1" applyFont="1" applyFill="1" applyBorder="1" applyAlignment="1">
      <alignment horizontal="center" vertical="center" wrapText="1"/>
    </xf>
    <xf numFmtId="173" fontId="2" fillId="0" borderId="57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68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69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0" borderId="28" xfId="52" applyFont="1" applyFill="1" applyBorder="1" applyAlignment="1">
      <alignment horizontal="center" vertical="center"/>
      <protection/>
    </xf>
    <xf numFmtId="2" fontId="76" fillId="0" borderId="0" xfId="0" applyNumberFormat="1" applyFont="1" applyAlignment="1">
      <alignment horizontal="center" vertical="center" wrapText="1"/>
    </xf>
    <xf numFmtId="2" fontId="6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2" fillId="0" borderId="43" xfId="0" applyFont="1" applyBorder="1" applyAlignment="1">
      <alignment horizontal="right" vertical="center" wrapText="1"/>
    </xf>
    <xf numFmtId="0" fontId="12" fillId="0" borderId="70" xfId="0" applyFont="1" applyBorder="1" applyAlignment="1">
      <alignment horizontal="right" vertical="center" wrapText="1"/>
    </xf>
    <xf numFmtId="0" fontId="3" fillId="35" borderId="43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1238250</xdr:colOff>
      <xdr:row>2</xdr:row>
      <xdr:rowOff>523875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42975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76200</xdr:rowOff>
    </xdr:from>
    <xdr:to>
      <xdr:col>3</xdr:col>
      <xdr:colOff>1676400</xdr:colOff>
      <xdr:row>1</xdr:row>
      <xdr:rowOff>600075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47725"/>
          <a:ext cx="2181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57150</xdr:rowOff>
    </xdr:from>
    <xdr:to>
      <xdr:col>1</xdr:col>
      <xdr:colOff>1609725</xdr:colOff>
      <xdr:row>2</xdr:row>
      <xdr:rowOff>9525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95250</xdr:rowOff>
    </xdr:from>
    <xdr:to>
      <xdr:col>2</xdr:col>
      <xdr:colOff>1266825</xdr:colOff>
      <xdr:row>1</xdr:row>
      <xdr:rowOff>590550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0"/>
          <a:ext cx="1771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showGridLines="0" zoomScale="90" zoomScaleNormal="90" zoomScalePageLayoutView="0" workbookViewId="0" topLeftCell="A1">
      <selection activeCell="B15" sqref="B15"/>
    </sheetView>
  </sheetViews>
  <sheetFormatPr defaultColWidth="9.00390625" defaultRowHeight="12.75"/>
  <cols>
    <col min="1" max="1" width="6.25390625" style="7" customWidth="1"/>
    <col min="2" max="2" width="70.375" style="7" customWidth="1"/>
    <col min="3" max="3" width="26.625" style="7" hidden="1" customWidth="1"/>
    <col min="4" max="4" width="27.125" style="89" customWidth="1"/>
    <col min="5" max="16384" width="9.125" style="7" customWidth="1"/>
  </cols>
  <sheetData>
    <row r="1" spans="2:4" ht="52.5" customHeight="1">
      <c r="B1" s="236" t="s">
        <v>539</v>
      </c>
      <c r="C1" s="236"/>
      <c r="D1" s="236"/>
    </row>
    <row r="2" spans="2:3" ht="22.5" customHeight="1">
      <c r="B2" s="97" t="s">
        <v>451</v>
      </c>
      <c r="C2" s="37"/>
    </row>
    <row r="3" spans="2:3" ht="11.25" customHeight="1">
      <c r="B3" s="38"/>
      <c r="C3" s="37"/>
    </row>
    <row r="4" spans="2:4" ht="21.75" customHeight="1">
      <c r="B4" s="37"/>
      <c r="C4" s="51" t="s">
        <v>428</v>
      </c>
      <c r="D4" s="52" t="s">
        <v>429</v>
      </c>
    </row>
    <row r="5" spans="2:4" ht="28.5" customHeight="1">
      <c r="B5" s="41" t="s">
        <v>18</v>
      </c>
      <c r="C5" s="39" t="s">
        <v>82</v>
      </c>
      <c r="D5" s="90" t="s">
        <v>82</v>
      </c>
    </row>
    <row r="6" spans="2:4" ht="29.25" customHeight="1">
      <c r="B6" s="42" t="s">
        <v>19</v>
      </c>
      <c r="C6" s="40" t="s">
        <v>83</v>
      </c>
      <c r="D6" s="91" t="s">
        <v>467</v>
      </c>
    </row>
    <row r="7" spans="2:4" ht="19.5" customHeight="1">
      <c r="B7" s="42" t="s">
        <v>20</v>
      </c>
      <c r="C7" s="40" t="s">
        <v>84</v>
      </c>
      <c r="D7" s="92" t="s">
        <v>84</v>
      </c>
    </row>
    <row r="8" spans="2:4" ht="19.5" customHeight="1">
      <c r="B8" s="42" t="s">
        <v>21</v>
      </c>
      <c r="C8" s="40">
        <v>535907</v>
      </c>
      <c r="D8" s="93" t="s">
        <v>461</v>
      </c>
    </row>
    <row r="9" spans="2:4" ht="39" customHeight="1">
      <c r="B9" s="42" t="s">
        <v>39</v>
      </c>
      <c r="C9" s="40"/>
      <c r="D9" s="92" t="s">
        <v>462</v>
      </c>
    </row>
    <row r="10" spans="2:4" ht="36.75" customHeight="1">
      <c r="B10" s="42" t="s">
        <v>22</v>
      </c>
      <c r="C10" s="50" t="s">
        <v>87</v>
      </c>
      <c r="D10" s="94" t="s">
        <v>463</v>
      </c>
    </row>
    <row r="11" spans="2:4" ht="30" customHeight="1">
      <c r="B11" s="42" t="s">
        <v>23</v>
      </c>
      <c r="C11" s="40" t="s">
        <v>85</v>
      </c>
      <c r="D11" s="92" t="s">
        <v>464</v>
      </c>
    </row>
    <row r="12" spans="2:4" ht="19.5" customHeight="1">
      <c r="B12" s="42" t="s">
        <v>24</v>
      </c>
      <c r="C12" s="40">
        <v>37</v>
      </c>
      <c r="D12" s="92">
        <v>36</v>
      </c>
    </row>
    <row r="13" spans="2:4" ht="19.5" customHeight="1">
      <c r="B13" s="42" t="s">
        <v>25</v>
      </c>
      <c r="C13" s="40" t="s">
        <v>90</v>
      </c>
      <c r="D13" s="95">
        <v>42944908</v>
      </c>
    </row>
    <row r="14" spans="2:4" ht="28.5" customHeight="1">
      <c r="B14" s="42" t="s">
        <v>79</v>
      </c>
      <c r="C14" s="40" t="s">
        <v>85</v>
      </c>
      <c r="D14" s="92" t="s">
        <v>85</v>
      </c>
    </row>
    <row r="15" spans="2:4" ht="42.75" customHeight="1">
      <c r="B15" s="42" t="s">
        <v>81</v>
      </c>
      <c r="C15" s="40" t="s">
        <v>86</v>
      </c>
      <c r="D15" s="92" t="s">
        <v>86</v>
      </c>
    </row>
    <row r="16" spans="2:4" ht="27" customHeight="1">
      <c r="B16" s="42" t="s">
        <v>40</v>
      </c>
      <c r="C16" s="40" t="s">
        <v>85</v>
      </c>
      <c r="D16" s="92" t="s">
        <v>85</v>
      </c>
    </row>
    <row r="17" spans="2:4" ht="18.75" customHeight="1">
      <c r="B17" s="42" t="s">
        <v>41</v>
      </c>
      <c r="C17" s="40" t="s">
        <v>85</v>
      </c>
      <c r="D17" s="92" t="s">
        <v>85</v>
      </c>
    </row>
    <row r="18" spans="2:4" ht="18.75" customHeight="1">
      <c r="B18" s="42" t="s">
        <v>42</v>
      </c>
      <c r="C18" s="40" t="s">
        <v>85</v>
      </c>
      <c r="D18" s="92" t="s">
        <v>85</v>
      </c>
    </row>
    <row r="19" spans="2:4" ht="38.25" customHeight="1">
      <c r="B19" s="200" t="s">
        <v>43</v>
      </c>
      <c r="C19" s="40"/>
      <c r="D19" s="92" t="s">
        <v>533</v>
      </c>
    </row>
    <row r="20" spans="2:4" ht="44.25" customHeight="1">
      <c r="B20" s="42" t="s">
        <v>44</v>
      </c>
      <c r="C20" s="40" t="s">
        <v>85</v>
      </c>
      <c r="D20" s="94" t="s">
        <v>85</v>
      </c>
    </row>
    <row r="21" spans="2:4" ht="29.25" customHeight="1">
      <c r="B21" s="200" t="s">
        <v>45</v>
      </c>
      <c r="C21" s="50" t="s">
        <v>87</v>
      </c>
      <c r="D21" s="94" t="s">
        <v>532</v>
      </c>
    </row>
    <row r="22" spans="2:4" ht="39" customHeight="1">
      <c r="B22" s="42" t="s">
        <v>468</v>
      </c>
      <c r="C22" s="40" t="s">
        <v>88</v>
      </c>
      <c r="D22" s="94" t="s">
        <v>88</v>
      </c>
    </row>
    <row r="23" spans="2:4" ht="46.5" customHeight="1">
      <c r="B23" s="42" t="s">
        <v>46</v>
      </c>
      <c r="C23" s="40" t="s">
        <v>85</v>
      </c>
      <c r="D23" s="94" t="s">
        <v>85</v>
      </c>
    </row>
    <row r="24" spans="2:4" ht="39" customHeight="1">
      <c r="B24" s="42" t="s">
        <v>47</v>
      </c>
      <c r="C24" s="40" t="s">
        <v>85</v>
      </c>
      <c r="D24" s="94" t="s">
        <v>85</v>
      </c>
    </row>
    <row r="25" spans="2:4" ht="55.5" customHeight="1">
      <c r="B25" s="42" t="s">
        <v>48</v>
      </c>
      <c r="C25" s="40" t="s">
        <v>89</v>
      </c>
      <c r="D25" s="92" t="s">
        <v>89</v>
      </c>
    </row>
    <row r="26" spans="2:4" ht="18" customHeight="1">
      <c r="B26" s="42" t="s">
        <v>49</v>
      </c>
      <c r="C26" s="40" t="s">
        <v>85</v>
      </c>
      <c r="D26" s="92" t="s">
        <v>85</v>
      </c>
    </row>
    <row r="27" spans="2:4" ht="33.75" customHeight="1">
      <c r="B27" s="42" t="s">
        <v>50</v>
      </c>
      <c r="C27" s="40" t="s">
        <v>85</v>
      </c>
      <c r="D27" s="92" t="s">
        <v>85</v>
      </c>
    </row>
    <row r="28" spans="2:4" ht="57" customHeight="1">
      <c r="B28" s="42" t="s">
        <v>51</v>
      </c>
      <c r="C28" s="40" t="s">
        <v>85</v>
      </c>
      <c r="D28" s="92" t="s">
        <v>85</v>
      </c>
    </row>
    <row r="29" spans="2:4" ht="24.75" customHeight="1">
      <c r="B29" s="42" t="s">
        <v>52</v>
      </c>
      <c r="C29" s="40" t="s">
        <v>85</v>
      </c>
      <c r="D29" s="92" t="s">
        <v>85</v>
      </c>
    </row>
    <row r="30" spans="2:4" s="28" customFormat="1" ht="28.5" customHeight="1">
      <c r="B30" s="202" t="s">
        <v>465</v>
      </c>
      <c r="C30" s="96"/>
      <c r="D30" s="201" t="s">
        <v>534</v>
      </c>
    </row>
  </sheetData>
  <sheetProtection/>
  <mergeCells count="1">
    <mergeCell ref="B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96"/>
  <sheetViews>
    <sheetView showGridLines="0" tabSelected="1" zoomScale="90" zoomScaleNormal="90" zoomScaleSheetLayoutView="50" zoomScalePageLayoutView="75" workbookViewId="0" topLeftCell="A1">
      <selection activeCell="A1" sqref="A1"/>
    </sheetView>
  </sheetViews>
  <sheetFormatPr defaultColWidth="9.00390625" defaultRowHeight="12.75"/>
  <cols>
    <col min="1" max="1" width="6.00390625" style="9" customWidth="1"/>
    <col min="2" max="2" width="3.875" style="8" bestFit="1" customWidth="1"/>
    <col min="3" max="3" width="51.00390625" style="13" customWidth="1"/>
    <col min="4" max="5" width="18.625" style="9" customWidth="1"/>
    <col min="6" max="6" width="16.625" style="9" customWidth="1"/>
    <col min="7" max="7" width="18.75390625" style="13" customWidth="1"/>
    <col min="8" max="16384" width="9.00390625" style="9" customWidth="1"/>
  </cols>
  <sheetData>
    <row r="1" spans="2:7" s="77" customFormat="1" ht="61.5" customHeight="1">
      <c r="B1" s="236" t="s">
        <v>539</v>
      </c>
      <c r="C1" s="236"/>
      <c r="D1" s="236"/>
      <c r="G1" s="224"/>
    </row>
    <row r="3" ht="48" customHeight="1">
      <c r="C3" s="10"/>
    </row>
    <row r="4" spans="2:6" ht="18.75" customHeight="1">
      <c r="B4" s="226" t="s">
        <v>64</v>
      </c>
      <c r="C4" s="226"/>
      <c r="D4" s="232" t="s">
        <v>456</v>
      </c>
      <c r="E4" s="232"/>
      <c r="F4" s="232"/>
    </row>
    <row r="5" spans="2:6" ht="18.75" customHeight="1">
      <c r="B5" s="226" t="s">
        <v>65</v>
      </c>
      <c r="C5" s="226"/>
      <c r="D5" s="233" t="s">
        <v>538</v>
      </c>
      <c r="E5" s="234"/>
      <c r="F5" s="235"/>
    </row>
    <row r="6" ht="10.5">
      <c r="C6" s="11"/>
    </row>
    <row r="7" spans="2:6" ht="22.5" customHeight="1">
      <c r="B7" s="238" t="s">
        <v>458</v>
      </c>
      <c r="C7" s="239"/>
      <c r="D7" s="239"/>
      <c r="E7" s="239"/>
      <c r="F7" s="240"/>
    </row>
    <row r="8" ht="10.5">
      <c r="C8" s="12"/>
    </row>
    <row r="9" ht="10.5">
      <c r="C9" s="12"/>
    </row>
    <row r="10" spans="3:6" ht="17.25" customHeight="1">
      <c r="C10" s="12"/>
      <c r="D10" s="229" t="s">
        <v>429</v>
      </c>
      <c r="E10" s="230"/>
      <c r="F10" s="231"/>
    </row>
    <row r="11" spans="2:6" ht="39" customHeight="1">
      <c r="B11" s="24" t="s">
        <v>8</v>
      </c>
      <c r="C11" s="27" t="s">
        <v>9</v>
      </c>
      <c r="D11" s="143" t="s">
        <v>69</v>
      </c>
      <c r="E11" s="26" t="s">
        <v>67</v>
      </c>
      <c r="F11" s="27" t="s">
        <v>57</v>
      </c>
    </row>
    <row r="12" spans="2:7" s="71" customFormat="1" ht="18.75" customHeight="1">
      <c r="B12" s="245">
        <v>1</v>
      </c>
      <c r="C12" s="78" t="s">
        <v>2</v>
      </c>
      <c r="D12" s="144">
        <f>SUM(D14:D66)</f>
        <v>15117188.39</v>
      </c>
      <c r="E12" s="70"/>
      <c r="F12" s="241" t="s">
        <v>59</v>
      </c>
      <c r="G12" s="76"/>
    </row>
    <row r="13" spans="2:6" ht="15" customHeight="1">
      <c r="B13" s="246"/>
      <c r="C13" s="79" t="s">
        <v>70</v>
      </c>
      <c r="D13" s="145"/>
      <c r="E13" s="56"/>
      <c r="F13" s="242"/>
    </row>
    <row r="14" spans="2:6" ht="24" customHeight="1">
      <c r="B14" s="246"/>
      <c r="C14" s="73" t="s">
        <v>535</v>
      </c>
      <c r="D14" s="146">
        <v>1285956</v>
      </c>
      <c r="E14" s="85" t="s">
        <v>430</v>
      </c>
      <c r="F14" s="242"/>
    </row>
    <row r="15" spans="2:6" ht="24" customHeight="1">
      <c r="B15" s="246"/>
      <c r="C15" s="219" t="s">
        <v>536</v>
      </c>
      <c r="D15" s="220">
        <v>801936.45</v>
      </c>
      <c r="E15" s="221" t="s">
        <v>430</v>
      </c>
      <c r="F15" s="242"/>
    </row>
    <row r="16" spans="2:6" ht="24" customHeight="1">
      <c r="B16" s="246"/>
      <c r="C16" s="73" t="s">
        <v>91</v>
      </c>
      <c r="D16" s="146">
        <v>49539.49</v>
      </c>
      <c r="E16" s="85" t="s">
        <v>94</v>
      </c>
      <c r="F16" s="242"/>
    </row>
    <row r="17" spans="2:6" ht="24" customHeight="1">
      <c r="B17" s="247"/>
      <c r="C17" s="80" t="s">
        <v>92</v>
      </c>
      <c r="D17" s="147">
        <v>5617.67</v>
      </c>
      <c r="E17" s="149" t="s">
        <v>94</v>
      </c>
      <c r="F17" s="243"/>
    </row>
    <row r="18" spans="2:6" ht="24" customHeight="1">
      <c r="B18" s="247"/>
      <c r="C18" s="80" t="s">
        <v>93</v>
      </c>
      <c r="D18" s="147">
        <v>976732.05</v>
      </c>
      <c r="E18" s="149" t="s">
        <v>430</v>
      </c>
      <c r="F18" s="243"/>
    </row>
    <row r="19" spans="2:6" ht="24" customHeight="1">
      <c r="B19" s="247"/>
      <c r="C19" s="80" t="s">
        <v>95</v>
      </c>
      <c r="D19" s="147">
        <v>228088.35</v>
      </c>
      <c r="E19" s="149" t="s">
        <v>430</v>
      </c>
      <c r="F19" s="243"/>
    </row>
    <row r="20" spans="2:6" ht="24" customHeight="1">
      <c r="B20" s="247"/>
      <c r="C20" s="80" t="s">
        <v>96</v>
      </c>
      <c r="D20" s="147">
        <v>654659.25</v>
      </c>
      <c r="E20" s="149" t="s">
        <v>430</v>
      </c>
      <c r="F20" s="243"/>
    </row>
    <row r="21" spans="2:6" ht="24" customHeight="1">
      <c r="B21" s="247"/>
      <c r="C21" s="80" t="s">
        <v>97</v>
      </c>
      <c r="D21" s="147">
        <v>369693.45</v>
      </c>
      <c r="E21" s="149" t="s">
        <v>430</v>
      </c>
      <c r="F21" s="243"/>
    </row>
    <row r="22" spans="2:6" ht="24" customHeight="1">
      <c r="B22" s="247"/>
      <c r="C22" s="80" t="s">
        <v>98</v>
      </c>
      <c r="D22" s="147">
        <v>1259124.3</v>
      </c>
      <c r="E22" s="149" t="s">
        <v>430</v>
      </c>
      <c r="F22" s="243"/>
    </row>
    <row r="23" spans="2:6" ht="24" customHeight="1">
      <c r="B23" s="247"/>
      <c r="C23" s="80" t="s">
        <v>99</v>
      </c>
      <c r="D23" s="147">
        <v>456954.75</v>
      </c>
      <c r="E23" s="149" t="s">
        <v>430</v>
      </c>
      <c r="F23" s="243"/>
    </row>
    <row r="24" spans="2:6" ht="24" customHeight="1">
      <c r="B24" s="247"/>
      <c r="C24" s="80" t="s">
        <v>100</v>
      </c>
      <c r="D24" s="147">
        <v>249396.27</v>
      </c>
      <c r="E24" s="149" t="s">
        <v>430</v>
      </c>
      <c r="F24" s="243"/>
    </row>
    <row r="25" spans="2:6" ht="24" customHeight="1">
      <c r="B25" s="247"/>
      <c r="C25" s="80" t="s">
        <v>101</v>
      </c>
      <c r="D25" s="147">
        <v>548186.1</v>
      </c>
      <c r="E25" s="149" t="s">
        <v>430</v>
      </c>
      <c r="F25" s="243"/>
    </row>
    <row r="26" spans="2:6" ht="24" customHeight="1">
      <c r="B26" s="247"/>
      <c r="C26" s="80" t="s">
        <v>102</v>
      </c>
      <c r="D26" s="147">
        <v>699686.4</v>
      </c>
      <c r="E26" s="149" t="s">
        <v>430</v>
      </c>
      <c r="F26" s="243"/>
    </row>
    <row r="27" spans="2:6" ht="24" customHeight="1">
      <c r="B27" s="247"/>
      <c r="C27" s="80" t="s">
        <v>103</v>
      </c>
      <c r="D27" s="147">
        <v>829201.8</v>
      </c>
      <c r="E27" s="149" t="s">
        <v>430</v>
      </c>
      <c r="F27" s="243"/>
    </row>
    <row r="28" spans="2:6" ht="24" customHeight="1">
      <c r="B28" s="247"/>
      <c r="C28" s="80" t="s">
        <v>104</v>
      </c>
      <c r="D28" s="147">
        <v>427885.76</v>
      </c>
      <c r="E28" s="149" t="s">
        <v>430</v>
      </c>
      <c r="F28" s="243"/>
    </row>
    <row r="29" spans="2:6" ht="24" customHeight="1">
      <c r="B29" s="247"/>
      <c r="C29" s="80" t="s">
        <v>105</v>
      </c>
      <c r="D29" s="147">
        <v>88110.75</v>
      </c>
      <c r="E29" s="149" t="s">
        <v>430</v>
      </c>
      <c r="F29" s="243"/>
    </row>
    <row r="30" spans="2:6" ht="24" customHeight="1">
      <c r="B30" s="247"/>
      <c r="C30" s="80" t="s">
        <v>106</v>
      </c>
      <c r="D30" s="147">
        <v>495398.4</v>
      </c>
      <c r="E30" s="149" t="s">
        <v>430</v>
      </c>
      <c r="F30" s="243"/>
    </row>
    <row r="31" spans="2:6" ht="24" customHeight="1">
      <c r="B31" s="247"/>
      <c r="C31" s="80" t="s">
        <v>107</v>
      </c>
      <c r="D31" s="147">
        <v>173599.37</v>
      </c>
      <c r="E31" s="149" t="s">
        <v>430</v>
      </c>
      <c r="F31" s="243"/>
    </row>
    <row r="32" spans="2:6" ht="24" customHeight="1">
      <c r="B32" s="247"/>
      <c r="C32" s="80" t="s">
        <v>108</v>
      </c>
      <c r="D32" s="147">
        <v>242711.8</v>
      </c>
      <c r="E32" s="149" t="s">
        <v>94</v>
      </c>
      <c r="F32" s="243"/>
    </row>
    <row r="33" spans="2:6" ht="24" customHeight="1">
      <c r="B33" s="247"/>
      <c r="C33" s="80" t="s">
        <v>351</v>
      </c>
      <c r="D33" s="147">
        <v>2553.3</v>
      </c>
      <c r="E33" s="149" t="s">
        <v>94</v>
      </c>
      <c r="F33" s="243"/>
    </row>
    <row r="34" spans="2:6" ht="24" customHeight="1">
      <c r="B34" s="247"/>
      <c r="C34" s="80" t="s">
        <v>352</v>
      </c>
      <c r="D34" s="147">
        <v>1394</v>
      </c>
      <c r="E34" s="149" t="s">
        <v>94</v>
      </c>
      <c r="F34" s="243"/>
    </row>
    <row r="35" spans="2:6" ht="24" customHeight="1">
      <c r="B35" s="247"/>
      <c r="C35" s="80" t="s">
        <v>353</v>
      </c>
      <c r="D35" s="147">
        <v>2320</v>
      </c>
      <c r="E35" s="149" t="s">
        <v>94</v>
      </c>
      <c r="F35" s="243"/>
    </row>
    <row r="36" spans="2:6" ht="24" customHeight="1">
      <c r="B36" s="247"/>
      <c r="C36" s="80" t="s">
        <v>354</v>
      </c>
      <c r="D36" s="147">
        <v>2570</v>
      </c>
      <c r="E36" s="149" t="s">
        <v>94</v>
      </c>
      <c r="F36" s="243"/>
    </row>
    <row r="37" spans="2:6" ht="24" customHeight="1">
      <c r="B37" s="247"/>
      <c r="C37" s="80" t="s">
        <v>355</v>
      </c>
      <c r="D37" s="147">
        <v>2803.74</v>
      </c>
      <c r="E37" s="149" t="s">
        <v>94</v>
      </c>
      <c r="F37" s="243"/>
    </row>
    <row r="38" spans="2:6" ht="24" customHeight="1">
      <c r="B38" s="247"/>
      <c r="C38" s="80" t="s">
        <v>356</v>
      </c>
      <c r="D38" s="147">
        <v>1986.67</v>
      </c>
      <c r="E38" s="149" t="s">
        <v>94</v>
      </c>
      <c r="F38" s="243"/>
    </row>
    <row r="39" spans="2:6" ht="24" customHeight="1">
      <c r="B39" s="247"/>
      <c r="C39" s="80" t="s">
        <v>357</v>
      </c>
      <c r="D39" s="147">
        <v>1901.2</v>
      </c>
      <c r="E39" s="149" t="s">
        <v>94</v>
      </c>
      <c r="F39" s="243"/>
    </row>
    <row r="40" spans="2:6" ht="24" customHeight="1">
      <c r="B40" s="247"/>
      <c r="C40" s="80" t="s">
        <v>358</v>
      </c>
      <c r="D40" s="147">
        <v>2140</v>
      </c>
      <c r="E40" s="149" t="s">
        <v>94</v>
      </c>
      <c r="F40" s="243"/>
    </row>
    <row r="41" spans="2:6" ht="24" customHeight="1">
      <c r="B41" s="247"/>
      <c r="C41" s="80" t="s">
        <v>359</v>
      </c>
      <c r="D41" s="147">
        <v>1986.67</v>
      </c>
      <c r="E41" s="149" t="s">
        <v>94</v>
      </c>
      <c r="F41" s="243"/>
    </row>
    <row r="42" spans="2:6" ht="24" customHeight="1">
      <c r="B42" s="247"/>
      <c r="C42" s="80" t="s">
        <v>360</v>
      </c>
      <c r="D42" s="147">
        <v>2777.6</v>
      </c>
      <c r="E42" s="149" t="s">
        <v>94</v>
      </c>
      <c r="F42" s="243"/>
    </row>
    <row r="43" spans="2:6" ht="24" customHeight="1">
      <c r="B43" s="247"/>
      <c r="C43" s="80" t="s">
        <v>431</v>
      </c>
      <c r="D43" s="147">
        <v>1000</v>
      </c>
      <c r="E43" s="149" t="s">
        <v>94</v>
      </c>
      <c r="F43" s="243"/>
    </row>
    <row r="44" spans="2:6" ht="24" customHeight="1">
      <c r="B44" s="247"/>
      <c r="C44" s="80" t="s">
        <v>361</v>
      </c>
      <c r="D44" s="147">
        <v>1000</v>
      </c>
      <c r="E44" s="149" t="s">
        <v>94</v>
      </c>
      <c r="F44" s="243"/>
    </row>
    <row r="45" spans="2:6" ht="24" customHeight="1">
      <c r="B45" s="247"/>
      <c r="C45" s="80" t="s">
        <v>362</v>
      </c>
      <c r="D45" s="147">
        <v>1986.66</v>
      </c>
      <c r="E45" s="149" t="s">
        <v>94</v>
      </c>
      <c r="F45" s="243"/>
    </row>
    <row r="46" spans="2:6" ht="24" customHeight="1">
      <c r="B46" s="247"/>
      <c r="C46" s="80" t="s">
        <v>427</v>
      </c>
      <c r="D46" s="147">
        <v>3100</v>
      </c>
      <c r="E46" s="149" t="s">
        <v>94</v>
      </c>
      <c r="F46" s="243"/>
    </row>
    <row r="47" spans="2:6" ht="24" customHeight="1">
      <c r="B47" s="247"/>
      <c r="C47" s="80" t="s">
        <v>363</v>
      </c>
      <c r="D47" s="147">
        <v>1860</v>
      </c>
      <c r="E47" s="149" t="s">
        <v>94</v>
      </c>
      <c r="F47" s="243"/>
    </row>
    <row r="48" spans="2:6" ht="24" customHeight="1">
      <c r="B48" s="247"/>
      <c r="C48" s="80" t="s">
        <v>364</v>
      </c>
      <c r="D48" s="147">
        <v>1860</v>
      </c>
      <c r="E48" s="149" t="s">
        <v>94</v>
      </c>
      <c r="F48" s="243"/>
    </row>
    <row r="49" spans="2:6" ht="24" customHeight="1">
      <c r="B49" s="247"/>
      <c r="C49" s="80" t="s">
        <v>365</v>
      </c>
      <c r="D49" s="147">
        <v>1860</v>
      </c>
      <c r="E49" s="149" t="s">
        <v>94</v>
      </c>
      <c r="F49" s="243"/>
    </row>
    <row r="50" spans="2:6" ht="24" customHeight="1">
      <c r="B50" s="247"/>
      <c r="C50" s="80" t="s">
        <v>366</v>
      </c>
      <c r="D50" s="147">
        <v>7372.2</v>
      </c>
      <c r="E50" s="149" t="s">
        <v>94</v>
      </c>
      <c r="F50" s="243"/>
    </row>
    <row r="51" spans="2:6" ht="24" customHeight="1">
      <c r="B51" s="247"/>
      <c r="C51" s="80" t="s">
        <v>367</v>
      </c>
      <c r="D51" s="147">
        <v>4114.5</v>
      </c>
      <c r="E51" s="149" t="s">
        <v>94</v>
      </c>
      <c r="F51" s="243"/>
    </row>
    <row r="52" spans="2:6" ht="24" customHeight="1">
      <c r="B52" s="247"/>
      <c r="C52" s="80" t="s">
        <v>368</v>
      </c>
      <c r="D52" s="147">
        <v>3923.93</v>
      </c>
      <c r="E52" s="149" t="s">
        <v>94</v>
      </c>
      <c r="F52" s="243"/>
    </row>
    <row r="53" spans="2:6" ht="24" customHeight="1">
      <c r="B53" s="247"/>
      <c r="C53" s="80" t="s">
        <v>369</v>
      </c>
      <c r="D53" s="147">
        <v>8760.84</v>
      </c>
      <c r="E53" s="149" t="s">
        <v>94</v>
      </c>
      <c r="F53" s="243"/>
    </row>
    <row r="54" spans="2:6" ht="24" customHeight="1">
      <c r="B54" s="247"/>
      <c r="C54" s="80" t="s">
        <v>370</v>
      </c>
      <c r="D54" s="147">
        <v>4650</v>
      </c>
      <c r="E54" s="149" t="s">
        <v>94</v>
      </c>
      <c r="F54" s="243"/>
    </row>
    <row r="55" spans="2:6" ht="24" customHeight="1">
      <c r="B55" s="247"/>
      <c r="C55" s="80" t="s">
        <v>371</v>
      </c>
      <c r="D55" s="147">
        <v>4423.4</v>
      </c>
      <c r="E55" s="149" t="s">
        <v>94</v>
      </c>
      <c r="F55" s="243"/>
    </row>
    <row r="56" spans="2:6" ht="24" customHeight="1">
      <c r="B56" s="247"/>
      <c r="C56" s="80" t="s">
        <v>372</v>
      </c>
      <c r="D56" s="147">
        <v>3838.25</v>
      </c>
      <c r="E56" s="149" t="s">
        <v>94</v>
      </c>
      <c r="F56" s="243"/>
    </row>
    <row r="57" spans="2:6" ht="24" customHeight="1">
      <c r="B57" s="247"/>
      <c r="C57" s="80" t="s">
        <v>373</v>
      </c>
      <c r="D57" s="147">
        <v>4661.75</v>
      </c>
      <c r="E57" s="149" t="s">
        <v>94</v>
      </c>
      <c r="F57" s="243"/>
    </row>
    <row r="58" spans="2:6" ht="24" customHeight="1">
      <c r="B58" s="247"/>
      <c r="C58" s="80" t="s">
        <v>374</v>
      </c>
      <c r="D58" s="147">
        <v>26001.4</v>
      </c>
      <c r="E58" s="149" t="s">
        <v>94</v>
      </c>
      <c r="F58" s="243"/>
    </row>
    <row r="59" spans="2:6" ht="24" customHeight="1">
      <c r="B59" s="247"/>
      <c r="C59" s="80" t="s">
        <v>375</v>
      </c>
      <c r="D59" s="147">
        <v>4000</v>
      </c>
      <c r="E59" s="149" t="s">
        <v>94</v>
      </c>
      <c r="F59" s="243"/>
    </row>
    <row r="60" spans="2:6" ht="24" customHeight="1">
      <c r="B60" s="247"/>
      <c r="C60" s="80" t="s">
        <v>376</v>
      </c>
      <c r="D60" s="147">
        <v>4000</v>
      </c>
      <c r="E60" s="149" t="s">
        <v>94</v>
      </c>
      <c r="F60" s="243"/>
    </row>
    <row r="61" spans="2:6" ht="24" customHeight="1">
      <c r="B61" s="247"/>
      <c r="C61" s="80" t="s">
        <v>377</v>
      </c>
      <c r="D61" s="147">
        <v>1099.8</v>
      </c>
      <c r="E61" s="149" t="s">
        <v>94</v>
      </c>
      <c r="F61" s="243"/>
    </row>
    <row r="62" spans="2:6" ht="24" customHeight="1">
      <c r="B62" s="247"/>
      <c r="C62" s="80" t="s">
        <v>537</v>
      </c>
      <c r="D62" s="147">
        <v>300000</v>
      </c>
      <c r="E62" s="149" t="s">
        <v>430</v>
      </c>
      <c r="F62" s="243"/>
    </row>
    <row r="63" spans="2:6" ht="19.5" customHeight="1">
      <c r="B63" s="247"/>
      <c r="C63" s="72" t="s">
        <v>350</v>
      </c>
      <c r="D63" s="147"/>
      <c r="E63" s="149"/>
      <c r="F63" s="243"/>
    </row>
    <row r="64" spans="2:6" ht="24" customHeight="1">
      <c r="B64" s="247"/>
      <c r="C64" s="73" t="s">
        <v>453</v>
      </c>
      <c r="D64" s="225">
        <v>3755000</v>
      </c>
      <c r="E64" s="85" t="s">
        <v>430</v>
      </c>
      <c r="F64" s="243"/>
    </row>
    <row r="65" spans="2:6" ht="24" customHeight="1">
      <c r="B65" s="247"/>
      <c r="C65" s="72" t="s">
        <v>452</v>
      </c>
      <c r="D65" s="147"/>
      <c r="E65" s="149"/>
      <c r="F65" s="243"/>
    </row>
    <row r="66" spans="2:6" ht="24" customHeight="1">
      <c r="B66" s="248"/>
      <c r="C66" s="150" t="s">
        <v>454</v>
      </c>
      <c r="D66" s="151">
        <v>1107764.07</v>
      </c>
      <c r="E66" s="152" t="s">
        <v>94</v>
      </c>
      <c r="F66" s="244"/>
    </row>
    <row r="67" spans="2:7" s="71" customFormat="1" ht="23.25" customHeight="1">
      <c r="B67" s="237">
        <v>2</v>
      </c>
      <c r="C67" s="81" t="s">
        <v>3</v>
      </c>
      <c r="D67" s="203">
        <f>SUM(D69:D74,D76:D80)</f>
        <v>12239828.489999998</v>
      </c>
      <c r="E67" s="86"/>
      <c r="F67" s="227" t="s">
        <v>59</v>
      </c>
      <c r="G67" s="76"/>
    </row>
    <row r="68" spans="2:6" ht="14.25" customHeight="1">
      <c r="B68" s="237"/>
      <c r="C68" s="82" t="s">
        <v>474</v>
      </c>
      <c r="D68" s="204"/>
      <c r="E68" s="205"/>
      <c r="F68" s="227"/>
    </row>
    <row r="69" spans="2:6" ht="23.25" customHeight="1">
      <c r="B69" s="237"/>
      <c r="C69" s="73" t="s">
        <v>10</v>
      </c>
      <c r="D69" s="146">
        <v>99033.64</v>
      </c>
      <c r="E69" s="85" t="s">
        <v>94</v>
      </c>
      <c r="F69" s="227"/>
    </row>
    <row r="70" spans="2:7" ht="23.25" customHeight="1">
      <c r="B70" s="237"/>
      <c r="C70" s="73" t="s">
        <v>11</v>
      </c>
      <c r="D70" s="146">
        <f>148432.94+'ELEKTRONIKA SU'!E173</f>
        <v>157931.94</v>
      </c>
      <c r="E70" s="85" t="s">
        <v>94</v>
      </c>
      <c r="F70" s="227"/>
      <c r="G70" s="222">
        <f>SUM(D69:D74)</f>
        <v>644359.36</v>
      </c>
    </row>
    <row r="71" spans="2:6" ht="23.25" customHeight="1">
      <c r="B71" s="237"/>
      <c r="C71" s="73" t="s">
        <v>12</v>
      </c>
      <c r="D71" s="146">
        <v>60762.1</v>
      </c>
      <c r="E71" s="85" t="s">
        <v>94</v>
      </c>
      <c r="F71" s="227"/>
    </row>
    <row r="72" spans="2:6" ht="23.25" customHeight="1">
      <c r="B72" s="237"/>
      <c r="C72" s="73" t="s">
        <v>71</v>
      </c>
      <c r="D72" s="146">
        <f>255067.06+'ELEKTRONIKA SU'!E174</f>
        <v>268534.33</v>
      </c>
      <c r="E72" s="85" t="s">
        <v>94</v>
      </c>
      <c r="F72" s="227"/>
    </row>
    <row r="73" spans="2:6" ht="23.25" customHeight="1">
      <c r="B73" s="237"/>
      <c r="C73" s="73" t="s">
        <v>72</v>
      </c>
      <c r="D73" s="146">
        <v>16200</v>
      </c>
      <c r="E73" s="85" t="s">
        <v>94</v>
      </c>
      <c r="F73" s="227"/>
    </row>
    <row r="74" spans="2:6" ht="23.25" customHeight="1">
      <c r="B74" s="237"/>
      <c r="C74" s="80" t="s">
        <v>73</v>
      </c>
      <c r="D74" s="147">
        <f>SUM('ELEKTRONIKA SU'!E175)</f>
        <v>41897.34999999999</v>
      </c>
      <c r="E74" s="149"/>
      <c r="F74" s="227"/>
    </row>
    <row r="75" spans="2:6" ht="23.25" customHeight="1">
      <c r="B75" s="69"/>
      <c r="C75" s="74" t="s">
        <v>452</v>
      </c>
      <c r="D75" s="146"/>
      <c r="E75" s="85"/>
      <c r="F75" s="227"/>
    </row>
    <row r="76" spans="2:6" ht="23.25" customHeight="1">
      <c r="B76" s="69"/>
      <c r="C76" s="73" t="s">
        <v>455</v>
      </c>
      <c r="D76" s="204">
        <v>8292095.99</v>
      </c>
      <c r="E76" s="205" t="s">
        <v>94</v>
      </c>
      <c r="F76" s="227"/>
    </row>
    <row r="77" spans="2:6" ht="23.25" customHeight="1">
      <c r="B77" s="69"/>
      <c r="C77" s="73" t="s">
        <v>10</v>
      </c>
      <c r="D77" s="146">
        <v>0</v>
      </c>
      <c r="E77" s="85"/>
      <c r="F77" s="227"/>
    </row>
    <row r="78" spans="2:7" ht="23.25" customHeight="1">
      <c r="B78" s="69"/>
      <c r="C78" s="73" t="s">
        <v>11</v>
      </c>
      <c r="D78" s="146">
        <v>311375.51</v>
      </c>
      <c r="E78" s="85" t="s">
        <v>94</v>
      </c>
      <c r="F78" s="227"/>
      <c r="G78" s="223">
        <f>SUM(D76:D80)</f>
        <v>11595469.129999999</v>
      </c>
    </row>
    <row r="79" spans="2:6" ht="23.25" customHeight="1">
      <c r="B79" s="69"/>
      <c r="C79" s="73" t="s">
        <v>12</v>
      </c>
      <c r="D79" s="146">
        <v>0</v>
      </c>
      <c r="E79" s="85"/>
      <c r="F79" s="227"/>
    </row>
    <row r="80" spans="2:6" ht="23.25" customHeight="1">
      <c r="B80" s="69"/>
      <c r="C80" s="73" t="s">
        <v>71</v>
      </c>
      <c r="D80" s="146">
        <v>2991997.63</v>
      </c>
      <c r="E80" s="85" t="s">
        <v>94</v>
      </c>
      <c r="F80" s="228"/>
    </row>
    <row r="81" spans="2:6" ht="24.75" customHeight="1">
      <c r="B81" s="33">
        <v>3</v>
      </c>
      <c r="C81" s="83" t="s">
        <v>0</v>
      </c>
      <c r="D81" s="206">
        <v>1073183.12</v>
      </c>
      <c r="E81" s="87" t="s">
        <v>94</v>
      </c>
      <c r="F81" s="57" t="s">
        <v>59</v>
      </c>
    </row>
    <row r="82" spans="2:6" ht="24.75" customHeight="1">
      <c r="B82" s="35">
        <v>4</v>
      </c>
      <c r="C82" s="81" t="s">
        <v>74</v>
      </c>
      <c r="D82" s="120">
        <v>0</v>
      </c>
      <c r="E82" s="88" t="s">
        <v>17</v>
      </c>
      <c r="F82" s="58"/>
    </row>
    <row r="83" spans="2:6" ht="24.75" customHeight="1">
      <c r="B83" s="33">
        <v>5</v>
      </c>
      <c r="C83" s="83" t="s">
        <v>1</v>
      </c>
      <c r="D83" s="121">
        <v>0</v>
      </c>
      <c r="E83" s="34"/>
      <c r="F83" s="57"/>
    </row>
    <row r="84" spans="2:6" ht="24.75" customHeight="1">
      <c r="B84" s="33">
        <v>6</v>
      </c>
      <c r="C84" s="83" t="s">
        <v>6</v>
      </c>
      <c r="D84" s="121">
        <v>0</v>
      </c>
      <c r="E84" s="34" t="s">
        <v>58</v>
      </c>
      <c r="F84" s="57"/>
    </row>
    <row r="85" spans="2:6" ht="24.75" customHeight="1">
      <c r="B85" s="33">
        <v>7</v>
      </c>
      <c r="C85" s="83" t="s">
        <v>7</v>
      </c>
      <c r="D85" s="121">
        <v>0</v>
      </c>
      <c r="E85" s="34"/>
      <c r="F85" s="57"/>
    </row>
    <row r="86" spans="2:6" ht="24.75" customHeight="1">
      <c r="B86" s="33">
        <v>8</v>
      </c>
      <c r="C86" s="83" t="s">
        <v>53</v>
      </c>
      <c r="D86" s="121">
        <v>0</v>
      </c>
      <c r="E86" s="34"/>
      <c r="F86" s="57"/>
    </row>
    <row r="87" spans="2:6" ht="28.5" customHeight="1">
      <c r="B87" s="33">
        <v>9</v>
      </c>
      <c r="C87" s="83" t="s">
        <v>56</v>
      </c>
      <c r="D87" s="121">
        <v>0</v>
      </c>
      <c r="E87" s="34"/>
      <c r="F87" s="57"/>
    </row>
    <row r="88" spans="2:6" ht="28.5" customHeight="1">
      <c r="B88" s="33">
        <v>10</v>
      </c>
      <c r="C88" s="83" t="s">
        <v>55</v>
      </c>
      <c r="D88" s="121">
        <v>0</v>
      </c>
      <c r="E88" s="34"/>
      <c r="F88" s="57"/>
    </row>
    <row r="89" spans="2:6" ht="28.5" customHeight="1">
      <c r="B89" s="33">
        <v>11</v>
      </c>
      <c r="C89" s="83" t="s">
        <v>470</v>
      </c>
      <c r="D89" s="217">
        <v>0</v>
      </c>
      <c r="E89" s="34"/>
      <c r="F89" s="57"/>
    </row>
    <row r="90" spans="2:6" ht="28.5" customHeight="1">
      <c r="B90" s="33">
        <v>12</v>
      </c>
      <c r="C90" s="83" t="s">
        <v>75</v>
      </c>
      <c r="D90" s="218">
        <v>0</v>
      </c>
      <c r="E90" s="34"/>
      <c r="F90" s="57"/>
    </row>
    <row r="91" spans="2:6" ht="28.5" customHeight="1">
      <c r="B91" s="33">
        <v>13</v>
      </c>
      <c r="C91" s="83" t="s">
        <v>34</v>
      </c>
      <c r="D91" s="218">
        <v>0</v>
      </c>
      <c r="E91" s="34"/>
      <c r="F91" s="57"/>
    </row>
    <row r="92" spans="2:6" ht="28.5" customHeight="1">
      <c r="B92" s="33">
        <v>14</v>
      </c>
      <c r="C92" s="83" t="s">
        <v>76</v>
      </c>
      <c r="D92" s="218">
        <v>0</v>
      </c>
      <c r="E92" s="34"/>
      <c r="F92" s="57"/>
    </row>
    <row r="93" spans="2:6" ht="28.5" customHeight="1">
      <c r="B93" s="33">
        <v>15</v>
      </c>
      <c r="C93" s="83" t="s">
        <v>54</v>
      </c>
      <c r="D93" s="217">
        <v>0</v>
      </c>
      <c r="E93" s="34"/>
      <c r="F93" s="57"/>
    </row>
    <row r="94" spans="2:6" ht="28.5" customHeight="1">
      <c r="B94" s="33">
        <v>16</v>
      </c>
      <c r="C94" s="83" t="s">
        <v>77</v>
      </c>
      <c r="D94" s="218">
        <v>0</v>
      </c>
      <c r="E94" s="34"/>
      <c r="F94" s="57"/>
    </row>
    <row r="95" spans="2:6" ht="28.5" customHeight="1">
      <c r="B95" s="36">
        <v>17</v>
      </c>
      <c r="C95" s="84" t="s">
        <v>78</v>
      </c>
      <c r="D95" s="148">
        <v>0</v>
      </c>
      <c r="E95" s="59"/>
      <c r="F95" s="60"/>
    </row>
    <row r="96" spans="2:7" s="71" customFormat="1" ht="22.5" customHeight="1">
      <c r="B96" s="75"/>
      <c r="C96" s="101" t="s">
        <v>60</v>
      </c>
      <c r="D96" s="122">
        <f>SUM(D12,D67,D81,D82,D83,D84,D85,D86,D87,D88,D89,D90,D91,D92,D93,D94,D95)</f>
        <v>28430200</v>
      </c>
      <c r="E96" s="123"/>
      <c r="G96" s="76"/>
    </row>
  </sheetData>
  <sheetProtection/>
  <mergeCells count="11">
    <mergeCell ref="B4:C4"/>
    <mergeCell ref="B5:C5"/>
    <mergeCell ref="F67:F80"/>
    <mergeCell ref="D10:F10"/>
    <mergeCell ref="D4:F4"/>
    <mergeCell ref="D5:F5"/>
    <mergeCell ref="B1:D1"/>
    <mergeCell ref="B67:B74"/>
    <mergeCell ref="B7:F7"/>
    <mergeCell ref="F12:F66"/>
    <mergeCell ref="B12:B66"/>
  </mergeCells>
  <dataValidations count="2">
    <dataValidation type="list" allowBlank="1" showInputMessage="1" showErrorMessage="1" sqref="E12:E15 E16:E95">
      <formula1>"Księgowa brutto, Odtworzeniowa, Rzeczywista, Nominalna, Koszt zakupu/Koszt wytworzenia"</formula1>
    </dataValidation>
    <dataValidation type="list" allowBlank="1" showInputMessage="1" showErrorMessage="1" sqref="F81:F95 F12:F67">
      <formula1>"Sumy stałe, Pierwsze ryzyko"</formula1>
    </dataValidation>
  </dataValidations>
  <printOptions horizontalCentered="1"/>
  <pageMargins left="0.984251968503937" right="0.7874015748031497" top="0.8661417322834646" bottom="0.4724409448818898" header="0.31496062992125984" footer="0.2362204724409449"/>
  <pageSetup fitToHeight="0" horizontalDpi="600" verticalDpi="600" orientation="portrait" paperSize="9" scale="65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77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5.375" style="31" customWidth="1"/>
    <col min="2" max="2" width="6.625" style="32" hidden="1" customWidth="1"/>
    <col min="3" max="3" width="6.625" style="32" customWidth="1"/>
    <col min="4" max="4" width="48.00390625" style="31" bestFit="1" customWidth="1"/>
    <col min="5" max="5" width="25.75390625" style="31" customWidth="1"/>
    <col min="6" max="6" width="21.75390625" style="31" customWidth="1"/>
    <col min="7" max="7" width="17.625" style="110" customWidth="1"/>
    <col min="8" max="8" width="23.125" style="110" customWidth="1"/>
    <col min="9" max="9" width="9.25390625" style="110" customWidth="1"/>
    <col min="10" max="10" width="19.625" style="110" customWidth="1"/>
    <col min="11" max="11" width="9.125" style="110" customWidth="1"/>
    <col min="12" max="16384" width="9.125" style="31" customWidth="1"/>
  </cols>
  <sheetData>
    <row r="1" spans="3:5" ht="60.75" customHeight="1">
      <c r="C1" s="249" t="s">
        <v>459</v>
      </c>
      <c r="D1" s="249"/>
      <c r="E1" s="155"/>
    </row>
    <row r="2" ht="55.5" customHeight="1"/>
    <row r="3" spans="2:11" s="1" customFormat="1" ht="21" customHeight="1">
      <c r="B3" s="253" t="s">
        <v>64</v>
      </c>
      <c r="C3" s="254"/>
      <c r="D3" s="255"/>
      <c r="E3" s="232" t="s">
        <v>456</v>
      </c>
      <c r="F3" s="232"/>
      <c r="G3" s="232"/>
      <c r="H3" s="111"/>
      <c r="I3" s="111"/>
      <c r="J3" s="111"/>
      <c r="K3" s="111"/>
    </row>
    <row r="4" spans="2:11" s="1" customFormat="1" ht="21" customHeight="1">
      <c r="B4" s="253" t="s">
        <v>65</v>
      </c>
      <c r="C4" s="254"/>
      <c r="D4" s="255"/>
      <c r="E4" s="256" t="s">
        <v>460</v>
      </c>
      <c r="F4" s="256"/>
      <c r="G4" s="256"/>
      <c r="H4" s="111"/>
      <c r="I4" s="111"/>
      <c r="J4" s="111"/>
      <c r="K4" s="111"/>
    </row>
    <row r="5" spans="2:11" s="63" customFormat="1" ht="21" customHeight="1">
      <c r="B5" s="169"/>
      <c r="C5" s="64"/>
      <c r="D5" s="64"/>
      <c r="E5" s="65"/>
      <c r="F5" s="65"/>
      <c r="G5" s="112"/>
      <c r="H5" s="112"/>
      <c r="I5" s="112"/>
      <c r="J5" s="112"/>
      <c r="K5" s="112"/>
    </row>
    <row r="6" spans="5:10" ht="12.75" customHeight="1">
      <c r="E6" s="229" t="s">
        <v>429</v>
      </c>
      <c r="F6" s="231"/>
      <c r="I6" s="113"/>
      <c r="J6" s="114"/>
    </row>
    <row r="7" spans="2:11" s="9" customFormat="1" ht="21.75" customHeight="1">
      <c r="B7" s="250" t="s">
        <v>66</v>
      </c>
      <c r="C7" s="251"/>
      <c r="D7" s="251"/>
      <c r="E7" s="251"/>
      <c r="F7" s="252"/>
      <c r="G7" s="115"/>
      <c r="H7" s="115"/>
      <c r="I7" s="115"/>
      <c r="J7" s="115"/>
      <c r="K7" s="115"/>
    </row>
    <row r="8" spans="2:11" s="9" customFormat="1" ht="24.75" customHeight="1">
      <c r="B8" s="62" t="s">
        <v>8</v>
      </c>
      <c r="C8" s="62" t="s">
        <v>8</v>
      </c>
      <c r="D8" s="98" t="s">
        <v>9</v>
      </c>
      <c r="E8" s="66" t="s">
        <v>68</v>
      </c>
      <c r="F8" s="66" t="s">
        <v>67</v>
      </c>
      <c r="G8" s="115"/>
      <c r="H8" s="115"/>
      <c r="I8" s="115"/>
      <c r="J8" s="115"/>
      <c r="K8" s="115"/>
    </row>
    <row r="9" spans="2:11" s="9" customFormat="1" ht="19.5" customHeight="1">
      <c r="B9" s="61">
        <v>1</v>
      </c>
      <c r="C9" s="61">
        <v>1</v>
      </c>
      <c r="D9" s="99" t="s">
        <v>4</v>
      </c>
      <c r="E9" s="67">
        <f>SUM(E15:E95,E98:E106,E108:E110,E112,E114:E115,E120:E124,E126)</f>
        <v>188750.02000000002</v>
      </c>
      <c r="F9" s="103" t="s">
        <v>110</v>
      </c>
      <c r="G9" s="115"/>
      <c r="H9" s="115"/>
      <c r="I9" s="115"/>
      <c r="J9" s="115"/>
      <c r="K9" s="115"/>
    </row>
    <row r="10" spans="2:11" s="9" customFormat="1" ht="19.5" customHeight="1">
      <c r="B10" s="61">
        <v>2</v>
      </c>
      <c r="C10" s="61">
        <v>2</v>
      </c>
      <c r="D10" s="100" t="s">
        <v>5</v>
      </c>
      <c r="E10" s="67">
        <f>SUM(E96:E97,E107,E111,E113,E116:E119,E125)</f>
        <v>51482.469999999994</v>
      </c>
      <c r="F10" s="103" t="s">
        <v>110</v>
      </c>
      <c r="G10" s="115"/>
      <c r="H10" s="115"/>
      <c r="I10" s="115"/>
      <c r="J10" s="115"/>
      <c r="K10" s="115"/>
    </row>
    <row r="11" spans="2:11" s="76" customFormat="1" ht="20.25" customHeight="1">
      <c r="B11" s="75"/>
      <c r="C11" s="75"/>
      <c r="D11" s="101" t="s">
        <v>60</v>
      </c>
      <c r="E11" s="102">
        <f>SUM(E9:E10)</f>
        <v>240232.49000000002</v>
      </c>
      <c r="G11" s="75"/>
      <c r="H11" s="75"/>
      <c r="I11" s="75"/>
      <c r="J11" s="75"/>
      <c r="K11" s="75"/>
    </row>
    <row r="12" spans="2:11" s="1" customFormat="1" ht="10.5">
      <c r="B12" s="6"/>
      <c r="C12" s="6"/>
      <c r="D12" s="4"/>
      <c r="E12" s="3"/>
      <c r="G12" s="111"/>
      <c r="H12" s="111"/>
      <c r="I12" s="111"/>
      <c r="J12" s="111"/>
      <c r="K12" s="111"/>
    </row>
    <row r="13" spans="2:11" s="1" customFormat="1" ht="10.5">
      <c r="B13" s="6"/>
      <c r="C13" s="6"/>
      <c r="D13" s="2"/>
      <c r="E13" s="5"/>
      <c r="G13" s="111"/>
      <c r="H13" s="111"/>
      <c r="I13" s="111"/>
      <c r="J13" s="111"/>
      <c r="K13" s="111"/>
    </row>
    <row r="14" spans="2:11" s="7" customFormat="1" ht="25.5" customHeight="1">
      <c r="B14" s="98" t="s">
        <v>8</v>
      </c>
      <c r="C14" s="24"/>
      <c r="D14" s="25" t="s">
        <v>9</v>
      </c>
      <c r="E14" s="26" t="s">
        <v>68</v>
      </c>
      <c r="F14" s="26" t="s">
        <v>67</v>
      </c>
      <c r="G14" s="26" t="s">
        <v>469</v>
      </c>
      <c r="H14" s="25" t="s">
        <v>13</v>
      </c>
      <c r="I14" s="25" t="s">
        <v>14</v>
      </c>
      <c r="J14" s="25" t="s">
        <v>15</v>
      </c>
      <c r="K14" s="27" t="s">
        <v>16</v>
      </c>
    </row>
    <row r="15" spans="2:11" s="7" customFormat="1" ht="25.5" customHeight="1">
      <c r="B15" s="176">
        <v>1</v>
      </c>
      <c r="C15" s="162">
        <v>1</v>
      </c>
      <c r="D15" s="163" t="s">
        <v>140</v>
      </c>
      <c r="E15" s="164">
        <v>2952</v>
      </c>
      <c r="F15" s="165" t="s">
        <v>110</v>
      </c>
      <c r="G15" s="165" t="s">
        <v>141</v>
      </c>
      <c r="H15" s="162" t="s">
        <v>112</v>
      </c>
      <c r="I15" s="162">
        <v>1</v>
      </c>
      <c r="J15" s="162" t="s">
        <v>142</v>
      </c>
      <c r="K15" s="168">
        <v>2014</v>
      </c>
    </row>
    <row r="16" spans="2:11" s="28" customFormat="1" ht="20.25" customHeight="1">
      <c r="B16" s="29">
        <v>2</v>
      </c>
      <c r="C16" s="166">
        <v>2</v>
      </c>
      <c r="D16" s="104" t="s">
        <v>109</v>
      </c>
      <c r="E16" s="105">
        <v>969.24</v>
      </c>
      <c r="F16" s="106" t="s">
        <v>110</v>
      </c>
      <c r="G16" s="116" t="s">
        <v>111</v>
      </c>
      <c r="H16" s="116" t="s">
        <v>112</v>
      </c>
      <c r="I16" s="116">
        <v>1</v>
      </c>
      <c r="J16" s="116" t="s">
        <v>113</v>
      </c>
      <c r="K16" s="117">
        <v>2014</v>
      </c>
    </row>
    <row r="17" spans="2:11" s="28" customFormat="1" ht="20.25" customHeight="1">
      <c r="B17" s="29">
        <v>3</v>
      </c>
      <c r="C17" s="166">
        <v>3</v>
      </c>
      <c r="D17" s="104" t="s">
        <v>109</v>
      </c>
      <c r="E17" s="105">
        <v>969.24</v>
      </c>
      <c r="F17" s="106" t="s">
        <v>110</v>
      </c>
      <c r="G17" s="116" t="s">
        <v>114</v>
      </c>
      <c r="H17" s="116" t="s">
        <v>112</v>
      </c>
      <c r="I17" s="116">
        <v>1</v>
      </c>
      <c r="J17" s="116" t="s">
        <v>115</v>
      </c>
      <c r="K17" s="117">
        <v>2014</v>
      </c>
    </row>
    <row r="18" spans="2:11" s="28" customFormat="1" ht="20.25" customHeight="1">
      <c r="B18" s="29">
        <v>4</v>
      </c>
      <c r="C18" s="166">
        <v>4</v>
      </c>
      <c r="D18" s="104" t="s">
        <v>116</v>
      </c>
      <c r="E18" s="105">
        <v>809.34</v>
      </c>
      <c r="F18" s="106" t="s">
        <v>110</v>
      </c>
      <c r="G18" s="116" t="s">
        <v>117</v>
      </c>
      <c r="H18" s="116" t="s">
        <v>112</v>
      </c>
      <c r="I18" s="116">
        <v>1</v>
      </c>
      <c r="J18" s="116" t="s">
        <v>118</v>
      </c>
      <c r="K18" s="117">
        <v>2014</v>
      </c>
    </row>
    <row r="19" spans="2:11" s="28" customFormat="1" ht="20.25" customHeight="1">
      <c r="B19" s="29">
        <v>5</v>
      </c>
      <c r="C19" s="166">
        <v>5</v>
      </c>
      <c r="D19" s="104" t="s">
        <v>116</v>
      </c>
      <c r="E19" s="105">
        <v>809.34</v>
      </c>
      <c r="F19" s="106" t="s">
        <v>110</v>
      </c>
      <c r="G19" s="116" t="s">
        <v>119</v>
      </c>
      <c r="H19" s="116" t="s">
        <v>112</v>
      </c>
      <c r="I19" s="116">
        <v>1</v>
      </c>
      <c r="J19" s="116" t="s">
        <v>120</v>
      </c>
      <c r="K19" s="117">
        <v>2014</v>
      </c>
    </row>
    <row r="20" spans="2:11" s="28" customFormat="1" ht="20.25" customHeight="1">
      <c r="B20" s="29">
        <v>6</v>
      </c>
      <c r="C20" s="166">
        <v>6</v>
      </c>
      <c r="D20" s="104" t="s">
        <v>116</v>
      </c>
      <c r="E20" s="105">
        <v>809.34</v>
      </c>
      <c r="F20" s="106" t="s">
        <v>110</v>
      </c>
      <c r="G20" s="116" t="s">
        <v>121</v>
      </c>
      <c r="H20" s="116" t="s">
        <v>112</v>
      </c>
      <c r="I20" s="116">
        <v>1</v>
      </c>
      <c r="J20" s="116" t="s">
        <v>118</v>
      </c>
      <c r="K20" s="117">
        <v>2014</v>
      </c>
    </row>
    <row r="21" spans="2:11" s="28" customFormat="1" ht="20.25" customHeight="1">
      <c r="B21" s="29">
        <v>7</v>
      </c>
      <c r="C21" s="166">
        <v>7</v>
      </c>
      <c r="D21" s="104" t="s">
        <v>116</v>
      </c>
      <c r="E21" s="105">
        <v>809.34</v>
      </c>
      <c r="F21" s="106" t="s">
        <v>110</v>
      </c>
      <c r="G21" s="116" t="s">
        <v>122</v>
      </c>
      <c r="H21" s="116" t="s">
        <v>112</v>
      </c>
      <c r="I21" s="116">
        <v>1</v>
      </c>
      <c r="J21" s="116" t="s">
        <v>123</v>
      </c>
      <c r="K21" s="117">
        <v>2014</v>
      </c>
    </row>
    <row r="22" spans="2:11" s="28" customFormat="1" ht="20.25" customHeight="1">
      <c r="B22" s="29">
        <v>8</v>
      </c>
      <c r="C22" s="166">
        <v>8</v>
      </c>
      <c r="D22" s="104" t="s">
        <v>116</v>
      </c>
      <c r="E22" s="105">
        <v>809.34</v>
      </c>
      <c r="F22" s="106" t="s">
        <v>110</v>
      </c>
      <c r="G22" s="116" t="s">
        <v>124</v>
      </c>
      <c r="H22" s="116" t="s">
        <v>112</v>
      </c>
      <c r="I22" s="116">
        <v>1</v>
      </c>
      <c r="J22" s="116" t="s">
        <v>125</v>
      </c>
      <c r="K22" s="117">
        <v>2014</v>
      </c>
    </row>
    <row r="23" spans="2:11" s="28" customFormat="1" ht="20.25" customHeight="1">
      <c r="B23" s="29">
        <v>9</v>
      </c>
      <c r="C23" s="166">
        <v>9</v>
      </c>
      <c r="D23" s="104" t="s">
        <v>116</v>
      </c>
      <c r="E23" s="105">
        <v>809.34</v>
      </c>
      <c r="F23" s="106" t="s">
        <v>110</v>
      </c>
      <c r="G23" s="116" t="s">
        <v>126</v>
      </c>
      <c r="H23" s="116" t="s">
        <v>112</v>
      </c>
      <c r="I23" s="116">
        <v>1</v>
      </c>
      <c r="J23" s="116" t="s">
        <v>127</v>
      </c>
      <c r="K23" s="117">
        <v>2014</v>
      </c>
    </row>
    <row r="24" spans="2:11" s="28" customFormat="1" ht="20.25" customHeight="1">
      <c r="B24" s="29">
        <v>10</v>
      </c>
      <c r="C24" s="166">
        <v>10</v>
      </c>
      <c r="D24" s="104" t="s">
        <v>128</v>
      </c>
      <c r="E24" s="105">
        <v>2287.8</v>
      </c>
      <c r="F24" s="106" t="s">
        <v>110</v>
      </c>
      <c r="G24" s="116" t="s">
        <v>129</v>
      </c>
      <c r="H24" s="116" t="s">
        <v>112</v>
      </c>
      <c r="I24" s="116">
        <v>1</v>
      </c>
      <c r="J24" s="116" t="s">
        <v>130</v>
      </c>
      <c r="K24" s="117">
        <v>2014</v>
      </c>
    </row>
    <row r="25" spans="2:11" s="28" customFormat="1" ht="20.25" customHeight="1">
      <c r="B25" s="29">
        <v>11</v>
      </c>
      <c r="C25" s="166">
        <v>11</v>
      </c>
      <c r="D25" s="104" t="s">
        <v>131</v>
      </c>
      <c r="E25" s="105">
        <v>596.55</v>
      </c>
      <c r="F25" s="106" t="s">
        <v>110</v>
      </c>
      <c r="G25" s="116" t="s">
        <v>132</v>
      </c>
      <c r="H25" s="116" t="s">
        <v>112</v>
      </c>
      <c r="I25" s="116">
        <v>1</v>
      </c>
      <c r="J25" s="116" t="s">
        <v>133</v>
      </c>
      <c r="K25" s="117">
        <v>2014</v>
      </c>
    </row>
    <row r="26" spans="2:11" s="28" customFormat="1" ht="20.25" customHeight="1">
      <c r="B26" s="29">
        <v>12</v>
      </c>
      <c r="C26" s="166">
        <v>12</v>
      </c>
      <c r="D26" s="104" t="s">
        <v>151</v>
      </c>
      <c r="E26" s="105">
        <v>615</v>
      </c>
      <c r="F26" s="106" t="s">
        <v>110</v>
      </c>
      <c r="G26" s="116" t="s">
        <v>152</v>
      </c>
      <c r="H26" s="116" t="s">
        <v>112</v>
      </c>
      <c r="I26" s="116">
        <v>1</v>
      </c>
      <c r="J26" s="116" t="s">
        <v>153</v>
      </c>
      <c r="K26" s="117">
        <v>2014</v>
      </c>
    </row>
    <row r="27" spans="2:11" s="28" customFormat="1" ht="20.25" customHeight="1">
      <c r="B27" s="29">
        <v>13</v>
      </c>
      <c r="C27" s="166">
        <v>13</v>
      </c>
      <c r="D27" s="104" t="s">
        <v>151</v>
      </c>
      <c r="E27" s="105">
        <v>615</v>
      </c>
      <c r="F27" s="106" t="s">
        <v>110</v>
      </c>
      <c r="G27" s="116" t="s">
        <v>154</v>
      </c>
      <c r="H27" s="116" t="s">
        <v>112</v>
      </c>
      <c r="I27" s="116">
        <v>1</v>
      </c>
      <c r="J27" s="116" t="s">
        <v>155</v>
      </c>
      <c r="K27" s="117">
        <v>2014</v>
      </c>
    </row>
    <row r="28" spans="2:11" s="7" customFormat="1" ht="20.25" customHeight="1">
      <c r="B28" s="29">
        <v>14</v>
      </c>
      <c r="C28" s="166">
        <v>14</v>
      </c>
      <c r="D28" s="104" t="s">
        <v>134</v>
      </c>
      <c r="E28" s="105">
        <v>768</v>
      </c>
      <c r="F28" s="106" t="s">
        <v>110</v>
      </c>
      <c r="G28" s="116" t="s">
        <v>135</v>
      </c>
      <c r="H28" s="116" t="s">
        <v>112</v>
      </c>
      <c r="I28" s="116">
        <v>1</v>
      </c>
      <c r="J28" s="116" t="s">
        <v>136</v>
      </c>
      <c r="K28" s="117">
        <v>2014</v>
      </c>
    </row>
    <row r="29" spans="2:11" s="7" customFormat="1" ht="20.25" customHeight="1">
      <c r="B29" s="29">
        <v>15</v>
      </c>
      <c r="C29" s="166">
        <v>15</v>
      </c>
      <c r="D29" s="104" t="s">
        <v>137</v>
      </c>
      <c r="E29" s="105">
        <v>1157</v>
      </c>
      <c r="F29" s="106" t="s">
        <v>110</v>
      </c>
      <c r="G29" s="116" t="s">
        <v>138</v>
      </c>
      <c r="H29" s="116" t="s">
        <v>112</v>
      </c>
      <c r="I29" s="116">
        <v>1</v>
      </c>
      <c r="J29" s="116" t="s">
        <v>139</v>
      </c>
      <c r="K29" s="117">
        <v>2014</v>
      </c>
    </row>
    <row r="30" spans="2:11" s="7" customFormat="1" ht="20.25" customHeight="1">
      <c r="B30" s="29">
        <v>16</v>
      </c>
      <c r="C30" s="166">
        <v>16</v>
      </c>
      <c r="D30" s="104" t="s">
        <v>137</v>
      </c>
      <c r="E30" s="105">
        <v>1143.9</v>
      </c>
      <c r="F30" s="106" t="s">
        <v>110</v>
      </c>
      <c r="G30" s="116" t="s">
        <v>143</v>
      </c>
      <c r="H30" s="116" t="s">
        <v>112</v>
      </c>
      <c r="I30" s="116">
        <v>1</v>
      </c>
      <c r="J30" s="116" t="s">
        <v>144</v>
      </c>
      <c r="K30" s="117">
        <v>2015</v>
      </c>
    </row>
    <row r="31" spans="2:11" s="7" customFormat="1" ht="20.25" customHeight="1">
      <c r="B31" s="29">
        <v>17</v>
      </c>
      <c r="C31" s="166">
        <v>17</v>
      </c>
      <c r="D31" s="104" t="s">
        <v>145</v>
      </c>
      <c r="E31" s="105">
        <v>460</v>
      </c>
      <c r="F31" s="106" t="s">
        <v>110</v>
      </c>
      <c r="G31" s="116" t="s">
        <v>146</v>
      </c>
      <c r="H31" s="116" t="s">
        <v>112</v>
      </c>
      <c r="I31" s="116">
        <v>1</v>
      </c>
      <c r="J31" s="116" t="s">
        <v>125</v>
      </c>
      <c r="K31" s="117">
        <v>2015</v>
      </c>
    </row>
    <row r="32" spans="2:11" s="7" customFormat="1" ht="20.25" customHeight="1">
      <c r="B32" s="29">
        <v>18</v>
      </c>
      <c r="C32" s="166">
        <v>18</v>
      </c>
      <c r="D32" s="104" t="s">
        <v>147</v>
      </c>
      <c r="E32" s="105">
        <v>2423.1</v>
      </c>
      <c r="F32" s="106" t="s">
        <v>110</v>
      </c>
      <c r="G32" s="116" t="s">
        <v>148</v>
      </c>
      <c r="H32" s="116" t="s">
        <v>112</v>
      </c>
      <c r="I32" s="116">
        <v>1</v>
      </c>
      <c r="J32" s="116" t="s">
        <v>149</v>
      </c>
      <c r="K32" s="117">
        <v>2015</v>
      </c>
    </row>
    <row r="33" spans="2:11" s="7" customFormat="1" ht="20.25" customHeight="1">
      <c r="B33" s="29">
        <v>19</v>
      </c>
      <c r="C33" s="166">
        <v>19</v>
      </c>
      <c r="D33" s="104" t="s">
        <v>150</v>
      </c>
      <c r="E33" s="105">
        <v>1316.1</v>
      </c>
      <c r="F33" s="106" t="s">
        <v>110</v>
      </c>
      <c r="G33" s="116" t="s">
        <v>156</v>
      </c>
      <c r="H33" s="116" t="s">
        <v>112</v>
      </c>
      <c r="I33" s="116">
        <v>1</v>
      </c>
      <c r="J33" s="116" t="s">
        <v>157</v>
      </c>
      <c r="K33" s="117">
        <v>2015</v>
      </c>
    </row>
    <row r="34" spans="2:11" s="7" customFormat="1" ht="20.25" customHeight="1">
      <c r="B34" s="29">
        <v>20</v>
      </c>
      <c r="C34" s="166">
        <v>20</v>
      </c>
      <c r="D34" s="104" t="s">
        <v>158</v>
      </c>
      <c r="E34" s="105">
        <v>1365.3</v>
      </c>
      <c r="F34" s="106" t="s">
        <v>110</v>
      </c>
      <c r="G34" s="116" t="s">
        <v>159</v>
      </c>
      <c r="H34" s="116" t="s">
        <v>112</v>
      </c>
      <c r="I34" s="116">
        <v>1</v>
      </c>
      <c r="J34" s="116" t="s">
        <v>160</v>
      </c>
      <c r="K34" s="117">
        <v>2015</v>
      </c>
    </row>
    <row r="35" spans="2:11" s="7" customFormat="1" ht="20.25" customHeight="1">
      <c r="B35" s="29">
        <v>21</v>
      </c>
      <c r="C35" s="166">
        <v>21</v>
      </c>
      <c r="D35" s="104" t="s">
        <v>161</v>
      </c>
      <c r="E35" s="105">
        <v>1003.68</v>
      </c>
      <c r="F35" s="106" t="s">
        <v>110</v>
      </c>
      <c r="G35" s="116" t="s">
        <v>162</v>
      </c>
      <c r="H35" s="116" t="s">
        <v>112</v>
      </c>
      <c r="I35" s="116">
        <v>1</v>
      </c>
      <c r="J35" s="116" t="s">
        <v>163</v>
      </c>
      <c r="K35" s="117">
        <v>2015</v>
      </c>
    </row>
    <row r="36" spans="2:11" s="7" customFormat="1" ht="20.25" customHeight="1">
      <c r="B36" s="29">
        <v>22</v>
      </c>
      <c r="C36" s="167">
        <v>27</v>
      </c>
      <c r="D36" s="104" t="s">
        <v>174</v>
      </c>
      <c r="E36" s="105">
        <v>1377.6</v>
      </c>
      <c r="F36" s="106" t="s">
        <v>110</v>
      </c>
      <c r="G36" s="116" t="s">
        <v>175</v>
      </c>
      <c r="H36" s="116" t="s">
        <v>112</v>
      </c>
      <c r="I36" s="116">
        <v>1</v>
      </c>
      <c r="J36" s="116" t="s">
        <v>149</v>
      </c>
      <c r="K36" s="117">
        <v>2015</v>
      </c>
    </row>
    <row r="37" spans="2:11" s="7" customFormat="1" ht="20.25" customHeight="1">
      <c r="B37" s="29">
        <v>23</v>
      </c>
      <c r="C37" s="167">
        <v>29</v>
      </c>
      <c r="D37" s="104" t="s">
        <v>174</v>
      </c>
      <c r="E37" s="105">
        <v>1377.6</v>
      </c>
      <c r="F37" s="106" t="s">
        <v>110</v>
      </c>
      <c r="G37" s="116" t="s">
        <v>179</v>
      </c>
      <c r="H37" s="116" t="s">
        <v>112</v>
      </c>
      <c r="I37" s="116">
        <v>1</v>
      </c>
      <c r="J37" s="116" t="s">
        <v>163</v>
      </c>
      <c r="K37" s="117">
        <v>2015</v>
      </c>
    </row>
    <row r="38" spans="2:11" s="7" customFormat="1" ht="20.25" customHeight="1">
      <c r="B38" s="29">
        <v>24</v>
      </c>
      <c r="C38" s="166">
        <v>30</v>
      </c>
      <c r="D38" s="104" t="s">
        <v>180</v>
      </c>
      <c r="E38" s="105">
        <v>1353</v>
      </c>
      <c r="F38" s="106" t="s">
        <v>110</v>
      </c>
      <c r="G38" s="116" t="s">
        <v>181</v>
      </c>
      <c r="H38" s="116" t="s">
        <v>112</v>
      </c>
      <c r="I38" s="116">
        <v>1</v>
      </c>
      <c r="J38" s="116" t="s">
        <v>166</v>
      </c>
      <c r="K38" s="117">
        <v>2015</v>
      </c>
    </row>
    <row r="39" spans="2:11" s="7" customFormat="1" ht="20.25" customHeight="1">
      <c r="B39" s="29">
        <v>25</v>
      </c>
      <c r="C39" s="166">
        <v>31</v>
      </c>
      <c r="D39" s="104" t="s">
        <v>182</v>
      </c>
      <c r="E39" s="105">
        <v>381.3</v>
      </c>
      <c r="F39" s="106" t="s">
        <v>110</v>
      </c>
      <c r="G39" s="116" t="s">
        <v>183</v>
      </c>
      <c r="H39" s="116" t="s">
        <v>112</v>
      </c>
      <c r="I39" s="116">
        <v>1</v>
      </c>
      <c r="J39" s="116" t="s">
        <v>163</v>
      </c>
      <c r="K39" s="117">
        <v>2015</v>
      </c>
    </row>
    <row r="40" spans="2:11" s="7" customFormat="1" ht="20.25" customHeight="1">
      <c r="B40" s="29">
        <v>26</v>
      </c>
      <c r="C40" s="166">
        <v>32</v>
      </c>
      <c r="D40" s="104" t="s">
        <v>184</v>
      </c>
      <c r="E40" s="105">
        <v>3493.2</v>
      </c>
      <c r="F40" s="106" t="s">
        <v>110</v>
      </c>
      <c r="G40" s="116" t="s">
        <v>185</v>
      </c>
      <c r="H40" s="116" t="s">
        <v>112</v>
      </c>
      <c r="I40" s="116">
        <v>1</v>
      </c>
      <c r="J40" s="116" t="s">
        <v>149</v>
      </c>
      <c r="K40" s="117">
        <v>2015</v>
      </c>
    </row>
    <row r="41" spans="2:11" s="7" customFormat="1" ht="20.25" customHeight="1">
      <c r="B41" s="29">
        <v>27</v>
      </c>
      <c r="C41" s="166">
        <v>33</v>
      </c>
      <c r="D41" s="104" t="s">
        <v>186</v>
      </c>
      <c r="E41" s="105">
        <v>1389.9</v>
      </c>
      <c r="F41" s="106" t="s">
        <v>110</v>
      </c>
      <c r="G41" s="116" t="s">
        <v>187</v>
      </c>
      <c r="H41" s="116" t="s">
        <v>112</v>
      </c>
      <c r="I41" s="116">
        <v>1</v>
      </c>
      <c r="J41" s="116" t="s">
        <v>149</v>
      </c>
      <c r="K41" s="117">
        <v>2015</v>
      </c>
    </row>
    <row r="42" spans="2:11" s="7" customFormat="1" ht="20.25" customHeight="1">
      <c r="B42" s="29">
        <v>28</v>
      </c>
      <c r="C42" s="166">
        <v>34</v>
      </c>
      <c r="D42" s="104" t="s">
        <v>147</v>
      </c>
      <c r="E42" s="105">
        <v>2742.9</v>
      </c>
      <c r="F42" s="106" t="s">
        <v>110</v>
      </c>
      <c r="G42" s="116" t="s">
        <v>189</v>
      </c>
      <c r="H42" s="116" t="s">
        <v>112</v>
      </c>
      <c r="I42" s="116">
        <v>1</v>
      </c>
      <c r="J42" s="116" t="s">
        <v>188</v>
      </c>
      <c r="K42" s="117">
        <v>2016</v>
      </c>
    </row>
    <row r="43" spans="2:11" s="7" customFormat="1" ht="20.25" customHeight="1">
      <c r="B43" s="29">
        <v>29</v>
      </c>
      <c r="C43" s="166">
        <v>35</v>
      </c>
      <c r="D43" s="104" t="s">
        <v>174</v>
      </c>
      <c r="E43" s="105">
        <v>1377.6</v>
      </c>
      <c r="F43" s="106" t="s">
        <v>110</v>
      </c>
      <c r="G43" s="116" t="s">
        <v>190</v>
      </c>
      <c r="H43" s="116" t="s">
        <v>112</v>
      </c>
      <c r="I43" s="116">
        <v>1</v>
      </c>
      <c r="J43" s="116" t="s">
        <v>160</v>
      </c>
      <c r="K43" s="117">
        <v>2016</v>
      </c>
    </row>
    <row r="44" spans="2:11" s="7" customFormat="1" ht="20.25" customHeight="1">
      <c r="B44" s="29">
        <v>30</v>
      </c>
      <c r="C44" s="166">
        <v>36</v>
      </c>
      <c r="D44" s="104" t="s">
        <v>191</v>
      </c>
      <c r="E44" s="105">
        <v>2742.9</v>
      </c>
      <c r="F44" s="106" t="s">
        <v>110</v>
      </c>
      <c r="G44" s="116" t="s">
        <v>192</v>
      </c>
      <c r="H44" s="116" t="s">
        <v>112</v>
      </c>
      <c r="I44" s="116">
        <v>1</v>
      </c>
      <c r="J44" s="116" t="s">
        <v>163</v>
      </c>
      <c r="K44" s="117">
        <v>2016</v>
      </c>
    </row>
    <row r="45" spans="2:11" s="7" customFormat="1" ht="20.25" customHeight="1">
      <c r="B45" s="29">
        <v>31</v>
      </c>
      <c r="C45" s="166">
        <v>37</v>
      </c>
      <c r="D45" s="104" t="s">
        <v>193</v>
      </c>
      <c r="E45" s="105">
        <v>615</v>
      </c>
      <c r="F45" s="106" t="s">
        <v>110</v>
      </c>
      <c r="G45" s="116" t="s">
        <v>194</v>
      </c>
      <c r="H45" s="116" t="s">
        <v>112</v>
      </c>
      <c r="I45" s="116">
        <v>1</v>
      </c>
      <c r="J45" s="116" t="s">
        <v>149</v>
      </c>
      <c r="K45" s="117">
        <v>2016</v>
      </c>
    </row>
    <row r="46" spans="2:11" s="7" customFormat="1" ht="20.25" customHeight="1">
      <c r="B46" s="29">
        <v>32</v>
      </c>
      <c r="C46" s="166">
        <v>38</v>
      </c>
      <c r="D46" s="104" t="s">
        <v>195</v>
      </c>
      <c r="E46" s="105">
        <v>1180.8</v>
      </c>
      <c r="F46" s="106" t="s">
        <v>110</v>
      </c>
      <c r="G46" s="116" t="s">
        <v>196</v>
      </c>
      <c r="H46" s="116" t="s">
        <v>112</v>
      </c>
      <c r="I46" s="116">
        <v>1</v>
      </c>
      <c r="J46" s="116" t="s">
        <v>149</v>
      </c>
      <c r="K46" s="117">
        <v>2016</v>
      </c>
    </row>
    <row r="47" spans="2:11" s="7" customFormat="1" ht="20.25" customHeight="1">
      <c r="B47" s="29">
        <v>33</v>
      </c>
      <c r="C47" s="166">
        <v>39</v>
      </c>
      <c r="D47" s="104" t="s">
        <v>197</v>
      </c>
      <c r="E47" s="105">
        <v>3296.4</v>
      </c>
      <c r="F47" s="106" t="s">
        <v>110</v>
      </c>
      <c r="G47" s="116" t="s">
        <v>198</v>
      </c>
      <c r="H47" s="116" t="s">
        <v>112</v>
      </c>
      <c r="I47" s="116">
        <v>1</v>
      </c>
      <c r="J47" s="116" t="s">
        <v>118</v>
      </c>
      <c r="K47" s="117">
        <v>2016</v>
      </c>
    </row>
    <row r="48" spans="2:11" s="7" customFormat="1" ht="20.25" customHeight="1">
      <c r="B48" s="29">
        <v>34</v>
      </c>
      <c r="C48" s="166">
        <v>40</v>
      </c>
      <c r="D48" s="104" t="s">
        <v>151</v>
      </c>
      <c r="E48" s="105">
        <v>676.5</v>
      </c>
      <c r="F48" s="106" t="s">
        <v>110</v>
      </c>
      <c r="G48" s="116" t="s">
        <v>199</v>
      </c>
      <c r="H48" s="116" t="s">
        <v>112</v>
      </c>
      <c r="I48" s="116">
        <v>1</v>
      </c>
      <c r="J48" s="116" t="s">
        <v>166</v>
      </c>
      <c r="K48" s="117">
        <v>2016</v>
      </c>
    </row>
    <row r="49" spans="2:11" s="7" customFormat="1" ht="20.25" customHeight="1">
      <c r="B49" s="29">
        <v>35</v>
      </c>
      <c r="C49" s="166">
        <v>41</v>
      </c>
      <c r="D49" s="104" t="s">
        <v>151</v>
      </c>
      <c r="E49" s="105">
        <v>701.1</v>
      </c>
      <c r="F49" s="106" t="s">
        <v>110</v>
      </c>
      <c r="G49" s="116" t="s">
        <v>200</v>
      </c>
      <c r="H49" s="116" t="s">
        <v>112</v>
      </c>
      <c r="I49" s="116">
        <v>1</v>
      </c>
      <c r="J49" s="116" t="s">
        <v>115</v>
      </c>
      <c r="K49" s="117">
        <v>2016</v>
      </c>
    </row>
    <row r="50" spans="2:11" s="7" customFormat="1" ht="20.25" customHeight="1">
      <c r="B50" s="29">
        <v>36</v>
      </c>
      <c r="C50" s="166">
        <v>42</v>
      </c>
      <c r="D50" s="104" t="s">
        <v>151</v>
      </c>
      <c r="E50" s="105">
        <v>701.1</v>
      </c>
      <c r="F50" s="106" t="s">
        <v>110</v>
      </c>
      <c r="G50" s="116" t="s">
        <v>201</v>
      </c>
      <c r="H50" s="116" t="s">
        <v>112</v>
      </c>
      <c r="I50" s="116">
        <v>1</v>
      </c>
      <c r="J50" s="116" t="s">
        <v>118</v>
      </c>
      <c r="K50" s="117">
        <v>2016</v>
      </c>
    </row>
    <row r="51" spans="2:11" s="7" customFormat="1" ht="20.25" customHeight="1">
      <c r="B51" s="29">
        <v>37</v>
      </c>
      <c r="C51" s="166">
        <v>43</v>
      </c>
      <c r="D51" s="104" t="s">
        <v>151</v>
      </c>
      <c r="E51" s="105">
        <v>676.5</v>
      </c>
      <c r="F51" s="106" t="s">
        <v>110</v>
      </c>
      <c r="G51" s="116" t="s">
        <v>202</v>
      </c>
      <c r="H51" s="116" t="s">
        <v>112</v>
      </c>
      <c r="I51" s="116">
        <v>1</v>
      </c>
      <c r="J51" s="116" t="s">
        <v>163</v>
      </c>
      <c r="K51" s="117">
        <v>2016</v>
      </c>
    </row>
    <row r="52" spans="2:11" s="7" customFormat="1" ht="20.25" customHeight="1">
      <c r="B52" s="29">
        <v>38</v>
      </c>
      <c r="C52" s="166">
        <v>44</v>
      </c>
      <c r="D52" s="104" t="s">
        <v>203</v>
      </c>
      <c r="E52" s="105">
        <v>3468.6</v>
      </c>
      <c r="F52" s="106" t="s">
        <v>110</v>
      </c>
      <c r="G52" s="116" t="s">
        <v>204</v>
      </c>
      <c r="H52" s="116" t="s">
        <v>112</v>
      </c>
      <c r="I52" s="116">
        <v>1</v>
      </c>
      <c r="J52" s="116" t="s">
        <v>149</v>
      </c>
      <c r="K52" s="117">
        <v>2016</v>
      </c>
    </row>
    <row r="53" spans="2:11" s="7" customFormat="1" ht="20.25" customHeight="1">
      <c r="B53" s="29">
        <v>39</v>
      </c>
      <c r="C53" s="166">
        <v>45</v>
      </c>
      <c r="D53" s="104" t="s">
        <v>205</v>
      </c>
      <c r="E53" s="105">
        <v>713.4</v>
      </c>
      <c r="F53" s="106" t="s">
        <v>110</v>
      </c>
      <c r="G53" s="116" t="s">
        <v>206</v>
      </c>
      <c r="H53" s="116" t="s">
        <v>112</v>
      </c>
      <c r="I53" s="116">
        <v>1</v>
      </c>
      <c r="J53" s="116" t="s">
        <v>171</v>
      </c>
      <c r="K53" s="117">
        <v>2016</v>
      </c>
    </row>
    <row r="54" spans="2:11" s="7" customFormat="1" ht="20.25" customHeight="1">
      <c r="B54" s="29">
        <v>40</v>
      </c>
      <c r="C54" s="166">
        <v>46</v>
      </c>
      <c r="D54" s="104" t="s">
        <v>195</v>
      </c>
      <c r="E54" s="105">
        <v>1107</v>
      </c>
      <c r="F54" s="106" t="s">
        <v>110</v>
      </c>
      <c r="G54" s="116" t="s">
        <v>207</v>
      </c>
      <c r="H54" s="116" t="s">
        <v>112</v>
      </c>
      <c r="I54" s="116">
        <v>1</v>
      </c>
      <c r="J54" s="116" t="s">
        <v>157</v>
      </c>
      <c r="K54" s="117">
        <v>2016</v>
      </c>
    </row>
    <row r="55" spans="2:11" s="7" customFormat="1" ht="20.25" customHeight="1">
      <c r="B55" s="29">
        <v>41</v>
      </c>
      <c r="C55" s="167">
        <v>48</v>
      </c>
      <c r="D55" s="104" t="s">
        <v>211</v>
      </c>
      <c r="E55" s="105">
        <v>2799</v>
      </c>
      <c r="F55" s="106" t="s">
        <v>110</v>
      </c>
      <c r="G55" s="116" t="s">
        <v>212</v>
      </c>
      <c r="H55" s="116" t="s">
        <v>112</v>
      </c>
      <c r="I55" s="116">
        <v>1</v>
      </c>
      <c r="J55" s="116" t="s">
        <v>213</v>
      </c>
      <c r="K55" s="117">
        <v>2016</v>
      </c>
    </row>
    <row r="56" spans="2:11" s="7" customFormat="1" ht="20.25" customHeight="1">
      <c r="B56" s="29">
        <v>42</v>
      </c>
      <c r="C56" s="166">
        <v>49</v>
      </c>
      <c r="D56" s="104" t="s">
        <v>214</v>
      </c>
      <c r="E56" s="105">
        <v>965</v>
      </c>
      <c r="F56" s="106" t="s">
        <v>110</v>
      </c>
      <c r="G56" s="116" t="s">
        <v>215</v>
      </c>
      <c r="H56" s="116" t="s">
        <v>112</v>
      </c>
      <c r="I56" s="116">
        <v>1</v>
      </c>
      <c r="J56" s="116" t="s">
        <v>216</v>
      </c>
      <c r="K56" s="117">
        <v>2016</v>
      </c>
    </row>
    <row r="57" spans="2:11" s="7" customFormat="1" ht="20.25" customHeight="1">
      <c r="B57" s="29">
        <v>43</v>
      </c>
      <c r="C57" s="166">
        <v>50</v>
      </c>
      <c r="D57" s="104" t="s">
        <v>217</v>
      </c>
      <c r="E57" s="105">
        <v>1107</v>
      </c>
      <c r="F57" s="106" t="s">
        <v>110</v>
      </c>
      <c r="G57" s="116" t="s">
        <v>218</v>
      </c>
      <c r="H57" s="116" t="s">
        <v>112</v>
      </c>
      <c r="I57" s="116">
        <v>1</v>
      </c>
      <c r="J57" s="116" t="s">
        <v>142</v>
      </c>
      <c r="K57" s="117">
        <v>2016</v>
      </c>
    </row>
    <row r="58" spans="2:11" s="7" customFormat="1" ht="20.25" customHeight="1">
      <c r="B58" s="29">
        <v>44</v>
      </c>
      <c r="C58" s="166">
        <v>51</v>
      </c>
      <c r="D58" s="104" t="s">
        <v>217</v>
      </c>
      <c r="E58" s="105">
        <v>1107</v>
      </c>
      <c r="F58" s="106" t="s">
        <v>110</v>
      </c>
      <c r="G58" s="116" t="s">
        <v>219</v>
      </c>
      <c r="H58" s="116" t="s">
        <v>112</v>
      </c>
      <c r="I58" s="116">
        <v>1</v>
      </c>
      <c r="J58" s="116" t="s">
        <v>142</v>
      </c>
      <c r="K58" s="117">
        <v>2016</v>
      </c>
    </row>
    <row r="59" spans="2:11" s="7" customFormat="1" ht="20.25" customHeight="1">
      <c r="B59" s="29">
        <v>45</v>
      </c>
      <c r="C59" s="166">
        <v>52</v>
      </c>
      <c r="D59" s="104" t="s">
        <v>220</v>
      </c>
      <c r="E59" s="105">
        <v>1906.5</v>
      </c>
      <c r="F59" s="106" t="s">
        <v>110</v>
      </c>
      <c r="G59" s="116" t="s">
        <v>221</v>
      </c>
      <c r="H59" s="116" t="s">
        <v>112</v>
      </c>
      <c r="I59" s="116">
        <v>1</v>
      </c>
      <c r="J59" s="116" t="s">
        <v>113</v>
      </c>
      <c r="K59" s="117">
        <v>2017</v>
      </c>
    </row>
    <row r="60" spans="2:11" s="7" customFormat="1" ht="20.25" customHeight="1">
      <c r="B60" s="29">
        <v>46</v>
      </c>
      <c r="C60" s="166">
        <v>53</v>
      </c>
      <c r="D60" s="104" t="s">
        <v>151</v>
      </c>
      <c r="E60" s="105">
        <v>688.8</v>
      </c>
      <c r="F60" s="106" t="s">
        <v>110</v>
      </c>
      <c r="G60" s="116" t="s">
        <v>222</v>
      </c>
      <c r="H60" s="116" t="s">
        <v>112</v>
      </c>
      <c r="I60" s="116">
        <v>1</v>
      </c>
      <c r="J60" s="116" t="s">
        <v>223</v>
      </c>
      <c r="K60" s="117">
        <v>2017</v>
      </c>
    </row>
    <row r="61" spans="2:11" s="7" customFormat="1" ht="20.25" customHeight="1">
      <c r="B61" s="29">
        <v>47</v>
      </c>
      <c r="C61" s="166">
        <v>54</v>
      </c>
      <c r="D61" s="104" t="s">
        <v>224</v>
      </c>
      <c r="E61" s="105">
        <v>996.3</v>
      </c>
      <c r="F61" s="106" t="s">
        <v>110</v>
      </c>
      <c r="G61" s="116" t="s">
        <v>225</v>
      </c>
      <c r="H61" s="116" t="s">
        <v>112</v>
      </c>
      <c r="I61" s="116">
        <v>1</v>
      </c>
      <c r="J61" s="116" t="s">
        <v>226</v>
      </c>
      <c r="K61" s="117">
        <v>2017</v>
      </c>
    </row>
    <row r="62" spans="2:11" s="7" customFormat="1" ht="20.25" customHeight="1">
      <c r="B62" s="29">
        <v>48</v>
      </c>
      <c r="C62" s="166">
        <v>55</v>
      </c>
      <c r="D62" s="104" t="s">
        <v>227</v>
      </c>
      <c r="E62" s="105">
        <v>1107</v>
      </c>
      <c r="F62" s="106" t="s">
        <v>110</v>
      </c>
      <c r="G62" s="116" t="s">
        <v>228</v>
      </c>
      <c r="H62" s="116" t="s">
        <v>112</v>
      </c>
      <c r="I62" s="116">
        <v>1</v>
      </c>
      <c r="J62" s="116" t="s">
        <v>226</v>
      </c>
      <c r="K62" s="117">
        <v>2017</v>
      </c>
    </row>
    <row r="63" spans="2:11" s="7" customFormat="1" ht="20.25" customHeight="1">
      <c r="B63" s="29">
        <v>49</v>
      </c>
      <c r="C63" s="166">
        <v>56</v>
      </c>
      <c r="D63" s="104" t="s">
        <v>229</v>
      </c>
      <c r="E63" s="105">
        <v>1451.4</v>
      </c>
      <c r="F63" s="106" t="s">
        <v>110</v>
      </c>
      <c r="G63" s="116" t="s">
        <v>230</v>
      </c>
      <c r="H63" s="116" t="s">
        <v>112</v>
      </c>
      <c r="I63" s="116">
        <v>1</v>
      </c>
      <c r="J63" s="116" t="s">
        <v>155</v>
      </c>
      <c r="K63" s="117">
        <v>2017</v>
      </c>
    </row>
    <row r="64" spans="2:11" s="7" customFormat="1" ht="20.25" customHeight="1">
      <c r="B64" s="29">
        <v>50</v>
      </c>
      <c r="C64" s="167">
        <v>58</v>
      </c>
      <c r="D64" s="104" t="s">
        <v>195</v>
      </c>
      <c r="E64" s="105">
        <v>1230</v>
      </c>
      <c r="F64" s="106" t="s">
        <v>110</v>
      </c>
      <c r="G64" s="116" t="s">
        <v>233</v>
      </c>
      <c r="H64" s="116" t="s">
        <v>112</v>
      </c>
      <c r="I64" s="116">
        <v>1</v>
      </c>
      <c r="J64" s="116" t="s">
        <v>163</v>
      </c>
      <c r="K64" s="117">
        <v>2017</v>
      </c>
    </row>
    <row r="65" spans="2:11" s="7" customFormat="1" ht="20.25" customHeight="1">
      <c r="B65" s="29">
        <v>51</v>
      </c>
      <c r="C65" s="166">
        <v>59</v>
      </c>
      <c r="D65" s="104" t="s">
        <v>234</v>
      </c>
      <c r="E65" s="105">
        <v>1414.5</v>
      </c>
      <c r="F65" s="106" t="s">
        <v>110</v>
      </c>
      <c r="G65" s="116" t="s">
        <v>235</v>
      </c>
      <c r="H65" s="116" t="s">
        <v>112</v>
      </c>
      <c r="I65" s="116">
        <v>1</v>
      </c>
      <c r="J65" s="116" t="s">
        <v>236</v>
      </c>
      <c r="K65" s="117">
        <v>2017</v>
      </c>
    </row>
    <row r="66" spans="2:11" s="7" customFormat="1" ht="20.25" customHeight="1">
      <c r="B66" s="29">
        <v>52</v>
      </c>
      <c r="C66" s="166">
        <v>60</v>
      </c>
      <c r="D66" s="104" t="s">
        <v>151</v>
      </c>
      <c r="E66" s="105">
        <v>676.5</v>
      </c>
      <c r="F66" s="106" t="s">
        <v>110</v>
      </c>
      <c r="G66" s="116" t="s">
        <v>237</v>
      </c>
      <c r="H66" s="116" t="s">
        <v>112</v>
      </c>
      <c r="I66" s="116">
        <v>1</v>
      </c>
      <c r="J66" s="116" t="s">
        <v>130</v>
      </c>
      <c r="K66" s="117">
        <v>2017</v>
      </c>
    </row>
    <row r="67" spans="2:11" s="7" customFormat="1" ht="20.25" customHeight="1">
      <c r="B67" s="29">
        <v>53</v>
      </c>
      <c r="C67" s="166">
        <v>61</v>
      </c>
      <c r="D67" s="104" t="s">
        <v>238</v>
      </c>
      <c r="E67" s="105">
        <v>405.9</v>
      </c>
      <c r="F67" s="106" t="s">
        <v>110</v>
      </c>
      <c r="G67" s="116" t="s">
        <v>239</v>
      </c>
      <c r="H67" s="116" t="s">
        <v>112</v>
      </c>
      <c r="I67" s="116">
        <v>1</v>
      </c>
      <c r="J67" s="116" t="s">
        <v>210</v>
      </c>
      <c r="K67" s="117">
        <v>2017</v>
      </c>
    </row>
    <row r="68" spans="2:11" s="7" customFormat="1" ht="20.25" customHeight="1">
      <c r="B68" s="29">
        <v>54</v>
      </c>
      <c r="C68" s="166">
        <v>62</v>
      </c>
      <c r="D68" s="104" t="s">
        <v>241</v>
      </c>
      <c r="E68" s="105">
        <v>492</v>
      </c>
      <c r="F68" s="106" t="s">
        <v>110</v>
      </c>
      <c r="G68" s="116" t="s">
        <v>240</v>
      </c>
      <c r="H68" s="116" t="s">
        <v>112</v>
      </c>
      <c r="I68" s="116">
        <v>1</v>
      </c>
      <c r="J68" s="116" t="s">
        <v>127</v>
      </c>
      <c r="K68" s="117">
        <v>2017</v>
      </c>
    </row>
    <row r="69" spans="2:11" s="7" customFormat="1" ht="20.25" customHeight="1">
      <c r="B69" s="29">
        <v>55</v>
      </c>
      <c r="C69" s="166">
        <v>63</v>
      </c>
      <c r="D69" s="104" t="s">
        <v>242</v>
      </c>
      <c r="E69" s="105">
        <v>873.3</v>
      </c>
      <c r="F69" s="106" t="s">
        <v>110</v>
      </c>
      <c r="G69" s="116" t="s">
        <v>243</v>
      </c>
      <c r="H69" s="116" t="s">
        <v>112</v>
      </c>
      <c r="I69" s="116">
        <v>1</v>
      </c>
      <c r="J69" s="116" t="s">
        <v>244</v>
      </c>
      <c r="K69" s="117">
        <v>2017</v>
      </c>
    </row>
    <row r="70" spans="2:11" s="7" customFormat="1" ht="20.25" customHeight="1">
      <c r="B70" s="29">
        <v>56</v>
      </c>
      <c r="C70" s="166">
        <v>64</v>
      </c>
      <c r="D70" s="104" t="s">
        <v>151</v>
      </c>
      <c r="E70" s="105">
        <v>688.8</v>
      </c>
      <c r="F70" s="106" t="s">
        <v>110</v>
      </c>
      <c r="G70" s="116" t="s">
        <v>245</v>
      </c>
      <c r="H70" s="116" t="s">
        <v>112</v>
      </c>
      <c r="I70" s="116">
        <v>1</v>
      </c>
      <c r="J70" s="116" t="s">
        <v>160</v>
      </c>
      <c r="K70" s="117">
        <v>2017</v>
      </c>
    </row>
    <row r="71" spans="2:11" s="7" customFormat="1" ht="20.25" customHeight="1">
      <c r="B71" s="29">
        <v>57</v>
      </c>
      <c r="C71" s="166">
        <v>65</v>
      </c>
      <c r="D71" s="104" t="s">
        <v>246</v>
      </c>
      <c r="E71" s="105">
        <v>388</v>
      </c>
      <c r="F71" s="106" t="s">
        <v>110</v>
      </c>
      <c r="G71" s="116" t="s">
        <v>247</v>
      </c>
      <c r="H71" s="116" t="s">
        <v>112</v>
      </c>
      <c r="I71" s="116">
        <v>1</v>
      </c>
      <c r="J71" s="116" t="s">
        <v>188</v>
      </c>
      <c r="K71" s="117">
        <v>2017</v>
      </c>
    </row>
    <row r="72" spans="2:11" s="7" customFormat="1" ht="20.25" customHeight="1">
      <c r="B72" s="29">
        <v>58</v>
      </c>
      <c r="C72" s="166">
        <v>66</v>
      </c>
      <c r="D72" s="104" t="s">
        <v>248</v>
      </c>
      <c r="E72" s="105">
        <v>350</v>
      </c>
      <c r="F72" s="106" t="s">
        <v>110</v>
      </c>
      <c r="G72" s="116" t="s">
        <v>249</v>
      </c>
      <c r="H72" s="116" t="s">
        <v>112</v>
      </c>
      <c r="I72" s="116">
        <v>1</v>
      </c>
      <c r="J72" s="116" t="s">
        <v>155</v>
      </c>
      <c r="K72" s="117">
        <v>2017</v>
      </c>
    </row>
    <row r="73" spans="2:11" s="7" customFormat="1" ht="20.25" customHeight="1">
      <c r="B73" s="29">
        <v>59</v>
      </c>
      <c r="C73" s="166">
        <v>67</v>
      </c>
      <c r="D73" s="104" t="s">
        <v>251</v>
      </c>
      <c r="E73" s="105">
        <v>700</v>
      </c>
      <c r="F73" s="106" t="s">
        <v>110</v>
      </c>
      <c r="G73" s="116" t="s">
        <v>250</v>
      </c>
      <c r="H73" s="116" t="s">
        <v>112</v>
      </c>
      <c r="I73" s="116">
        <v>1</v>
      </c>
      <c r="J73" s="116" t="s">
        <v>155</v>
      </c>
      <c r="K73" s="117">
        <v>2017</v>
      </c>
    </row>
    <row r="74" spans="2:11" s="7" customFormat="1" ht="20.25" customHeight="1">
      <c r="B74" s="29">
        <v>60</v>
      </c>
      <c r="C74" s="166">
        <v>68</v>
      </c>
      <c r="D74" s="104" t="s">
        <v>252</v>
      </c>
      <c r="E74" s="105">
        <v>600</v>
      </c>
      <c r="F74" s="106" t="s">
        <v>110</v>
      </c>
      <c r="G74" s="116" t="s">
        <v>253</v>
      </c>
      <c r="H74" s="116" t="s">
        <v>112</v>
      </c>
      <c r="I74" s="116">
        <v>1</v>
      </c>
      <c r="J74" s="116" t="s">
        <v>155</v>
      </c>
      <c r="K74" s="117">
        <v>2017</v>
      </c>
    </row>
    <row r="75" spans="2:11" s="7" customFormat="1" ht="20.25" customHeight="1">
      <c r="B75" s="29">
        <v>61</v>
      </c>
      <c r="C75" s="166">
        <v>69</v>
      </c>
      <c r="D75" s="104" t="s">
        <v>255</v>
      </c>
      <c r="E75" s="105">
        <v>688</v>
      </c>
      <c r="F75" s="106" t="s">
        <v>110</v>
      </c>
      <c r="G75" s="116" t="s">
        <v>254</v>
      </c>
      <c r="H75" s="116" t="s">
        <v>112</v>
      </c>
      <c r="I75" s="116">
        <v>1</v>
      </c>
      <c r="J75" s="116" t="s">
        <v>210</v>
      </c>
      <c r="K75" s="117">
        <v>2017</v>
      </c>
    </row>
    <row r="76" spans="2:11" s="7" customFormat="1" ht="20.25" customHeight="1">
      <c r="B76" s="29">
        <v>62</v>
      </c>
      <c r="C76" s="166">
        <v>70</v>
      </c>
      <c r="D76" s="104" t="s">
        <v>256</v>
      </c>
      <c r="E76" s="105">
        <v>2724</v>
      </c>
      <c r="F76" s="106" t="s">
        <v>110</v>
      </c>
      <c r="G76" s="116" t="s">
        <v>257</v>
      </c>
      <c r="H76" s="116" t="s">
        <v>112</v>
      </c>
      <c r="I76" s="116">
        <v>1</v>
      </c>
      <c r="J76" s="116" t="s">
        <v>139</v>
      </c>
      <c r="K76" s="117">
        <v>2018</v>
      </c>
    </row>
    <row r="77" spans="2:11" s="7" customFormat="1" ht="20.25" customHeight="1">
      <c r="B77" s="29">
        <v>63</v>
      </c>
      <c r="C77" s="166">
        <v>71</v>
      </c>
      <c r="D77" s="104" t="s">
        <v>258</v>
      </c>
      <c r="E77" s="105">
        <v>836.4</v>
      </c>
      <c r="F77" s="106" t="s">
        <v>110</v>
      </c>
      <c r="G77" s="116" t="s">
        <v>259</v>
      </c>
      <c r="H77" s="116" t="s">
        <v>112</v>
      </c>
      <c r="I77" s="116">
        <v>1</v>
      </c>
      <c r="J77" s="116" t="s">
        <v>169</v>
      </c>
      <c r="K77" s="117">
        <v>2018</v>
      </c>
    </row>
    <row r="78" spans="2:11" s="7" customFormat="1" ht="20.25" customHeight="1">
      <c r="B78" s="29">
        <v>64</v>
      </c>
      <c r="C78" s="167">
        <v>74</v>
      </c>
      <c r="D78" s="104" t="s">
        <v>265</v>
      </c>
      <c r="E78" s="105">
        <v>676.5</v>
      </c>
      <c r="F78" s="106" t="s">
        <v>110</v>
      </c>
      <c r="G78" s="116" t="s">
        <v>266</v>
      </c>
      <c r="H78" s="116" t="s">
        <v>112</v>
      </c>
      <c r="I78" s="116">
        <v>1</v>
      </c>
      <c r="J78" s="116" t="s">
        <v>169</v>
      </c>
      <c r="K78" s="117">
        <v>2018</v>
      </c>
    </row>
    <row r="79" spans="2:11" s="7" customFormat="1" ht="20.25" customHeight="1">
      <c r="B79" s="29">
        <v>65</v>
      </c>
      <c r="C79" s="166">
        <v>75</v>
      </c>
      <c r="D79" s="104" t="s">
        <v>265</v>
      </c>
      <c r="E79" s="105">
        <v>676.5</v>
      </c>
      <c r="F79" s="106" t="s">
        <v>110</v>
      </c>
      <c r="G79" s="116" t="s">
        <v>267</v>
      </c>
      <c r="H79" s="116" t="s">
        <v>112</v>
      </c>
      <c r="I79" s="116">
        <v>1</v>
      </c>
      <c r="J79" s="116" t="s">
        <v>125</v>
      </c>
      <c r="K79" s="117">
        <v>2018</v>
      </c>
    </row>
    <row r="80" spans="2:11" s="7" customFormat="1" ht="20.25" customHeight="1">
      <c r="B80" s="29">
        <v>66</v>
      </c>
      <c r="C80" s="166">
        <v>76</v>
      </c>
      <c r="D80" s="104" t="s">
        <v>268</v>
      </c>
      <c r="E80" s="105">
        <v>1230</v>
      </c>
      <c r="F80" s="106" t="s">
        <v>110</v>
      </c>
      <c r="G80" s="116" t="s">
        <v>269</v>
      </c>
      <c r="H80" s="116" t="s">
        <v>112</v>
      </c>
      <c r="I80" s="116">
        <v>1</v>
      </c>
      <c r="J80" s="116" t="s">
        <v>155</v>
      </c>
      <c r="K80" s="117">
        <v>2018</v>
      </c>
    </row>
    <row r="81" spans="2:11" s="7" customFormat="1" ht="20.25" customHeight="1">
      <c r="B81" s="29">
        <v>67</v>
      </c>
      <c r="C81" s="166">
        <v>77</v>
      </c>
      <c r="D81" s="104" t="s">
        <v>137</v>
      </c>
      <c r="E81" s="105">
        <v>2091</v>
      </c>
      <c r="F81" s="106" t="s">
        <v>110</v>
      </c>
      <c r="G81" s="116" t="s">
        <v>270</v>
      </c>
      <c r="H81" s="116" t="s">
        <v>112</v>
      </c>
      <c r="I81" s="116">
        <v>1</v>
      </c>
      <c r="J81" s="116" t="s">
        <v>171</v>
      </c>
      <c r="K81" s="117">
        <v>2018</v>
      </c>
    </row>
    <row r="82" spans="2:11" s="7" customFormat="1" ht="20.25" customHeight="1">
      <c r="B82" s="29">
        <v>68</v>
      </c>
      <c r="C82" s="167">
        <v>79</v>
      </c>
      <c r="D82" s="104" t="s">
        <v>274</v>
      </c>
      <c r="E82" s="105">
        <v>959.4</v>
      </c>
      <c r="F82" s="106" t="s">
        <v>110</v>
      </c>
      <c r="G82" s="116" t="s">
        <v>273</v>
      </c>
      <c r="H82" s="116" t="s">
        <v>112</v>
      </c>
      <c r="I82" s="116">
        <v>1</v>
      </c>
      <c r="J82" s="116" t="s">
        <v>244</v>
      </c>
      <c r="K82" s="117">
        <v>2018</v>
      </c>
    </row>
    <row r="83" spans="2:11" s="7" customFormat="1" ht="20.25" customHeight="1">
      <c r="B83" s="29">
        <v>69</v>
      </c>
      <c r="C83" s="166">
        <v>80</v>
      </c>
      <c r="D83" s="104" t="s">
        <v>275</v>
      </c>
      <c r="E83" s="105">
        <v>1353</v>
      </c>
      <c r="F83" s="106" t="s">
        <v>110</v>
      </c>
      <c r="G83" s="116" t="s">
        <v>276</v>
      </c>
      <c r="H83" s="116" t="s">
        <v>112</v>
      </c>
      <c r="I83" s="116">
        <v>1</v>
      </c>
      <c r="J83" s="116" t="s">
        <v>171</v>
      </c>
      <c r="K83" s="117">
        <v>2018</v>
      </c>
    </row>
    <row r="84" spans="2:11" s="7" customFormat="1" ht="20.25" customHeight="1">
      <c r="B84" s="29">
        <v>70</v>
      </c>
      <c r="C84" s="167">
        <v>82</v>
      </c>
      <c r="D84" s="104" t="s">
        <v>151</v>
      </c>
      <c r="E84" s="105">
        <v>688.8</v>
      </c>
      <c r="F84" s="106" t="s">
        <v>110</v>
      </c>
      <c r="G84" s="116" t="s">
        <v>279</v>
      </c>
      <c r="H84" s="116" t="s">
        <v>112</v>
      </c>
      <c r="I84" s="116">
        <v>1</v>
      </c>
      <c r="J84" s="116" t="s">
        <v>155</v>
      </c>
      <c r="K84" s="117">
        <v>2018</v>
      </c>
    </row>
    <row r="85" spans="2:11" s="7" customFormat="1" ht="20.25" customHeight="1">
      <c r="B85" s="29">
        <v>71</v>
      </c>
      <c r="C85" s="166">
        <v>83</v>
      </c>
      <c r="D85" s="104" t="s">
        <v>280</v>
      </c>
      <c r="E85" s="105">
        <v>1291.5</v>
      </c>
      <c r="F85" s="106" t="s">
        <v>110</v>
      </c>
      <c r="G85" s="116" t="s">
        <v>281</v>
      </c>
      <c r="H85" s="116" t="s">
        <v>112</v>
      </c>
      <c r="I85" s="116">
        <v>1</v>
      </c>
      <c r="J85" s="116" t="s">
        <v>118</v>
      </c>
      <c r="K85" s="117">
        <v>2018</v>
      </c>
    </row>
    <row r="86" spans="2:11" s="7" customFormat="1" ht="20.25" customHeight="1">
      <c r="B86" s="29">
        <v>72</v>
      </c>
      <c r="C86" s="166">
        <v>84</v>
      </c>
      <c r="D86" s="104" t="s">
        <v>283</v>
      </c>
      <c r="E86" s="105">
        <v>676.5</v>
      </c>
      <c r="F86" s="106" t="s">
        <v>110</v>
      </c>
      <c r="G86" s="116" t="s">
        <v>282</v>
      </c>
      <c r="H86" s="116" t="s">
        <v>112</v>
      </c>
      <c r="I86" s="116">
        <v>1</v>
      </c>
      <c r="J86" s="116" t="s">
        <v>166</v>
      </c>
      <c r="K86" s="117">
        <v>2018</v>
      </c>
    </row>
    <row r="87" spans="2:11" s="7" customFormat="1" ht="20.25" customHeight="1">
      <c r="B87" s="29">
        <v>73</v>
      </c>
      <c r="C87" s="166">
        <v>85</v>
      </c>
      <c r="D87" s="104" t="s">
        <v>284</v>
      </c>
      <c r="E87" s="105">
        <v>2895</v>
      </c>
      <c r="F87" s="106" t="s">
        <v>110</v>
      </c>
      <c r="G87" s="116" t="s">
        <v>285</v>
      </c>
      <c r="H87" s="116" t="s">
        <v>112</v>
      </c>
      <c r="I87" s="116">
        <v>1</v>
      </c>
      <c r="J87" s="116" t="s">
        <v>286</v>
      </c>
      <c r="K87" s="117">
        <v>2018</v>
      </c>
    </row>
    <row r="88" spans="2:11" s="7" customFormat="1" ht="20.25" customHeight="1">
      <c r="B88" s="29">
        <v>74</v>
      </c>
      <c r="C88" s="166">
        <v>86</v>
      </c>
      <c r="D88" s="104" t="s">
        <v>287</v>
      </c>
      <c r="E88" s="105">
        <v>4052.85</v>
      </c>
      <c r="F88" s="106" t="s">
        <v>110</v>
      </c>
      <c r="G88" s="116" t="s">
        <v>288</v>
      </c>
      <c r="H88" s="116" t="s">
        <v>112</v>
      </c>
      <c r="I88" s="116">
        <v>1</v>
      </c>
      <c r="J88" s="116" t="s">
        <v>127</v>
      </c>
      <c r="K88" s="117">
        <v>2018</v>
      </c>
    </row>
    <row r="89" spans="2:11" s="7" customFormat="1" ht="20.25" customHeight="1">
      <c r="B89" s="29">
        <v>75</v>
      </c>
      <c r="C89" s="166">
        <v>87</v>
      </c>
      <c r="D89" s="104" t="s">
        <v>137</v>
      </c>
      <c r="E89" s="105">
        <v>996.3</v>
      </c>
      <c r="F89" s="106" t="s">
        <v>110</v>
      </c>
      <c r="G89" s="116" t="s">
        <v>289</v>
      </c>
      <c r="H89" s="116" t="s">
        <v>112</v>
      </c>
      <c r="I89" s="116">
        <v>1</v>
      </c>
      <c r="J89" s="116" t="s">
        <v>127</v>
      </c>
      <c r="K89" s="117">
        <v>2018</v>
      </c>
    </row>
    <row r="90" spans="2:11" s="7" customFormat="1" ht="20.25" customHeight="1">
      <c r="B90" s="29">
        <v>76</v>
      </c>
      <c r="C90" s="166">
        <v>88</v>
      </c>
      <c r="D90" s="104" t="s">
        <v>151</v>
      </c>
      <c r="E90" s="105">
        <v>701.1</v>
      </c>
      <c r="F90" s="106" t="s">
        <v>110</v>
      </c>
      <c r="G90" s="116" t="s">
        <v>290</v>
      </c>
      <c r="H90" s="116" t="s">
        <v>112</v>
      </c>
      <c r="I90" s="116">
        <v>1</v>
      </c>
      <c r="J90" s="116" t="s">
        <v>127</v>
      </c>
      <c r="K90" s="117">
        <v>2018</v>
      </c>
    </row>
    <row r="91" spans="2:11" s="7" customFormat="1" ht="20.25" customHeight="1">
      <c r="B91" s="29">
        <v>77</v>
      </c>
      <c r="C91" s="166">
        <v>89</v>
      </c>
      <c r="D91" s="104" t="s">
        <v>287</v>
      </c>
      <c r="E91" s="105">
        <v>4243.5</v>
      </c>
      <c r="F91" s="106" t="s">
        <v>110</v>
      </c>
      <c r="G91" s="116" t="s">
        <v>291</v>
      </c>
      <c r="H91" s="116" t="s">
        <v>112</v>
      </c>
      <c r="I91" s="116">
        <v>1</v>
      </c>
      <c r="J91" s="116" t="s">
        <v>157</v>
      </c>
      <c r="K91" s="117">
        <v>2018</v>
      </c>
    </row>
    <row r="92" spans="2:11" s="7" customFormat="1" ht="20.25" customHeight="1">
      <c r="B92" s="29">
        <v>78</v>
      </c>
      <c r="C92" s="166">
        <v>90</v>
      </c>
      <c r="D92" s="104" t="s">
        <v>195</v>
      </c>
      <c r="E92" s="105">
        <v>1463.5</v>
      </c>
      <c r="F92" s="106" t="s">
        <v>110</v>
      </c>
      <c r="G92" s="116" t="s">
        <v>292</v>
      </c>
      <c r="H92" s="116" t="s">
        <v>112</v>
      </c>
      <c r="I92" s="116">
        <v>1</v>
      </c>
      <c r="J92" s="116" t="s">
        <v>157</v>
      </c>
      <c r="K92" s="117">
        <v>2018</v>
      </c>
    </row>
    <row r="93" spans="2:11" s="7" customFormat="1" ht="20.25" customHeight="1">
      <c r="B93" s="29">
        <v>79</v>
      </c>
      <c r="C93" s="166">
        <v>91</v>
      </c>
      <c r="D93" s="104" t="s">
        <v>293</v>
      </c>
      <c r="E93" s="105">
        <v>713.4</v>
      </c>
      <c r="F93" s="106" t="s">
        <v>110</v>
      </c>
      <c r="G93" s="116" t="s">
        <v>294</v>
      </c>
      <c r="H93" s="116" t="s">
        <v>112</v>
      </c>
      <c r="I93" s="116">
        <v>1</v>
      </c>
      <c r="J93" s="116" t="s">
        <v>244</v>
      </c>
      <c r="K93" s="117">
        <v>2016</v>
      </c>
    </row>
    <row r="94" spans="2:11" s="7" customFormat="1" ht="20.25" customHeight="1">
      <c r="B94" s="29">
        <v>80</v>
      </c>
      <c r="C94" s="167">
        <v>94</v>
      </c>
      <c r="D94" s="104" t="s">
        <v>303</v>
      </c>
      <c r="E94" s="105">
        <v>493.98</v>
      </c>
      <c r="F94" s="106" t="s">
        <v>110</v>
      </c>
      <c r="G94" s="116" t="s">
        <v>302</v>
      </c>
      <c r="H94" s="116" t="s">
        <v>112</v>
      </c>
      <c r="I94" s="116">
        <v>1</v>
      </c>
      <c r="J94" s="116" t="s">
        <v>301</v>
      </c>
      <c r="K94" s="117">
        <v>2015</v>
      </c>
    </row>
    <row r="95" spans="2:11" s="7" customFormat="1" ht="20.25" customHeight="1">
      <c r="B95" s="29">
        <v>81</v>
      </c>
      <c r="C95" s="166">
        <v>95</v>
      </c>
      <c r="D95" s="104" t="s">
        <v>304</v>
      </c>
      <c r="E95" s="105">
        <v>1500</v>
      </c>
      <c r="F95" s="106" t="s">
        <v>110</v>
      </c>
      <c r="G95" s="116" t="s">
        <v>305</v>
      </c>
      <c r="H95" s="116" t="s">
        <v>112</v>
      </c>
      <c r="I95" s="116">
        <v>1</v>
      </c>
      <c r="J95" s="116" t="s">
        <v>306</v>
      </c>
      <c r="K95" s="117">
        <v>2016</v>
      </c>
    </row>
    <row r="96" spans="2:11" s="7" customFormat="1" ht="20.25" customHeight="1">
      <c r="B96" s="29">
        <v>82</v>
      </c>
      <c r="C96" s="167">
        <v>101</v>
      </c>
      <c r="D96" s="104" t="s">
        <v>319</v>
      </c>
      <c r="E96" s="105">
        <v>444.98</v>
      </c>
      <c r="F96" s="106" t="s">
        <v>110</v>
      </c>
      <c r="G96" s="116" t="s">
        <v>320</v>
      </c>
      <c r="H96" s="116" t="s">
        <v>321</v>
      </c>
      <c r="I96" s="116">
        <v>1</v>
      </c>
      <c r="J96" s="116" t="s">
        <v>318</v>
      </c>
      <c r="K96" s="117">
        <v>2017</v>
      </c>
    </row>
    <row r="97" spans="2:11" s="7" customFormat="1" ht="20.25" customHeight="1">
      <c r="B97" s="29">
        <v>83</v>
      </c>
      <c r="C97" s="167">
        <v>103</v>
      </c>
      <c r="D97" s="104" t="s">
        <v>304</v>
      </c>
      <c r="E97" s="105">
        <v>1700</v>
      </c>
      <c r="F97" s="106" t="s">
        <v>110</v>
      </c>
      <c r="G97" s="116" t="s">
        <v>324</v>
      </c>
      <c r="H97" s="116" t="s">
        <v>321</v>
      </c>
      <c r="I97" s="116">
        <v>1</v>
      </c>
      <c r="J97" s="116" t="s">
        <v>325</v>
      </c>
      <c r="K97" s="117">
        <v>2017</v>
      </c>
    </row>
    <row r="98" spans="2:11" s="7" customFormat="1" ht="20.25" customHeight="1">
      <c r="B98" s="29">
        <v>84</v>
      </c>
      <c r="C98" s="167">
        <v>114</v>
      </c>
      <c r="D98" s="104" t="s">
        <v>346</v>
      </c>
      <c r="E98" s="105">
        <v>569</v>
      </c>
      <c r="F98" s="106" t="s">
        <v>110</v>
      </c>
      <c r="G98" s="116" t="s">
        <v>347</v>
      </c>
      <c r="H98" s="116" t="s">
        <v>112</v>
      </c>
      <c r="I98" s="116">
        <v>1</v>
      </c>
      <c r="J98" s="116" t="s">
        <v>318</v>
      </c>
      <c r="K98" s="117">
        <v>2017</v>
      </c>
    </row>
    <row r="99" spans="2:11" s="7" customFormat="1" ht="20.25" customHeight="1">
      <c r="B99" s="29">
        <v>85</v>
      </c>
      <c r="C99" s="166">
        <v>115</v>
      </c>
      <c r="D99" s="104" t="s">
        <v>348</v>
      </c>
      <c r="E99" s="105">
        <v>1055.34</v>
      </c>
      <c r="F99" s="106" t="s">
        <v>110</v>
      </c>
      <c r="G99" s="116" t="s">
        <v>349</v>
      </c>
      <c r="H99" s="116" t="s">
        <v>112</v>
      </c>
      <c r="I99" s="116">
        <v>1</v>
      </c>
      <c r="J99" s="116" t="s">
        <v>350</v>
      </c>
      <c r="K99" s="117">
        <v>2017</v>
      </c>
    </row>
    <row r="100" spans="2:11" s="7" customFormat="1" ht="20.25" customHeight="1">
      <c r="B100" s="29">
        <v>86</v>
      </c>
      <c r="C100" s="166">
        <v>116</v>
      </c>
      <c r="D100" s="104" t="s">
        <v>378</v>
      </c>
      <c r="E100" s="105">
        <v>27429</v>
      </c>
      <c r="F100" s="106" t="s">
        <v>110</v>
      </c>
      <c r="G100" s="116" t="s">
        <v>379</v>
      </c>
      <c r="H100" s="116" t="s">
        <v>112</v>
      </c>
      <c r="I100" s="116">
        <v>1</v>
      </c>
      <c r="J100" s="116" t="s">
        <v>155</v>
      </c>
      <c r="K100" s="117">
        <v>2014</v>
      </c>
    </row>
    <row r="101" spans="2:11" s="7" customFormat="1" ht="20.25" customHeight="1">
      <c r="B101" s="29">
        <v>87</v>
      </c>
      <c r="C101" s="166">
        <v>117</v>
      </c>
      <c r="D101" s="104" t="s">
        <v>381</v>
      </c>
      <c r="E101" s="105">
        <v>3690</v>
      </c>
      <c r="F101" s="106" t="s">
        <v>110</v>
      </c>
      <c r="G101" s="116" t="s">
        <v>380</v>
      </c>
      <c r="H101" s="116" t="s">
        <v>112</v>
      </c>
      <c r="I101" s="116">
        <v>1</v>
      </c>
      <c r="J101" s="116" t="s">
        <v>142</v>
      </c>
      <c r="K101" s="117">
        <v>2014</v>
      </c>
    </row>
    <row r="102" spans="2:11" s="7" customFormat="1" ht="20.25" customHeight="1">
      <c r="B102" s="29">
        <v>88</v>
      </c>
      <c r="C102" s="166">
        <v>118</v>
      </c>
      <c r="D102" s="104" t="s">
        <v>382</v>
      </c>
      <c r="E102" s="105">
        <v>3690</v>
      </c>
      <c r="F102" s="106" t="s">
        <v>110</v>
      </c>
      <c r="G102" s="116" t="s">
        <v>383</v>
      </c>
      <c r="H102" s="116" t="s">
        <v>112</v>
      </c>
      <c r="I102" s="116">
        <v>1</v>
      </c>
      <c r="J102" s="116" t="s">
        <v>166</v>
      </c>
      <c r="K102" s="117">
        <v>2014</v>
      </c>
    </row>
    <row r="103" spans="2:11" s="7" customFormat="1" ht="20.25" customHeight="1">
      <c r="B103" s="29">
        <v>89</v>
      </c>
      <c r="C103" s="166">
        <v>119</v>
      </c>
      <c r="D103" s="104" t="s">
        <v>381</v>
      </c>
      <c r="E103" s="105">
        <v>3690</v>
      </c>
      <c r="F103" s="106" t="s">
        <v>110</v>
      </c>
      <c r="G103" s="116" t="s">
        <v>384</v>
      </c>
      <c r="H103" s="116" t="s">
        <v>112</v>
      </c>
      <c r="I103" s="116">
        <v>1</v>
      </c>
      <c r="J103" s="116" t="s">
        <v>115</v>
      </c>
      <c r="K103" s="117">
        <v>2014</v>
      </c>
    </row>
    <row r="104" spans="2:11" s="7" customFormat="1" ht="20.25" customHeight="1">
      <c r="B104" s="29">
        <v>90</v>
      </c>
      <c r="C104" s="166">
        <v>120</v>
      </c>
      <c r="D104" s="104" t="s">
        <v>382</v>
      </c>
      <c r="E104" s="105">
        <v>3690</v>
      </c>
      <c r="F104" s="106" t="s">
        <v>110</v>
      </c>
      <c r="G104" s="116" t="s">
        <v>385</v>
      </c>
      <c r="H104" s="116" t="s">
        <v>112</v>
      </c>
      <c r="I104" s="116">
        <v>1</v>
      </c>
      <c r="J104" s="116" t="s">
        <v>388</v>
      </c>
      <c r="K104" s="117">
        <v>2014</v>
      </c>
    </row>
    <row r="105" spans="2:11" s="7" customFormat="1" ht="20.25" customHeight="1">
      <c r="B105" s="29">
        <v>91</v>
      </c>
      <c r="C105" s="166">
        <v>121</v>
      </c>
      <c r="D105" s="104" t="s">
        <v>381</v>
      </c>
      <c r="E105" s="105">
        <v>3690</v>
      </c>
      <c r="F105" s="106" t="s">
        <v>110</v>
      </c>
      <c r="G105" s="116" t="s">
        <v>386</v>
      </c>
      <c r="H105" s="116" t="s">
        <v>112</v>
      </c>
      <c r="I105" s="116">
        <v>1</v>
      </c>
      <c r="J105" s="116" t="s">
        <v>387</v>
      </c>
      <c r="K105" s="117">
        <v>2014</v>
      </c>
    </row>
    <row r="106" spans="2:11" s="7" customFormat="1" ht="20.25" customHeight="1">
      <c r="B106" s="29">
        <v>92</v>
      </c>
      <c r="C106" s="166">
        <v>122</v>
      </c>
      <c r="D106" s="104" t="s">
        <v>381</v>
      </c>
      <c r="E106" s="105">
        <v>4059</v>
      </c>
      <c r="F106" s="106" t="s">
        <v>110</v>
      </c>
      <c r="G106" s="116" t="s">
        <v>389</v>
      </c>
      <c r="H106" s="116" t="s">
        <v>112</v>
      </c>
      <c r="I106" s="116">
        <v>1</v>
      </c>
      <c r="J106" s="116" t="s">
        <v>155</v>
      </c>
      <c r="K106" s="117">
        <v>2014</v>
      </c>
    </row>
    <row r="107" spans="2:11" s="7" customFormat="1" ht="20.25" customHeight="1">
      <c r="B107" s="29">
        <v>93</v>
      </c>
      <c r="C107" s="166">
        <v>123</v>
      </c>
      <c r="D107" s="104" t="s">
        <v>391</v>
      </c>
      <c r="E107" s="105">
        <v>5200</v>
      </c>
      <c r="F107" s="106" t="s">
        <v>110</v>
      </c>
      <c r="G107" s="116" t="s">
        <v>390</v>
      </c>
      <c r="H107" s="116" t="s">
        <v>321</v>
      </c>
      <c r="I107" s="116">
        <v>1</v>
      </c>
      <c r="J107" s="116" t="s">
        <v>139</v>
      </c>
      <c r="K107" s="117">
        <v>2014</v>
      </c>
    </row>
    <row r="108" spans="2:11" s="7" customFormat="1" ht="20.25" customHeight="1">
      <c r="B108" s="29">
        <v>94</v>
      </c>
      <c r="C108" s="166">
        <v>124</v>
      </c>
      <c r="D108" s="104" t="s">
        <v>392</v>
      </c>
      <c r="E108" s="105">
        <v>4846.2</v>
      </c>
      <c r="F108" s="106" t="s">
        <v>110</v>
      </c>
      <c r="G108" s="116" t="s">
        <v>393</v>
      </c>
      <c r="H108" s="116" t="s">
        <v>112</v>
      </c>
      <c r="I108" s="116">
        <v>1</v>
      </c>
      <c r="J108" s="116" t="s">
        <v>394</v>
      </c>
      <c r="K108" s="117">
        <v>2015</v>
      </c>
    </row>
    <row r="109" spans="2:11" s="7" customFormat="1" ht="20.25" customHeight="1">
      <c r="B109" s="29">
        <v>95</v>
      </c>
      <c r="C109" s="166">
        <v>125</v>
      </c>
      <c r="D109" s="104" t="s">
        <v>395</v>
      </c>
      <c r="E109" s="105">
        <v>3813</v>
      </c>
      <c r="F109" s="106" t="s">
        <v>110</v>
      </c>
      <c r="G109" s="116" t="s">
        <v>396</v>
      </c>
      <c r="H109" s="116" t="s">
        <v>112</v>
      </c>
      <c r="I109" s="116">
        <v>1</v>
      </c>
      <c r="J109" s="116" t="s">
        <v>160</v>
      </c>
      <c r="K109" s="117">
        <v>2015</v>
      </c>
    </row>
    <row r="110" spans="2:11" s="7" customFormat="1" ht="20.25" customHeight="1">
      <c r="B110" s="29">
        <v>96</v>
      </c>
      <c r="C110" s="166">
        <v>126</v>
      </c>
      <c r="D110" s="104" t="s">
        <v>397</v>
      </c>
      <c r="E110" s="105">
        <v>4059</v>
      </c>
      <c r="F110" s="106" t="s">
        <v>110</v>
      </c>
      <c r="G110" s="116" t="s">
        <v>398</v>
      </c>
      <c r="H110" s="116" t="s">
        <v>112</v>
      </c>
      <c r="I110" s="116">
        <v>1</v>
      </c>
      <c r="J110" s="116" t="s">
        <v>157</v>
      </c>
      <c r="K110" s="117">
        <v>2016</v>
      </c>
    </row>
    <row r="111" spans="2:11" s="7" customFormat="1" ht="20.25" customHeight="1">
      <c r="B111" s="29">
        <v>97</v>
      </c>
      <c r="C111" s="166">
        <v>127</v>
      </c>
      <c r="D111" s="104" t="s">
        <v>399</v>
      </c>
      <c r="E111" s="105">
        <v>7217.64</v>
      </c>
      <c r="F111" s="106" t="s">
        <v>110</v>
      </c>
      <c r="G111" s="116" t="s">
        <v>400</v>
      </c>
      <c r="H111" s="116" t="s">
        <v>321</v>
      </c>
      <c r="I111" s="116">
        <v>1</v>
      </c>
      <c r="J111" s="116" t="s">
        <v>163</v>
      </c>
      <c r="K111" s="117">
        <v>2016</v>
      </c>
    </row>
    <row r="112" spans="2:11" s="7" customFormat="1" ht="20.25" customHeight="1">
      <c r="B112" s="29">
        <v>98</v>
      </c>
      <c r="C112" s="166">
        <v>128</v>
      </c>
      <c r="D112" s="104" t="s">
        <v>401</v>
      </c>
      <c r="E112" s="105">
        <v>4059</v>
      </c>
      <c r="F112" s="106" t="s">
        <v>110</v>
      </c>
      <c r="G112" s="116" t="s">
        <v>402</v>
      </c>
      <c r="H112" s="116" t="s">
        <v>112</v>
      </c>
      <c r="I112" s="116">
        <v>1</v>
      </c>
      <c r="J112" s="116" t="s">
        <v>166</v>
      </c>
      <c r="K112" s="117">
        <v>2016</v>
      </c>
    </row>
    <row r="113" spans="2:11" s="7" customFormat="1" ht="20.25" customHeight="1">
      <c r="B113" s="29">
        <v>99</v>
      </c>
      <c r="C113" s="166">
        <v>129</v>
      </c>
      <c r="D113" s="104" t="s">
        <v>404</v>
      </c>
      <c r="E113" s="105">
        <v>6100.8</v>
      </c>
      <c r="F113" s="106" t="s">
        <v>110</v>
      </c>
      <c r="G113" s="116" t="s">
        <v>403</v>
      </c>
      <c r="H113" s="116" t="s">
        <v>321</v>
      </c>
      <c r="I113" s="116">
        <v>1</v>
      </c>
      <c r="J113" s="116" t="s">
        <v>171</v>
      </c>
      <c r="K113" s="117">
        <v>2016</v>
      </c>
    </row>
    <row r="114" spans="2:11" s="7" customFormat="1" ht="20.25" customHeight="1">
      <c r="B114" s="29">
        <v>100</v>
      </c>
      <c r="C114" s="166">
        <v>130</v>
      </c>
      <c r="D114" s="104" t="s">
        <v>405</v>
      </c>
      <c r="E114" s="105">
        <v>3677.7</v>
      </c>
      <c r="F114" s="106" t="s">
        <v>110</v>
      </c>
      <c r="G114" s="116" t="s">
        <v>406</v>
      </c>
      <c r="H114" s="116" t="s">
        <v>112</v>
      </c>
      <c r="I114" s="116">
        <v>1</v>
      </c>
      <c r="J114" s="116" t="s">
        <v>163</v>
      </c>
      <c r="K114" s="117">
        <v>2016</v>
      </c>
    </row>
    <row r="115" spans="2:11" s="7" customFormat="1" ht="20.25" customHeight="1">
      <c r="B115" s="29">
        <v>101</v>
      </c>
      <c r="C115" s="166">
        <v>131</v>
      </c>
      <c r="D115" s="104" t="s">
        <v>407</v>
      </c>
      <c r="E115" s="105">
        <v>4920</v>
      </c>
      <c r="F115" s="106" t="s">
        <v>110</v>
      </c>
      <c r="G115" s="116" t="s">
        <v>408</v>
      </c>
      <c r="H115" s="116" t="s">
        <v>112</v>
      </c>
      <c r="I115" s="116">
        <v>1</v>
      </c>
      <c r="J115" s="116" t="s">
        <v>236</v>
      </c>
      <c r="K115" s="117">
        <v>2017</v>
      </c>
    </row>
    <row r="116" spans="2:11" s="7" customFormat="1" ht="20.25" customHeight="1">
      <c r="B116" s="29">
        <v>102</v>
      </c>
      <c r="C116" s="167">
        <v>133</v>
      </c>
      <c r="D116" s="104" t="s">
        <v>411</v>
      </c>
      <c r="E116" s="105">
        <v>5498.1</v>
      </c>
      <c r="F116" s="106" t="s">
        <v>110</v>
      </c>
      <c r="G116" s="116" t="s">
        <v>412</v>
      </c>
      <c r="H116" s="116" t="s">
        <v>321</v>
      </c>
      <c r="I116" s="116">
        <v>1</v>
      </c>
      <c r="J116" s="116" t="s">
        <v>171</v>
      </c>
      <c r="K116" s="117">
        <v>2015</v>
      </c>
    </row>
    <row r="117" spans="2:11" s="7" customFormat="1" ht="20.25" customHeight="1">
      <c r="B117" s="29">
        <v>103</v>
      </c>
      <c r="C117" s="166">
        <v>134</v>
      </c>
      <c r="D117" s="104" t="s">
        <v>413</v>
      </c>
      <c r="E117" s="105">
        <v>7047.9</v>
      </c>
      <c r="F117" s="106" t="s">
        <v>110</v>
      </c>
      <c r="G117" s="116" t="s">
        <v>414</v>
      </c>
      <c r="H117" s="116" t="s">
        <v>321</v>
      </c>
      <c r="I117" s="116">
        <v>1</v>
      </c>
      <c r="J117" s="116" t="s">
        <v>244</v>
      </c>
      <c r="K117" s="117">
        <v>2016</v>
      </c>
    </row>
    <row r="118" spans="2:11" s="7" customFormat="1" ht="20.25" customHeight="1">
      <c r="B118" s="29">
        <v>104</v>
      </c>
      <c r="C118" s="166">
        <v>135</v>
      </c>
      <c r="D118" s="104" t="s">
        <v>415</v>
      </c>
      <c r="E118" s="105">
        <v>6016.1</v>
      </c>
      <c r="F118" s="106" t="s">
        <v>110</v>
      </c>
      <c r="G118" s="116" t="s">
        <v>416</v>
      </c>
      <c r="H118" s="116" t="s">
        <v>321</v>
      </c>
      <c r="I118" s="116">
        <v>1</v>
      </c>
      <c r="J118" s="116" t="s">
        <v>149</v>
      </c>
      <c r="K118" s="117">
        <v>2018</v>
      </c>
    </row>
    <row r="119" spans="2:11" s="7" customFormat="1" ht="20.25" customHeight="1">
      <c r="B119" s="29">
        <v>105</v>
      </c>
      <c r="C119" s="167">
        <v>137</v>
      </c>
      <c r="D119" s="104" t="s">
        <v>432</v>
      </c>
      <c r="E119" s="105">
        <v>8468.55</v>
      </c>
      <c r="F119" s="106" t="s">
        <v>110</v>
      </c>
      <c r="G119" s="116" t="s">
        <v>433</v>
      </c>
      <c r="H119" s="116" t="s">
        <v>321</v>
      </c>
      <c r="I119" s="116">
        <v>1</v>
      </c>
      <c r="J119" s="116" t="s">
        <v>149</v>
      </c>
      <c r="K119" s="117">
        <v>2019</v>
      </c>
    </row>
    <row r="120" spans="2:11" s="7" customFormat="1" ht="20.25" customHeight="1">
      <c r="B120" s="29">
        <v>106</v>
      </c>
      <c r="C120" s="166">
        <v>138</v>
      </c>
      <c r="D120" s="104" t="s">
        <v>434</v>
      </c>
      <c r="E120" s="105">
        <v>738</v>
      </c>
      <c r="F120" s="106" t="s">
        <v>110</v>
      </c>
      <c r="G120" s="116" t="s">
        <v>435</v>
      </c>
      <c r="H120" s="116" t="s">
        <v>112</v>
      </c>
      <c r="I120" s="116">
        <v>1</v>
      </c>
      <c r="J120" s="116" t="s">
        <v>118</v>
      </c>
      <c r="K120" s="117">
        <v>2019</v>
      </c>
    </row>
    <row r="121" spans="2:11" s="7" customFormat="1" ht="20.25" customHeight="1">
      <c r="B121" s="29">
        <v>107</v>
      </c>
      <c r="C121" s="166">
        <v>139</v>
      </c>
      <c r="D121" s="104" t="s">
        <v>434</v>
      </c>
      <c r="E121" s="105">
        <v>738</v>
      </c>
      <c r="F121" s="106" t="s">
        <v>110</v>
      </c>
      <c r="G121" s="116" t="s">
        <v>436</v>
      </c>
      <c r="H121" s="116" t="s">
        <v>112</v>
      </c>
      <c r="I121" s="116">
        <v>1</v>
      </c>
      <c r="J121" s="116" t="s">
        <v>155</v>
      </c>
      <c r="K121" s="117">
        <v>2019</v>
      </c>
    </row>
    <row r="122" spans="2:11" s="7" customFormat="1" ht="20.25" customHeight="1">
      <c r="B122" s="29">
        <v>108</v>
      </c>
      <c r="C122" s="166">
        <v>140</v>
      </c>
      <c r="D122" s="104" t="s">
        <v>434</v>
      </c>
      <c r="E122" s="105">
        <v>738</v>
      </c>
      <c r="F122" s="106" t="s">
        <v>110</v>
      </c>
      <c r="G122" s="116" t="s">
        <v>437</v>
      </c>
      <c r="H122" s="116" t="s">
        <v>112</v>
      </c>
      <c r="I122" s="116">
        <v>1</v>
      </c>
      <c r="J122" s="116" t="s">
        <v>394</v>
      </c>
      <c r="K122" s="117">
        <v>2019</v>
      </c>
    </row>
    <row r="123" spans="2:11" s="7" customFormat="1" ht="20.25" customHeight="1">
      <c r="B123" s="29">
        <v>109</v>
      </c>
      <c r="C123" s="166">
        <v>141</v>
      </c>
      <c r="D123" s="104" t="s">
        <v>438</v>
      </c>
      <c r="E123" s="105">
        <v>4354.2</v>
      </c>
      <c r="F123" s="106" t="s">
        <v>110</v>
      </c>
      <c r="G123" s="116" t="s">
        <v>439</v>
      </c>
      <c r="H123" s="116" t="s">
        <v>112</v>
      </c>
      <c r="I123" s="116">
        <v>1</v>
      </c>
      <c r="J123" s="116" t="s">
        <v>118</v>
      </c>
      <c r="K123" s="117">
        <v>2019</v>
      </c>
    </row>
    <row r="124" spans="2:11" s="7" customFormat="1" ht="20.25" customHeight="1">
      <c r="B124" s="29">
        <v>110</v>
      </c>
      <c r="C124" s="166">
        <v>142</v>
      </c>
      <c r="D124" s="104" t="s">
        <v>434</v>
      </c>
      <c r="E124" s="105">
        <v>738</v>
      </c>
      <c r="F124" s="106" t="s">
        <v>110</v>
      </c>
      <c r="G124" s="116" t="s">
        <v>440</v>
      </c>
      <c r="H124" s="116" t="s">
        <v>112</v>
      </c>
      <c r="I124" s="116">
        <v>1</v>
      </c>
      <c r="J124" s="116" t="s">
        <v>118</v>
      </c>
      <c r="K124" s="117">
        <v>2019</v>
      </c>
    </row>
    <row r="125" spans="2:11" s="7" customFormat="1" ht="20.25" customHeight="1">
      <c r="B125" s="29">
        <v>111</v>
      </c>
      <c r="C125" s="167">
        <v>146</v>
      </c>
      <c r="D125" s="104" t="s">
        <v>446</v>
      </c>
      <c r="E125" s="105">
        <v>3788.4</v>
      </c>
      <c r="F125" s="106" t="s">
        <v>110</v>
      </c>
      <c r="G125" s="116" t="s">
        <v>447</v>
      </c>
      <c r="H125" s="116" t="s">
        <v>321</v>
      </c>
      <c r="I125" s="116">
        <v>1</v>
      </c>
      <c r="J125" s="116" t="s">
        <v>226</v>
      </c>
      <c r="K125" s="117">
        <v>2019</v>
      </c>
    </row>
    <row r="126" spans="2:11" s="7" customFormat="1" ht="20.25" customHeight="1">
      <c r="B126" s="29">
        <v>112</v>
      </c>
      <c r="C126" s="167">
        <v>148</v>
      </c>
      <c r="D126" s="104" t="s">
        <v>434</v>
      </c>
      <c r="E126" s="105">
        <v>738</v>
      </c>
      <c r="F126" s="106" t="s">
        <v>110</v>
      </c>
      <c r="G126" s="116" t="s">
        <v>450</v>
      </c>
      <c r="H126" s="116" t="s">
        <v>112</v>
      </c>
      <c r="I126" s="116">
        <v>1</v>
      </c>
      <c r="J126" s="116" t="s">
        <v>155</v>
      </c>
      <c r="K126" s="117">
        <v>2019</v>
      </c>
    </row>
    <row r="127" spans="2:11" s="7" customFormat="1" ht="20.25" customHeight="1">
      <c r="B127" s="30"/>
      <c r="C127" s="175"/>
      <c r="D127" s="107"/>
      <c r="E127" s="108"/>
      <c r="F127" s="109"/>
      <c r="G127" s="118"/>
      <c r="H127" s="118"/>
      <c r="I127" s="118"/>
      <c r="J127" s="118"/>
      <c r="K127" s="119"/>
    </row>
    <row r="128" spans="2:11" s="7" customFormat="1" ht="20.25" customHeight="1">
      <c r="B128" s="177"/>
      <c r="C128" s="170"/>
      <c r="D128" s="171" t="s">
        <v>457</v>
      </c>
      <c r="E128" s="172">
        <f>SUM(E15:E127)</f>
        <v>240232.49000000002</v>
      </c>
      <c r="F128" s="173"/>
      <c r="G128" s="170"/>
      <c r="H128" s="170"/>
      <c r="I128" s="170"/>
      <c r="J128" s="170"/>
      <c r="K128" s="174"/>
    </row>
    <row r="132" spans="2:11" s="160" customFormat="1" ht="23.25" customHeight="1">
      <c r="B132" s="179"/>
      <c r="C132" s="180"/>
      <c r="D132" s="181" t="s">
        <v>478</v>
      </c>
      <c r="E132" s="181"/>
      <c r="F132" s="181"/>
      <c r="G132" s="182"/>
      <c r="H132" s="182"/>
      <c r="I132" s="182"/>
      <c r="J132" s="182"/>
      <c r="K132" s="183"/>
    </row>
    <row r="133" spans="2:11" s="153" customFormat="1" ht="18.75" customHeight="1">
      <c r="B133" s="178">
        <v>1</v>
      </c>
      <c r="C133" s="207">
        <v>22</v>
      </c>
      <c r="D133" s="208" t="s">
        <v>164</v>
      </c>
      <c r="E133" s="209">
        <v>1178.34</v>
      </c>
      <c r="F133" s="210" t="s">
        <v>110</v>
      </c>
      <c r="G133" s="211" t="s">
        <v>165</v>
      </c>
      <c r="H133" s="211" t="s">
        <v>112</v>
      </c>
      <c r="I133" s="211">
        <v>1</v>
      </c>
      <c r="J133" s="211" t="s">
        <v>166</v>
      </c>
      <c r="K133" s="212">
        <v>2015</v>
      </c>
    </row>
    <row r="134" spans="2:11" s="153" customFormat="1" ht="20.25" customHeight="1">
      <c r="B134" s="178">
        <v>2</v>
      </c>
      <c r="C134" s="166">
        <v>23</v>
      </c>
      <c r="D134" s="104" t="s">
        <v>164</v>
      </c>
      <c r="E134" s="105">
        <v>1178.34</v>
      </c>
      <c r="F134" s="106" t="s">
        <v>110</v>
      </c>
      <c r="G134" s="116" t="s">
        <v>167</v>
      </c>
      <c r="H134" s="116" t="s">
        <v>112</v>
      </c>
      <c r="I134" s="116">
        <v>1</v>
      </c>
      <c r="J134" s="116" t="s">
        <v>160</v>
      </c>
      <c r="K134" s="117">
        <v>2015</v>
      </c>
    </row>
    <row r="135" spans="2:11" s="153" customFormat="1" ht="20.25" customHeight="1">
      <c r="B135" s="178">
        <v>3</v>
      </c>
      <c r="C135" s="166">
        <v>24</v>
      </c>
      <c r="D135" s="104" t="s">
        <v>164</v>
      </c>
      <c r="E135" s="105">
        <v>1178.34</v>
      </c>
      <c r="F135" s="106" t="s">
        <v>110</v>
      </c>
      <c r="G135" s="116" t="s">
        <v>168</v>
      </c>
      <c r="H135" s="116" t="s">
        <v>112</v>
      </c>
      <c r="I135" s="116">
        <v>1</v>
      </c>
      <c r="J135" s="116" t="s">
        <v>169</v>
      </c>
      <c r="K135" s="117">
        <v>2015</v>
      </c>
    </row>
    <row r="136" spans="2:11" s="153" customFormat="1" ht="20.25" customHeight="1">
      <c r="B136" s="178">
        <v>4</v>
      </c>
      <c r="C136" s="166">
        <v>25</v>
      </c>
      <c r="D136" s="104" t="s">
        <v>164</v>
      </c>
      <c r="E136" s="105">
        <v>1178.34</v>
      </c>
      <c r="F136" s="106" t="s">
        <v>110</v>
      </c>
      <c r="G136" s="116" t="s">
        <v>170</v>
      </c>
      <c r="H136" s="116" t="s">
        <v>112</v>
      </c>
      <c r="I136" s="116">
        <v>1</v>
      </c>
      <c r="J136" s="116" t="s">
        <v>171</v>
      </c>
      <c r="K136" s="117">
        <v>2015</v>
      </c>
    </row>
    <row r="137" spans="2:11" s="153" customFormat="1" ht="20.25" customHeight="1">
      <c r="B137" s="178">
        <v>5</v>
      </c>
      <c r="C137" s="166">
        <v>26</v>
      </c>
      <c r="D137" s="104" t="s">
        <v>172</v>
      </c>
      <c r="E137" s="105">
        <v>1238.61</v>
      </c>
      <c r="F137" s="106" t="s">
        <v>110</v>
      </c>
      <c r="G137" s="116" t="s">
        <v>173</v>
      </c>
      <c r="H137" s="116" t="s">
        <v>112</v>
      </c>
      <c r="I137" s="116">
        <v>1</v>
      </c>
      <c r="J137" s="116" t="s">
        <v>118</v>
      </c>
      <c r="K137" s="117">
        <v>2015</v>
      </c>
    </row>
    <row r="138" spans="2:11" s="153" customFormat="1" ht="20.25" customHeight="1">
      <c r="B138" s="178">
        <v>6</v>
      </c>
      <c r="C138" s="166">
        <v>28</v>
      </c>
      <c r="D138" s="104" t="s">
        <v>176</v>
      </c>
      <c r="E138" s="105">
        <v>2199</v>
      </c>
      <c r="F138" s="106" t="s">
        <v>110</v>
      </c>
      <c r="G138" s="116" t="s">
        <v>177</v>
      </c>
      <c r="H138" s="116" t="s">
        <v>112</v>
      </c>
      <c r="I138" s="116">
        <v>1</v>
      </c>
      <c r="J138" s="116" t="s">
        <v>178</v>
      </c>
      <c r="K138" s="117">
        <v>2015</v>
      </c>
    </row>
    <row r="139" spans="2:11" s="153" customFormat="1" ht="20.25" customHeight="1">
      <c r="B139" s="178">
        <v>7</v>
      </c>
      <c r="C139" s="166">
        <v>47</v>
      </c>
      <c r="D139" s="104" t="s">
        <v>208</v>
      </c>
      <c r="E139" s="105">
        <v>3284.1</v>
      </c>
      <c r="F139" s="106" t="s">
        <v>110</v>
      </c>
      <c r="G139" s="116" t="s">
        <v>209</v>
      </c>
      <c r="H139" s="116" t="s">
        <v>112</v>
      </c>
      <c r="I139" s="116">
        <v>1</v>
      </c>
      <c r="J139" s="116" t="s">
        <v>210</v>
      </c>
      <c r="K139" s="117">
        <v>2016</v>
      </c>
    </row>
    <row r="140" spans="2:11" s="153" customFormat="1" ht="20.25" customHeight="1">
      <c r="B140" s="178">
        <v>8</v>
      </c>
      <c r="C140" s="166">
        <v>57</v>
      </c>
      <c r="D140" s="104" t="s">
        <v>231</v>
      </c>
      <c r="E140" s="105">
        <v>339</v>
      </c>
      <c r="F140" s="106" t="s">
        <v>110</v>
      </c>
      <c r="G140" s="116" t="s">
        <v>232</v>
      </c>
      <c r="H140" s="116" t="s">
        <v>112</v>
      </c>
      <c r="I140" s="116">
        <v>1</v>
      </c>
      <c r="J140" s="116" t="s">
        <v>178</v>
      </c>
      <c r="K140" s="117">
        <v>2017</v>
      </c>
    </row>
    <row r="141" spans="2:11" s="153" customFormat="1" ht="20.25" customHeight="1">
      <c r="B141" s="178">
        <v>9</v>
      </c>
      <c r="C141" s="166">
        <v>72</v>
      </c>
      <c r="D141" s="104" t="s">
        <v>260</v>
      </c>
      <c r="E141" s="105">
        <v>608.99</v>
      </c>
      <c r="F141" s="106" t="s">
        <v>110</v>
      </c>
      <c r="G141" s="116" t="s">
        <v>261</v>
      </c>
      <c r="H141" s="116" t="s">
        <v>112</v>
      </c>
      <c r="I141" s="116">
        <v>1</v>
      </c>
      <c r="J141" s="116" t="s">
        <v>262</v>
      </c>
      <c r="K141" s="117">
        <v>2018</v>
      </c>
    </row>
    <row r="142" spans="2:11" s="153" customFormat="1" ht="20.25" customHeight="1">
      <c r="B142" s="178">
        <v>10</v>
      </c>
      <c r="C142" s="166">
        <v>73</v>
      </c>
      <c r="D142" s="104" t="s">
        <v>260</v>
      </c>
      <c r="E142" s="105">
        <v>608.99</v>
      </c>
      <c r="F142" s="106" t="s">
        <v>110</v>
      </c>
      <c r="G142" s="116" t="s">
        <v>263</v>
      </c>
      <c r="H142" s="116" t="s">
        <v>112</v>
      </c>
      <c r="I142" s="116">
        <v>1</v>
      </c>
      <c r="J142" s="116" t="s">
        <v>264</v>
      </c>
      <c r="K142" s="117">
        <v>2018</v>
      </c>
    </row>
    <row r="143" spans="2:11" s="153" customFormat="1" ht="20.25" customHeight="1">
      <c r="B143" s="178">
        <v>11</v>
      </c>
      <c r="C143" s="166">
        <v>78</v>
      </c>
      <c r="D143" s="104" t="s">
        <v>271</v>
      </c>
      <c r="E143" s="105">
        <v>3247.2</v>
      </c>
      <c r="F143" s="106" t="s">
        <v>110</v>
      </c>
      <c r="G143" s="116" t="s">
        <v>272</v>
      </c>
      <c r="H143" s="116" t="s">
        <v>112</v>
      </c>
      <c r="I143" s="116">
        <v>1</v>
      </c>
      <c r="J143" s="116" t="s">
        <v>142</v>
      </c>
      <c r="K143" s="117">
        <v>2018</v>
      </c>
    </row>
    <row r="144" spans="2:11" s="153" customFormat="1" ht="20.25" customHeight="1">
      <c r="B144" s="178">
        <v>12</v>
      </c>
      <c r="C144" s="166">
        <v>81</v>
      </c>
      <c r="D144" s="104" t="s">
        <v>277</v>
      </c>
      <c r="E144" s="105">
        <v>3281.1</v>
      </c>
      <c r="F144" s="106" t="s">
        <v>110</v>
      </c>
      <c r="G144" s="116" t="s">
        <v>278</v>
      </c>
      <c r="H144" s="116" t="s">
        <v>112</v>
      </c>
      <c r="I144" s="116">
        <v>1</v>
      </c>
      <c r="J144" s="116" t="s">
        <v>125</v>
      </c>
      <c r="K144" s="117">
        <v>2018</v>
      </c>
    </row>
    <row r="145" spans="2:11" s="153" customFormat="1" ht="20.25" customHeight="1">
      <c r="B145" s="178">
        <v>13</v>
      </c>
      <c r="C145" s="166">
        <v>92</v>
      </c>
      <c r="D145" s="104" t="s">
        <v>295</v>
      </c>
      <c r="E145" s="105">
        <v>1199</v>
      </c>
      <c r="F145" s="106" t="s">
        <v>110</v>
      </c>
      <c r="G145" s="116" t="s">
        <v>296</v>
      </c>
      <c r="H145" s="116" t="s">
        <v>112</v>
      </c>
      <c r="I145" s="116">
        <v>1</v>
      </c>
      <c r="J145" s="116" t="s">
        <v>297</v>
      </c>
      <c r="K145" s="117">
        <v>2014</v>
      </c>
    </row>
    <row r="146" spans="2:11" s="153" customFormat="1" ht="20.25" customHeight="1">
      <c r="B146" s="178">
        <v>14</v>
      </c>
      <c r="C146" s="166">
        <v>93</v>
      </c>
      <c r="D146" s="104" t="s">
        <v>298</v>
      </c>
      <c r="E146" s="105">
        <v>399</v>
      </c>
      <c r="F146" s="106" t="s">
        <v>110</v>
      </c>
      <c r="G146" s="116" t="s">
        <v>299</v>
      </c>
      <c r="H146" s="116" t="s">
        <v>112</v>
      </c>
      <c r="I146" s="116">
        <v>1</v>
      </c>
      <c r="J146" s="116" t="s">
        <v>300</v>
      </c>
      <c r="K146" s="117">
        <v>2015</v>
      </c>
    </row>
    <row r="147" spans="2:11" s="153" customFormat="1" ht="20.25" customHeight="1">
      <c r="B147" s="178">
        <v>15</v>
      </c>
      <c r="C147" s="166">
        <v>96</v>
      </c>
      <c r="D147" s="104" t="s">
        <v>307</v>
      </c>
      <c r="E147" s="105">
        <v>1280</v>
      </c>
      <c r="F147" s="106" t="s">
        <v>110</v>
      </c>
      <c r="G147" s="116" t="s">
        <v>308</v>
      </c>
      <c r="H147" s="116" t="s">
        <v>112</v>
      </c>
      <c r="I147" s="116">
        <v>1</v>
      </c>
      <c r="J147" s="116" t="s">
        <v>300</v>
      </c>
      <c r="K147" s="117">
        <v>2016</v>
      </c>
    </row>
    <row r="148" spans="2:11" s="153" customFormat="1" ht="20.25" customHeight="1">
      <c r="B148" s="178">
        <v>16</v>
      </c>
      <c r="C148" s="166">
        <v>97</v>
      </c>
      <c r="D148" s="104" t="s">
        <v>311</v>
      </c>
      <c r="E148" s="105">
        <v>1349</v>
      </c>
      <c r="F148" s="106" t="s">
        <v>110</v>
      </c>
      <c r="G148" s="116" t="s">
        <v>310</v>
      </c>
      <c r="H148" s="116" t="s">
        <v>112</v>
      </c>
      <c r="I148" s="116">
        <v>1</v>
      </c>
      <c r="J148" s="116" t="s">
        <v>309</v>
      </c>
      <c r="K148" s="117">
        <v>2016</v>
      </c>
    </row>
    <row r="149" spans="2:11" s="153" customFormat="1" ht="20.25" customHeight="1">
      <c r="B149" s="178">
        <v>17</v>
      </c>
      <c r="C149" s="166">
        <v>98</v>
      </c>
      <c r="D149" s="104" t="s">
        <v>312</v>
      </c>
      <c r="E149" s="105">
        <v>1371</v>
      </c>
      <c r="F149" s="106" t="s">
        <v>110</v>
      </c>
      <c r="G149" s="116" t="s">
        <v>313</v>
      </c>
      <c r="H149" s="116" t="s">
        <v>112</v>
      </c>
      <c r="I149" s="116">
        <v>1</v>
      </c>
      <c r="J149" s="116" t="s">
        <v>300</v>
      </c>
      <c r="K149" s="117">
        <v>2016</v>
      </c>
    </row>
    <row r="150" spans="2:11" s="153" customFormat="1" ht="20.25" customHeight="1">
      <c r="B150" s="178">
        <v>18</v>
      </c>
      <c r="C150" s="166">
        <v>99</v>
      </c>
      <c r="D150" s="104" t="s">
        <v>315</v>
      </c>
      <c r="E150" s="105">
        <v>1016</v>
      </c>
      <c r="F150" s="106" t="s">
        <v>110</v>
      </c>
      <c r="G150" s="116" t="s">
        <v>314</v>
      </c>
      <c r="H150" s="116" t="s">
        <v>112</v>
      </c>
      <c r="I150" s="116">
        <v>1</v>
      </c>
      <c r="J150" s="116" t="s">
        <v>301</v>
      </c>
      <c r="K150" s="117">
        <v>2016</v>
      </c>
    </row>
    <row r="151" spans="2:11" s="153" customFormat="1" ht="20.25" customHeight="1">
      <c r="B151" s="178">
        <v>19</v>
      </c>
      <c r="C151" s="166">
        <v>100</v>
      </c>
      <c r="D151" s="104" t="s">
        <v>316</v>
      </c>
      <c r="E151" s="105">
        <v>1000</v>
      </c>
      <c r="F151" s="106" t="s">
        <v>110</v>
      </c>
      <c r="G151" s="116" t="s">
        <v>317</v>
      </c>
      <c r="H151" s="116" t="s">
        <v>112</v>
      </c>
      <c r="I151" s="116">
        <v>1</v>
      </c>
      <c r="J151" s="116" t="s">
        <v>318</v>
      </c>
      <c r="K151" s="117">
        <v>2017</v>
      </c>
    </row>
    <row r="152" spans="2:11" s="153" customFormat="1" ht="20.25" customHeight="1">
      <c r="B152" s="178">
        <v>20</v>
      </c>
      <c r="C152" s="166">
        <v>102</v>
      </c>
      <c r="D152" s="104" t="s">
        <v>323</v>
      </c>
      <c r="E152" s="105">
        <v>1363</v>
      </c>
      <c r="F152" s="106" t="s">
        <v>110</v>
      </c>
      <c r="G152" s="116" t="s">
        <v>322</v>
      </c>
      <c r="H152" s="116" t="s">
        <v>112</v>
      </c>
      <c r="I152" s="116">
        <v>1</v>
      </c>
      <c r="J152" s="116" t="s">
        <v>300</v>
      </c>
      <c r="K152" s="117">
        <v>2017</v>
      </c>
    </row>
    <row r="153" spans="2:11" s="153" customFormat="1" ht="20.25" customHeight="1">
      <c r="B153" s="178">
        <v>21</v>
      </c>
      <c r="C153" s="166">
        <v>104</v>
      </c>
      <c r="D153" s="104" t="s">
        <v>326</v>
      </c>
      <c r="E153" s="105">
        <v>2450</v>
      </c>
      <c r="F153" s="106" t="s">
        <v>110</v>
      </c>
      <c r="G153" s="116" t="s">
        <v>330</v>
      </c>
      <c r="H153" s="116" t="s">
        <v>112</v>
      </c>
      <c r="I153" s="116">
        <v>1</v>
      </c>
      <c r="J153" s="116" t="s">
        <v>327</v>
      </c>
      <c r="K153" s="117">
        <v>2017</v>
      </c>
    </row>
    <row r="154" spans="2:11" s="153" customFormat="1" ht="20.25" customHeight="1">
      <c r="B154" s="178">
        <v>22</v>
      </c>
      <c r="C154" s="166">
        <v>105</v>
      </c>
      <c r="D154" s="104" t="s">
        <v>328</v>
      </c>
      <c r="E154" s="105">
        <v>339</v>
      </c>
      <c r="F154" s="106" t="s">
        <v>110</v>
      </c>
      <c r="G154" s="116" t="s">
        <v>329</v>
      </c>
      <c r="H154" s="116" t="s">
        <v>112</v>
      </c>
      <c r="I154" s="116">
        <v>1</v>
      </c>
      <c r="J154" s="116" t="s">
        <v>318</v>
      </c>
      <c r="K154" s="117">
        <v>2017</v>
      </c>
    </row>
    <row r="155" spans="2:11" s="153" customFormat="1" ht="20.25" customHeight="1">
      <c r="B155" s="178">
        <v>23</v>
      </c>
      <c r="C155" s="166">
        <v>106</v>
      </c>
      <c r="D155" s="104" t="s">
        <v>332</v>
      </c>
      <c r="E155" s="105">
        <v>239.99</v>
      </c>
      <c r="F155" s="106" t="s">
        <v>110</v>
      </c>
      <c r="G155" s="116" t="s">
        <v>331</v>
      </c>
      <c r="H155" s="116" t="s">
        <v>112</v>
      </c>
      <c r="I155" s="116">
        <v>1</v>
      </c>
      <c r="J155" s="116" t="s">
        <v>325</v>
      </c>
      <c r="K155" s="117">
        <v>2017</v>
      </c>
    </row>
    <row r="156" spans="2:11" s="153" customFormat="1" ht="20.25" customHeight="1">
      <c r="B156" s="178">
        <v>24</v>
      </c>
      <c r="C156" s="166">
        <v>107</v>
      </c>
      <c r="D156" s="104" t="s">
        <v>333</v>
      </c>
      <c r="E156" s="105">
        <v>1599</v>
      </c>
      <c r="F156" s="106" t="s">
        <v>110</v>
      </c>
      <c r="G156" s="116" t="s">
        <v>334</v>
      </c>
      <c r="H156" s="116" t="s">
        <v>112</v>
      </c>
      <c r="I156" s="116">
        <v>1</v>
      </c>
      <c r="J156" s="116" t="s">
        <v>335</v>
      </c>
      <c r="K156" s="117">
        <v>2017</v>
      </c>
    </row>
    <row r="157" spans="2:11" s="153" customFormat="1" ht="20.25" customHeight="1">
      <c r="B157" s="178">
        <v>25</v>
      </c>
      <c r="C157" s="166">
        <v>108</v>
      </c>
      <c r="D157" s="104" t="s">
        <v>333</v>
      </c>
      <c r="E157" s="105">
        <v>1599</v>
      </c>
      <c r="F157" s="106" t="s">
        <v>110</v>
      </c>
      <c r="G157" s="116" t="s">
        <v>337</v>
      </c>
      <c r="H157" s="116" t="s">
        <v>112</v>
      </c>
      <c r="I157" s="116">
        <v>1</v>
      </c>
      <c r="J157" s="116" t="s">
        <v>336</v>
      </c>
      <c r="K157" s="117">
        <v>2017</v>
      </c>
    </row>
    <row r="158" spans="2:11" s="153" customFormat="1" ht="20.25" customHeight="1">
      <c r="B158" s="178">
        <v>26</v>
      </c>
      <c r="C158" s="166">
        <v>109</v>
      </c>
      <c r="D158" s="104" t="s">
        <v>332</v>
      </c>
      <c r="E158" s="105">
        <v>239.99</v>
      </c>
      <c r="F158" s="106" t="s">
        <v>110</v>
      </c>
      <c r="G158" s="116" t="s">
        <v>340</v>
      </c>
      <c r="H158" s="116" t="s">
        <v>112</v>
      </c>
      <c r="I158" s="116">
        <v>1</v>
      </c>
      <c r="J158" s="116" t="s">
        <v>300</v>
      </c>
      <c r="K158" s="117">
        <v>2017</v>
      </c>
    </row>
    <row r="159" spans="2:11" s="153" customFormat="1" ht="20.25" customHeight="1">
      <c r="B159" s="178">
        <v>27</v>
      </c>
      <c r="C159" s="166">
        <v>110</v>
      </c>
      <c r="D159" s="104" t="s">
        <v>332</v>
      </c>
      <c r="E159" s="105">
        <v>239.99</v>
      </c>
      <c r="F159" s="106" t="s">
        <v>110</v>
      </c>
      <c r="G159" s="116" t="s">
        <v>338</v>
      </c>
      <c r="H159" s="116" t="s">
        <v>112</v>
      </c>
      <c r="I159" s="116">
        <v>1</v>
      </c>
      <c r="J159" s="116" t="s">
        <v>339</v>
      </c>
      <c r="K159" s="117">
        <v>2017</v>
      </c>
    </row>
    <row r="160" spans="2:11" s="153" customFormat="1" ht="20.25" customHeight="1">
      <c r="B160" s="178">
        <v>28</v>
      </c>
      <c r="C160" s="166">
        <v>111</v>
      </c>
      <c r="D160" s="104" t="s">
        <v>332</v>
      </c>
      <c r="E160" s="105">
        <v>239.99</v>
      </c>
      <c r="F160" s="106" t="s">
        <v>110</v>
      </c>
      <c r="G160" s="116" t="s">
        <v>341</v>
      </c>
      <c r="H160" s="116" t="s">
        <v>112</v>
      </c>
      <c r="I160" s="116">
        <v>1</v>
      </c>
      <c r="J160" s="116" t="s">
        <v>342</v>
      </c>
      <c r="K160" s="117">
        <v>2017</v>
      </c>
    </row>
    <row r="161" spans="2:11" s="153" customFormat="1" ht="20.25" customHeight="1">
      <c r="B161" s="178">
        <v>29</v>
      </c>
      <c r="C161" s="166">
        <v>112</v>
      </c>
      <c r="D161" s="104" t="s">
        <v>343</v>
      </c>
      <c r="E161" s="105">
        <v>1519.05</v>
      </c>
      <c r="F161" s="106" t="s">
        <v>110</v>
      </c>
      <c r="G161" s="116" t="s">
        <v>344</v>
      </c>
      <c r="H161" s="116" t="s">
        <v>112</v>
      </c>
      <c r="I161" s="116">
        <v>1</v>
      </c>
      <c r="J161" s="116" t="s">
        <v>306</v>
      </c>
      <c r="K161" s="117">
        <v>2017</v>
      </c>
    </row>
    <row r="162" spans="2:11" s="153" customFormat="1" ht="20.25" customHeight="1">
      <c r="B162" s="178">
        <v>30</v>
      </c>
      <c r="C162" s="166">
        <v>113</v>
      </c>
      <c r="D162" s="104" t="s">
        <v>343</v>
      </c>
      <c r="E162" s="105">
        <v>1199</v>
      </c>
      <c r="F162" s="106" t="s">
        <v>110</v>
      </c>
      <c r="G162" s="116" t="s">
        <v>345</v>
      </c>
      <c r="H162" s="116" t="s">
        <v>112</v>
      </c>
      <c r="I162" s="116">
        <v>1</v>
      </c>
      <c r="J162" s="116" t="s">
        <v>318</v>
      </c>
      <c r="K162" s="117">
        <v>2017</v>
      </c>
    </row>
    <row r="163" spans="2:11" s="153" customFormat="1" ht="20.25" customHeight="1">
      <c r="B163" s="178">
        <v>31</v>
      </c>
      <c r="C163" s="166">
        <v>132</v>
      </c>
      <c r="D163" s="104" t="s">
        <v>409</v>
      </c>
      <c r="E163" s="105">
        <v>13467.27</v>
      </c>
      <c r="F163" s="106" t="s">
        <v>110</v>
      </c>
      <c r="G163" s="116" t="s">
        <v>410</v>
      </c>
      <c r="H163" s="116" t="s">
        <v>112</v>
      </c>
      <c r="I163" s="116">
        <v>1</v>
      </c>
      <c r="J163" s="116" t="s">
        <v>171</v>
      </c>
      <c r="K163" s="117">
        <v>2015</v>
      </c>
    </row>
    <row r="164" spans="2:11" s="153" customFormat="1" ht="20.25" customHeight="1">
      <c r="B164" s="178">
        <v>32</v>
      </c>
      <c r="C164" s="166">
        <v>136</v>
      </c>
      <c r="D164" s="104" t="s">
        <v>417</v>
      </c>
      <c r="E164" s="105">
        <v>9499</v>
      </c>
      <c r="F164" s="106" t="s">
        <v>110</v>
      </c>
      <c r="G164" s="116" t="s">
        <v>418</v>
      </c>
      <c r="H164" s="116" t="s">
        <v>112</v>
      </c>
      <c r="I164" s="116">
        <v>1</v>
      </c>
      <c r="J164" s="116" t="s">
        <v>325</v>
      </c>
      <c r="K164" s="117">
        <v>2015</v>
      </c>
    </row>
    <row r="165" spans="2:11" s="153" customFormat="1" ht="20.25" customHeight="1">
      <c r="B165" s="178">
        <v>33</v>
      </c>
      <c r="C165" s="166">
        <v>143</v>
      </c>
      <c r="D165" s="104" t="s">
        <v>295</v>
      </c>
      <c r="E165" s="105">
        <v>598</v>
      </c>
      <c r="F165" s="106" t="s">
        <v>110</v>
      </c>
      <c r="G165" s="116" t="s">
        <v>441</v>
      </c>
      <c r="H165" s="116" t="s">
        <v>112</v>
      </c>
      <c r="I165" s="116">
        <v>1</v>
      </c>
      <c r="J165" s="116" t="s">
        <v>336</v>
      </c>
      <c r="K165" s="117">
        <v>2019</v>
      </c>
    </row>
    <row r="166" spans="2:11" s="153" customFormat="1" ht="20.25" customHeight="1">
      <c r="B166" s="178">
        <v>34</v>
      </c>
      <c r="C166" s="166">
        <v>144</v>
      </c>
      <c r="D166" s="104" t="s">
        <v>444</v>
      </c>
      <c r="E166" s="105">
        <v>999</v>
      </c>
      <c r="F166" s="106" t="s">
        <v>110</v>
      </c>
      <c r="G166" s="116" t="s">
        <v>443</v>
      </c>
      <c r="H166" s="116" t="s">
        <v>112</v>
      </c>
      <c r="I166" s="116">
        <v>1</v>
      </c>
      <c r="J166" s="116" t="s">
        <v>336</v>
      </c>
      <c r="K166" s="117">
        <v>2019</v>
      </c>
    </row>
    <row r="167" spans="2:11" s="153" customFormat="1" ht="20.25" customHeight="1">
      <c r="B167" s="178">
        <v>35</v>
      </c>
      <c r="C167" s="166">
        <v>145</v>
      </c>
      <c r="D167" s="104" t="s">
        <v>442</v>
      </c>
      <c r="E167" s="105">
        <v>838</v>
      </c>
      <c r="F167" s="106" t="s">
        <v>110</v>
      </c>
      <c r="G167" s="116" t="s">
        <v>445</v>
      </c>
      <c r="H167" s="116" t="s">
        <v>112</v>
      </c>
      <c r="I167" s="116">
        <v>1</v>
      </c>
      <c r="J167" s="116" t="s">
        <v>336</v>
      </c>
      <c r="K167" s="117">
        <v>2019</v>
      </c>
    </row>
    <row r="168" spans="2:11" s="153" customFormat="1" ht="20.25" customHeight="1">
      <c r="B168" s="154">
        <v>36</v>
      </c>
      <c r="C168" s="175">
        <v>147</v>
      </c>
      <c r="D168" s="107" t="s">
        <v>448</v>
      </c>
      <c r="E168" s="108">
        <v>1299.99</v>
      </c>
      <c r="F168" s="109" t="s">
        <v>110</v>
      </c>
      <c r="G168" s="118" t="s">
        <v>449</v>
      </c>
      <c r="H168" s="118" t="s">
        <v>112</v>
      </c>
      <c r="I168" s="118">
        <v>1</v>
      </c>
      <c r="J168" s="118" t="s">
        <v>325</v>
      </c>
      <c r="K168" s="119">
        <v>2019</v>
      </c>
    </row>
    <row r="169" spans="2:11" s="28" customFormat="1" ht="10.5">
      <c r="B169" s="156"/>
      <c r="C169" s="156"/>
      <c r="G169" s="156"/>
      <c r="H169" s="156"/>
      <c r="I169" s="156"/>
      <c r="J169" s="156"/>
      <c r="K169" s="156"/>
    </row>
    <row r="170" spans="2:11" s="28" customFormat="1" ht="20.25" customHeight="1">
      <c r="B170" s="156"/>
      <c r="C170" s="156"/>
      <c r="D170" s="161" t="s">
        <v>472</v>
      </c>
      <c r="E170" s="184">
        <f>SUM(E133:E169)</f>
        <v>64863.61999999999</v>
      </c>
      <c r="G170" s="156"/>
      <c r="H170" s="156"/>
      <c r="I170" s="156"/>
      <c r="J170" s="156"/>
      <c r="K170" s="156"/>
    </row>
    <row r="171" spans="2:11" s="28" customFormat="1" ht="10.5">
      <c r="B171" s="156"/>
      <c r="C171" s="156"/>
      <c r="G171" s="156"/>
      <c r="H171" s="156"/>
      <c r="I171" s="156"/>
      <c r="J171" s="156"/>
      <c r="K171" s="156"/>
    </row>
    <row r="172" spans="2:11" s="28" customFormat="1" ht="10.5">
      <c r="B172" s="156"/>
      <c r="C172" s="156"/>
      <c r="G172" s="156"/>
      <c r="H172" s="156"/>
      <c r="I172" s="156"/>
      <c r="J172" s="156"/>
      <c r="K172" s="156"/>
    </row>
    <row r="173" spans="2:11" s="28" customFormat="1" ht="15" customHeight="1">
      <c r="B173" s="156"/>
      <c r="C173" s="156"/>
      <c r="D173" s="158" t="s">
        <v>475</v>
      </c>
      <c r="E173" s="159">
        <f>SUM(E164)</f>
        <v>9499</v>
      </c>
      <c r="G173" s="156"/>
      <c r="H173" s="156"/>
      <c r="I173" s="156"/>
      <c r="J173" s="156"/>
      <c r="K173" s="156"/>
    </row>
    <row r="174" spans="2:11" s="28" customFormat="1" ht="15.75" customHeight="1">
      <c r="B174" s="156"/>
      <c r="C174" s="156"/>
      <c r="D174" s="158" t="s">
        <v>477</v>
      </c>
      <c r="E174" s="159">
        <f>SUM(E163)</f>
        <v>13467.27</v>
      </c>
      <c r="G174" s="156"/>
      <c r="H174" s="156"/>
      <c r="I174" s="156"/>
      <c r="J174" s="156"/>
      <c r="K174" s="156"/>
    </row>
    <row r="175" spans="2:11" s="28" customFormat="1" ht="17.25" customHeight="1">
      <c r="B175" s="156"/>
      <c r="C175" s="156"/>
      <c r="D175" s="158" t="s">
        <v>476</v>
      </c>
      <c r="E175" s="159">
        <f>SUM(E133:E162,E165:E168)</f>
        <v>41897.34999999999</v>
      </c>
      <c r="G175" s="156"/>
      <c r="H175" s="156"/>
      <c r="I175" s="156"/>
      <c r="J175" s="156"/>
      <c r="K175" s="156"/>
    </row>
    <row r="176" spans="2:11" s="28" customFormat="1" ht="19.5" customHeight="1">
      <c r="B176" s="156"/>
      <c r="C176" s="156"/>
      <c r="E176" s="157">
        <f>SUM(E173:E175)</f>
        <v>64863.619999999995</v>
      </c>
      <c r="G176" s="156"/>
      <c r="H176" s="156"/>
      <c r="I176" s="156"/>
      <c r="J176" s="156"/>
      <c r="K176" s="156"/>
    </row>
    <row r="177" spans="2:11" s="28" customFormat="1" ht="10.5">
      <c r="B177" s="156"/>
      <c r="C177" s="156"/>
      <c r="G177" s="156"/>
      <c r="H177" s="156"/>
      <c r="I177" s="156"/>
      <c r="J177" s="156"/>
      <c r="K177" s="156"/>
    </row>
  </sheetData>
  <sheetProtection/>
  <autoFilter ref="B14:K164"/>
  <mergeCells count="7">
    <mergeCell ref="C1:D1"/>
    <mergeCell ref="B7:F7"/>
    <mergeCell ref="E6:F6"/>
    <mergeCell ref="B3:D3"/>
    <mergeCell ref="B4:D4"/>
    <mergeCell ref="E3:G3"/>
    <mergeCell ref="E4:G4"/>
  </mergeCells>
  <dataValidations count="2">
    <dataValidation type="list" allowBlank="1" showInputMessage="1" showErrorMessage="1" sqref="F9:F10 F133:F168 F16:F128">
      <formula1>"księgowa brutto,odtworzeniowa"</formula1>
    </dataValidation>
    <dataValidation type="list" allowBlank="1" showInputMessage="1" showErrorMessage="1" sqref="H133:H168 H16:H128">
      <formula1>"stacjonarny,przenośny,oprogramowanie"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4" r:id="rId2"/>
  <headerFooter>
    <oddFooter>&amp;CStrona &amp;P z &amp;N</oddFooter>
  </headerFooter>
  <rowBreaks count="1" manualBreakCount="1">
    <brk id="7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selection activeCell="I13" sqref="I13"/>
    </sheetView>
  </sheetViews>
  <sheetFormatPr defaultColWidth="9.00390625" defaultRowHeight="12.75"/>
  <cols>
    <col min="1" max="1" width="5.25390625" style="155" customWidth="1"/>
    <col min="2" max="2" width="37.875" style="155" customWidth="1"/>
    <col min="3" max="3" width="9.75390625" style="155" customWidth="1"/>
    <col min="4" max="4" width="31.875" style="155" customWidth="1"/>
    <col min="5" max="16384" width="9.125" style="155" customWidth="1"/>
  </cols>
  <sheetData>
    <row r="1" spans="2:4" ht="60" customHeight="1">
      <c r="B1" s="259" t="s">
        <v>529</v>
      </c>
      <c r="C1" s="259"/>
      <c r="D1" s="187"/>
    </row>
    <row r="2" spans="1:4" ht="17.25" customHeight="1">
      <c r="A2" s="187"/>
      <c r="B2" s="187"/>
      <c r="C2" s="187"/>
      <c r="D2" s="187"/>
    </row>
    <row r="3" spans="1:4" s="28" customFormat="1" ht="12.75">
      <c r="A3" s="258" t="s">
        <v>479</v>
      </c>
      <c r="B3" s="258"/>
      <c r="C3" s="258"/>
      <c r="D3" s="258"/>
    </row>
    <row r="4" s="28" customFormat="1" ht="10.5"/>
    <row r="5" s="28" customFormat="1" ht="10.5">
      <c r="B5" s="199" t="s">
        <v>530</v>
      </c>
    </row>
    <row r="6" s="28" customFormat="1" ht="10.5">
      <c r="A6" s="156"/>
    </row>
    <row r="7" spans="1:4" s="28" customFormat="1" ht="21" customHeight="1">
      <c r="A7" s="188" t="s">
        <v>8</v>
      </c>
      <c r="B7" s="189" t="s">
        <v>480</v>
      </c>
      <c r="C7" s="188" t="s">
        <v>481</v>
      </c>
      <c r="D7" s="188" t="s">
        <v>482</v>
      </c>
    </row>
    <row r="8" spans="1:4" s="28" customFormat="1" ht="21">
      <c r="A8" s="190">
        <v>1</v>
      </c>
      <c r="B8" s="191" t="s">
        <v>483</v>
      </c>
      <c r="C8" s="190" t="s">
        <v>484</v>
      </c>
      <c r="D8" s="185" t="s">
        <v>485</v>
      </c>
    </row>
    <row r="9" spans="1:4" s="28" customFormat="1" ht="42">
      <c r="A9" s="190">
        <v>2</v>
      </c>
      <c r="B9" s="191" t="s">
        <v>486</v>
      </c>
      <c r="C9" s="190" t="s">
        <v>484</v>
      </c>
      <c r="D9" s="185" t="s">
        <v>487</v>
      </c>
    </row>
    <row r="10" spans="1:4" s="28" customFormat="1" ht="31.5">
      <c r="A10" s="190">
        <v>3</v>
      </c>
      <c r="B10" s="191" t="s">
        <v>488</v>
      </c>
      <c r="C10" s="190" t="s">
        <v>484</v>
      </c>
      <c r="D10" s="185" t="s">
        <v>489</v>
      </c>
    </row>
    <row r="11" spans="1:4" s="28" customFormat="1" ht="21">
      <c r="A11" s="190">
        <v>4</v>
      </c>
      <c r="B11" s="191" t="s">
        <v>490</v>
      </c>
      <c r="C11" s="190" t="s">
        <v>484</v>
      </c>
      <c r="D11" s="185" t="s">
        <v>491</v>
      </c>
    </row>
    <row r="12" spans="1:4" s="28" customFormat="1" ht="21">
      <c r="A12" s="190">
        <v>5</v>
      </c>
      <c r="B12" s="191" t="s">
        <v>492</v>
      </c>
      <c r="C12" s="190" t="s">
        <v>484</v>
      </c>
      <c r="D12" s="185" t="s">
        <v>493</v>
      </c>
    </row>
    <row r="13" spans="1:4" s="28" customFormat="1" ht="31.5">
      <c r="A13" s="190">
        <v>6</v>
      </c>
      <c r="B13" s="191" t="s">
        <v>494</v>
      </c>
      <c r="C13" s="190" t="s">
        <v>484</v>
      </c>
      <c r="D13" s="185" t="s">
        <v>495</v>
      </c>
    </row>
    <row r="14" spans="1:4" s="28" customFormat="1" ht="84">
      <c r="A14" s="190">
        <v>7</v>
      </c>
      <c r="B14" s="191" t="s">
        <v>496</v>
      </c>
      <c r="C14" s="190" t="s">
        <v>484</v>
      </c>
      <c r="D14" s="185" t="s">
        <v>497</v>
      </c>
    </row>
    <row r="15" spans="1:4" s="28" customFormat="1" ht="31.5">
      <c r="A15" s="190">
        <v>8</v>
      </c>
      <c r="B15" s="192" t="s">
        <v>498</v>
      </c>
      <c r="C15" s="193" t="s">
        <v>484</v>
      </c>
      <c r="D15" s="185" t="s">
        <v>499</v>
      </c>
    </row>
    <row r="16" spans="1:4" s="28" customFormat="1" ht="31.5">
      <c r="A16" s="190">
        <v>9</v>
      </c>
      <c r="B16" s="192" t="s">
        <v>500</v>
      </c>
      <c r="C16" s="193" t="s">
        <v>484</v>
      </c>
      <c r="D16" s="185" t="s">
        <v>501</v>
      </c>
    </row>
    <row r="17" spans="1:4" s="28" customFormat="1" ht="73.5">
      <c r="A17" s="190">
        <v>10</v>
      </c>
      <c r="B17" s="192" t="s">
        <v>502</v>
      </c>
      <c r="C17" s="193" t="s">
        <v>484</v>
      </c>
      <c r="D17" s="185" t="s">
        <v>503</v>
      </c>
    </row>
    <row r="18" spans="1:4" s="28" customFormat="1" ht="63">
      <c r="A18" s="190">
        <v>11</v>
      </c>
      <c r="B18" s="192" t="s">
        <v>504</v>
      </c>
      <c r="C18" s="193" t="s">
        <v>484</v>
      </c>
      <c r="D18" s="185" t="s">
        <v>505</v>
      </c>
    </row>
    <row r="19" spans="1:4" s="28" customFormat="1" ht="31.5">
      <c r="A19" s="190">
        <v>12</v>
      </c>
      <c r="B19" s="194" t="s">
        <v>506</v>
      </c>
      <c r="C19" s="193" t="s">
        <v>484</v>
      </c>
      <c r="D19" s="185" t="s">
        <v>507</v>
      </c>
    </row>
    <row r="20" spans="1:4" s="28" customFormat="1" ht="42">
      <c r="A20" s="190">
        <v>13</v>
      </c>
      <c r="B20" s="192" t="s">
        <v>508</v>
      </c>
      <c r="C20" s="193" t="s">
        <v>484</v>
      </c>
      <c r="D20" s="185" t="s">
        <v>509</v>
      </c>
    </row>
    <row r="21" spans="1:4" s="28" customFormat="1" ht="31.5">
      <c r="A21" s="190">
        <v>14</v>
      </c>
      <c r="B21" s="192" t="s">
        <v>510</v>
      </c>
      <c r="C21" s="193" t="s">
        <v>484</v>
      </c>
      <c r="D21" s="185" t="s">
        <v>511</v>
      </c>
    </row>
    <row r="22" spans="1:4" s="28" customFormat="1" ht="84">
      <c r="A22" s="190">
        <v>15</v>
      </c>
      <c r="B22" s="192" t="s">
        <v>512</v>
      </c>
      <c r="C22" s="193" t="s">
        <v>484</v>
      </c>
      <c r="D22" s="185" t="s">
        <v>513</v>
      </c>
    </row>
    <row r="23" spans="1:4" s="28" customFormat="1" ht="63">
      <c r="A23" s="190">
        <v>16</v>
      </c>
      <c r="B23" s="192" t="s">
        <v>514</v>
      </c>
      <c r="C23" s="193" t="s">
        <v>484</v>
      </c>
      <c r="D23" s="185" t="s">
        <v>515</v>
      </c>
    </row>
    <row r="24" spans="1:4" s="28" customFormat="1" ht="42">
      <c r="A24" s="190">
        <v>17</v>
      </c>
      <c r="B24" s="194" t="s">
        <v>516</v>
      </c>
      <c r="C24" s="193" t="s">
        <v>484</v>
      </c>
      <c r="D24" s="185" t="s">
        <v>517</v>
      </c>
    </row>
    <row r="25" spans="1:4" s="28" customFormat="1" ht="52.5">
      <c r="A25" s="190">
        <v>18</v>
      </c>
      <c r="B25" s="194" t="s">
        <v>518</v>
      </c>
      <c r="C25" s="193" t="s">
        <v>484</v>
      </c>
      <c r="D25" s="185" t="s">
        <v>519</v>
      </c>
    </row>
    <row r="26" spans="1:4" s="28" customFormat="1" ht="84">
      <c r="A26" s="190">
        <v>19</v>
      </c>
      <c r="B26" s="192" t="s">
        <v>520</v>
      </c>
      <c r="C26" s="193" t="s">
        <v>484</v>
      </c>
      <c r="D26" s="185" t="s">
        <v>531</v>
      </c>
    </row>
    <row r="27" spans="1:4" s="28" customFormat="1" ht="31.5">
      <c r="A27" s="190">
        <v>20</v>
      </c>
      <c r="B27" s="192" t="s">
        <v>521</v>
      </c>
      <c r="C27" s="193" t="s">
        <v>484</v>
      </c>
      <c r="D27" s="185" t="s">
        <v>522</v>
      </c>
    </row>
    <row r="28" spans="1:4" s="28" customFormat="1" ht="63">
      <c r="A28" s="190">
        <v>21</v>
      </c>
      <c r="B28" s="195" t="s">
        <v>523</v>
      </c>
      <c r="C28" s="193" t="s">
        <v>484</v>
      </c>
      <c r="D28" s="185" t="s">
        <v>524</v>
      </c>
    </row>
    <row r="29" spans="1:4" s="28" customFormat="1" ht="73.5">
      <c r="A29" s="190">
        <v>22</v>
      </c>
      <c r="B29" s="195" t="s">
        <v>525</v>
      </c>
      <c r="C29" s="193" t="s">
        <v>484</v>
      </c>
      <c r="D29" s="185" t="s">
        <v>526</v>
      </c>
    </row>
    <row r="30" spans="1:4" s="28" customFormat="1" ht="10.5">
      <c r="A30" s="190">
        <v>23</v>
      </c>
      <c r="B30" s="195" t="s">
        <v>527</v>
      </c>
      <c r="C30" s="193" t="s">
        <v>484</v>
      </c>
      <c r="D30" s="185"/>
    </row>
    <row r="31" spans="1:4" s="28" customFormat="1" ht="10.5">
      <c r="A31" s="196">
        <v>24</v>
      </c>
      <c r="B31" s="197" t="s">
        <v>528</v>
      </c>
      <c r="C31" s="198" t="s">
        <v>484</v>
      </c>
      <c r="D31" s="186"/>
    </row>
    <row r="32" spans="1:4" s="28" customFormat="1" ht="10.5">
      <c r="A32" s="257"/>
      <c r="B32" s="257"/>
      <c r="C32" s="257"/>
      <c r="D32" s="257"/>
    </row>
    <row r="33" s="28" customFormat="1" ht="10.5"/>
  </sheetData>
  <sheetProtection/>
  <mergeCells count="3">
    <mergeCell ref="A32:D32"/>
    <mergeCell ref="A3:D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4"/>
  <sheetViews>
    <sheetView showGridLines="0" zoomScale="90" zoomScaleNormal="90" zoomScalePageLayoutView="0" workbookViewId="0" topLeftCell="A1">
      <selection activeCell="G13" sqref="G13"/>
    </sheetView>
  </sheetViews>
  <sheetFormatPr defaultColWidth="9.00390625" defaultRowHeight="12.75"/>
  <cols>
    <col min="2" max="2" width="27.375" style="0" customWidth="1"/>
    <col min="3" max="3" width="24.875" style="0" customWidth="1"/>
  </cols>
  <sheetData>
    <row r="1" spans="2:3" s="131" customFormat="1" ht="59.25" customHeight="1">
      <c r="B1" s="260" t="s">
        <v>466</v>
      </c>
      <c r="C1" s="260"/>
    </row>
    <row r="2" spans="2:4" ht="36" customHeight="1">
      <c r="B2" s="14"/>
      <c r="C2" s="14"/>
      <c r="D2" s="14"/>
    </row>
    <row r="3" spans="2:4" ht="21.75" customHeight="1">
      <c r="B3" s="14"/>
      <c r="C3" s="52" t="s">
        <v>429</v>
      </c>
      <c r="D3" s="14"/>
    </row>
    <row r="4" spans="2:4" s="128" customFormat="1" ht="22.5" customHeight="1">
      <c r="B4" s="125" t="s">
        <v>63</v>
      </c>
      <c r="C4" s="129" t="s">
        <v>471</v>
      </c>
      <c r="D4" s="127"/>
    </row>
    <row r="5" spans="2:4" ht="22.5" customHeight="1">
      <c r="B5" s="53" t="s">
        <v>26</v>
      </c>
      <c r="C5" s="124">
        <v>28.08</v>
      </c>
      <c r="D5" s="14"/>
    </row>
    <row r="6" spans="2:4" ht="22.5" customHeight="1">
      <c r="B6" s="54" t="s">
        <v>27</v>
      </c>
      <c r="C6" s="124">
        <v>0</v>
      </c>
      <c r="D6" s="14"/>
    </row>
    <row r="7" spans="2:4" ht="22.5" customHeight="1">
      <c r="B7" s="54" t="s">
        <v>28</v>
      </c>
      <c r="C7" s="124">
        <v>0.2</v>
      </c>
      <c r="D7" s="14"/>
    </row>
    <row r="8" spans="2:4" ht="22.5" customHeight="1">
      <c r="B8" s="54" t="s">
        <v>29</v>
      </c>
      <c r="C8" s="124">
        <v>8.63</v>
      </c>
      <c r="D8" s="14"/>
    </row>
    <row r="9" spans="2:4" ht="22.5" customHeight="1">
      <c r="B9" s="54" t="s">
        <v>30</v>
      </c>
      <c r="C9" s="124">
        <v>28.97</v>
      </c>
      <c r="D9" s="14"/>
    </row>
    <row r="10" spans="2:4" ht="22.5" customHeight="1">
      <c r="B10" s="54" t="s">
        <v>31</v>
      </c>
      <c r="C10" s="124">
        <v>45.13</v>
      </c>
      <c r="D10" s="14"/>
    </row>
    <row r="11" spans="2:4" ht="22.5" customHeight="1">
      <c r="B11" s="54" t="s">
        <v>32</v>
      </c>
      <c r="C11" s="124">
        <v>1</v>
      </c>
      <c r="D11" s="14"/>
    </row>
    <row r="12" spans="2:4" ht="22.5" customHeight="1">
      <c r="B12" s="55" t="s">
        <v>33</v>
      </c>
      <c r="C12" s="124">
        <v>0.2</v>
      </c>
      <c r="D12" s="14"/>
    </row>
    <row r="13" spans="2:4" s="128" customFormat="1" ht="22.5" customHeight="1">
      <c r="B13" s="125" t="s">
        <v>60</v>
      </c>
      <c r="C13" s="126">
        <f>SUM(C5:C12)</f>
        <v>112.21</v>
      </c>
      <c r="D13" s="127"/>
    </row>
    <row r="14" spans="2:4" ht="12.75">
      <c r="B14" s="14"/>
      <c r="C14" s="14"/>
      <c r="D14" s="14"/>
    </row>
  </sheetData>
  <sheetProtection/>
  <mergeCells count="1">
    <mergeCell ref="B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2"/>
  <sheetViews>
    <sheetView showGridLines="0" zoomScale="90" zoomScaleNormal="90" zoomScalePageLayoutView="0" workbookViewId="0" topLeftCell="A1">
      <selection activeCell="E29" sqref="E29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35.375" style="0" customWidth="1"/>
    <col min="4" max="4" width="20.625" style="0" customWidth="1"/>
    <col min="5" max="5" width="23.125" style="0" customWidth="1"/>
  </cols>
  <sheetData>
    <row r="1" spans="2:4" ht="60" customHeight="1">
      <c r="B1" s="261" t="s">
        <v>466</v>
      </c>
      <c r="C1" s="261"/>
      <c r="D1" s="261"/>
    </row>
    <row r="2" ht="46.5" customHeight="1"/>
    <row r="3" spans="2:4" ht="17.25" customHeight="1">
      <c r="B3" s="68" t="s">
        <v>61</v>
      </c>
      <c r="C3" s="68"/>
      <c r="D3" s="130"/>
    </row>
    <row r="4" spans="2:5" ht="12.75" customHeight="1">
      <c r="B4" s="22"/>
      <c r="C4" s="22"/>
      <c r="D4" s="264" t="s">
        <v>429</v>
      </c>
      <c r="E4" s="265"/>
    </row>
    <row r="5" spans="2:5" ht="47.25" customHeight="1">
      <c r="B5" s="19" t="s">
        <v>8</v>
      </c>
      <c r="C5" s="17" t="s">
        <v>35</v>
      </c>
      <c r="D5" s="17" t="s">
        <v>36</v>
      </c>
      <c r="E5" s="18" t="s">
        <v>80</v>
      </c>
    </row>
    <row r="6" spans="2:5" ht="20.25" customHeight="1">
      <c r="B6" s="20">
        <v>1</v>
      </c>
      <c r="C6" s="46" t="s">
        <v>419</v>
      </c>
      <c r="D6" s="135">
        <v>18</v>
      </c>
      <c r="E6" s="136">
        <v>14</v>
      </c>
    </row>
    <row r="7" spans="2:5" ht="20.25" customHeight="1">
      <c r="B7" s="21">
        <v>2</v>
      </c>
      <c r="C7" s="47" t="s">
        <v>420</v>
      </c>
      <c r="D7" s="137">
        <v>29</v>
      </c>
      <c r="E7" s="138">
        <v>18</v>
      </c>
    </row>
    <row r="8" spans="2:5" ht="20.25" customHeight="1">
      <c r="B8" s="21">
        <v>3</v>
      </c>
      <c r="C8" s="47" t="s">
        <v>421</v>
      </c>
      <c r="D8" s="137">
        <v>18</v>
      </c>
      <c r="E8" s="138">
        <v>10</v>
      </c>
    </row>
    <row r="9" spans="2:5" ht="20.25" customHeight="1">
      <c r="B9" s="21">
        <v>4</v>
      </c>
      <c r="C9" s="47" t="s">
        <v>422</v>
      </c>
      <c r="D9" s="137">
        <v>32</v>
      </c>
      <c r="E9" s="138">
        <v>12</v>
      </c>
    </row>
    <row r="10" spans="2:5" ht="20.25" customHeight="1">
      <c r="B10" s="21">
        <v>5</v>
      </c>
      <c r="C10" s="47" t="s">
        <v>423</v>
      </c>
      <c r="D10" s="137">
        <v>48</v>
      </c>
      <c r="E10" s="138">
        <v>32</v>
      </c>
    </row>
    <row r="11" spans="2:5" ht="20.25" customHeight="1">
      <c r="B11" s="23">
        <v>6</v>
      </c>
      <c r="C11" s="48" t="s">
        <v>424</v>
      </c>
      <c r="D11" s="139">
        <v>47</v>
      </c>
      <c r="E11" s="140">
        <v>10</v>
      </c>
    </row>
    <row r="12" spans="2:5" ht="20.25" customHeight="1">
      <c r="B12" s="23">
        <v>7</v>
      </c>
      <c r="C12" s="48" t="s">
        <v>425</v>
      </c>
      <c r="D12" s="139">
        <v>28</v>
      </c>
      <c r="E12" s="140">
        <v>14</v>
      </c>
    </row>
    <row r="13" spans="2:5" ht="20.25" customHeight="1">
      <c r="B13" s="23">
        <v>8</v>
      </c>
      <c r="C13" s="48" t="s">
        <v>426</v>
      </c>
      <c r="D13" s="139">
        <v>48</v>
      </c>
      <c r="E13" s="140">
        <v>16</v>
      </c>
    </row>
    <row r="14" spans="2:5" s="134" customFormat="1" ht="17.25" customHeight="1">
      <c r="B14" s="262" t="s">
        <v>472</v>
      </c>
      <c r="C14" s="263"/>
      <c r="D14" s="133">
        <f>SUM(D6:D13)</f>
        <v>268</v>
      </c>
      <c r="E14" s="133">
        <f>SUM(E6:E13)</f>
        <v>126</v>
      </c>
    </row>
    <row r="15" spans="2:3" ht="17.25" customHeight="1">
      <c r="B15" s="15"/>
      <c r="C15" s="15"/>
    </row>
    <row r="16" spans="2:3" ht="12.75">
      <c r="B16" s="142" t="s">
        <v>62</v>
      </c>
      <c r="C16" s="142"/>
    </row>
    <row r="17" spans="2:3" ht="12.75">
      <c r="B17" s="49"/>
      <c r="C17" s="49"/>
    </row>
    <row r="18" spans="2:5" ht="12.75">
      <c r="B18" s="16"/>
      <c r="C18" s="16"/>
      <c r="D18" s="264" t="s">
        <v>429</v>
      </c>
      <c r="E18" s="265"/>
    </row>
    <row r="19" spans="2:5" ht="47.25" customHeight="1">
      <c r="B19" s="19" t="s">
        <v>8</v>
      </c>
      <c r="C19" s="17" t="s">
        <v>38</v>
      </c>
      <c r="D19" s="17" t="s">
        <v>37</v>
      </c>
      <c r="E19" s="18" t="s">
        <v>80</v>
      </c>
    </row>
    <row r="20" spans="2:5" ht="21" customHeight="1">
      <c r="B20" s="20">
        <v>1</v>
      </c>
      <c r="C20" s="46" t="s">
        <v>419</v>
      </c>
      <c r="D20" s="135">
        <v>16</v>
      </c>
      <c r="E20" s="43"/>
    </row>
    <row r="21" spans="2:5" ht="21" customHeight="1">
      <c r="B21" s="21">
        <v>2</v>
      </c>
      <c r="C21" s="47" t="s">
        <v>420</v>
      </c>
      <c r="D21" s="137">
        <v>8</v>
      </c>
      <c r="E21" s="44"/>
    </row>
    <row r="22" spans="2:5" ht="21" customHeight="1">
      <c r="B22" s="21">
        <v>3</v>
      </c>
      <c r="C22" s="47" t="s">
        <v>421</v>
      </c>
      <c r="D22" s="137">
        <v>14</v>
      </c>
      <c r="E22" s="44"/>
    </row>
    <row r="23" spans="2:5" ht="21" customHeight="1">
      <c r="B23" s="21">
        <v>4</v>
      </c>
      <c r="C23" s="47" t="s">
        <v>422</v>
      </c>
      <c r="D23" s="137">
        <v>0</v>
      </c>
      <c r="E23" s="44"/>
    </row>
    <row r="24" spans="2:5" ht="21" customHeight="1">
      <c r="B24" s="21">
        <v>5</v>
      </c>
      <c r="C24" s="47" t="s">
        <v>423</v>
      </c>
      <c r="D24" s="137">
        <v>10</v>
      </c>
      <c r="E24" s="44"/>
    </row>
    <row r="25" spans="2:5" ht="21" customHeight="1">
      <c r="B25" s="23">
        <v>6</v>
      </c>
      <c r="C25" s="48" t="s">
        <v>424</v>
      </c>
      <c r="D25" s="139">
        <v>8</v>
      </c>
      <c r="E25" s="45"/>
    </row>
    <row r="26" spans="2:5" ht="21" customHeight="1">
      <c r="B26" s="23">
        <v>7</v>
      </c>
      <c r="C26" s="48" t="s">
        <v>425</v>
      </c>
      <c r="D26" s="139">
        <v>8</v>
      </c>
      <c r="E26" s="45"/>
    </row>
    <row r="27" spans="2:5" ht="21" customHeight="1">
      <c r="B27" s="23">
        <v>8</v>
      </c>
      <c r="C27" s="48" t="s">
        <v>426</v>
      </c>
      <c r="D27" s="139">
        <v>0</v>
      </c>
      <c r="E27" s="45"/>
    </row>
    <row r="28" spans="2:5" s="134" customFormat="1" ht="21" customHeight="1">
      <c r="B28" s="262" t="s">
        <v>472</v>
      </c>
      <c r="C28" s="263"/>
      <c r="D28" s="132">
        <f>SUM(D20:D27)</f>
        <v>64</v>
      </c>
      <c r="E28" s="133">
        <f>SUM(E20:E27)</f>
        <v>0</v>
      </c>
    </row>
    <row r="31" spans="3:4" ht="21.75" customHeight="1">
      <c r="C31" s="213" t="s">
        <v>473</v>
      </c>
      <c r="D31" s="214">
        <f>SUM(D14+D28)</f>
        <v>332</v>
      </c>
    </row>
    <row r="32" spans="3:4" s="141" customFormat="1" ht="30" customHeight="1">
      <c r="C32" s="215" t="s">
        <v>80</v>
      </c>
      <c r="D32" s="216">
        <f>SUM(E14)</f>
        <v>126</v>
      </c>
    </row>
  </sheetData>
  <sheetProtection/>
  <mergeCells count="5">
    <mergeCell ref="B1:D1"/>
    <mergeCell ref="B28:C28"/>
    <mergeCell ref="B14:C14"/>
    <mergeCell ref="D4:E4"/>
    <mergeCell ref="D18:E18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Szczerba Agnieszka</cp:lastModifiedBy>
  <cp:lastPrinted>2020-01-09T16:13:43Z</cp:lastPrinted>
  <dcterms:created xsi:type="dcterms:W3CDTF">2010-09-22T10:18:20Z</dcterms:created>
  <dcterms:modified xsi:type="dcterms:W3CDTF">2020-01-13T14:43:09Z</dcterms:modified>
  <cp:category/>
  <cp:version/>
  <cp:contentType/>
  <cp:contentStatus/>
</cp:coreProperties>
</file>