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3"/>
  </bookViews>
  <sheets>
    <sheet name="Dochody" sheetId="1" r:id="rId1"/>
    <sheet name="Wydatki" sheetId="2" r:id="rId2"/>
    <sheet name="Przychody rozchody" sheetId="3" r:id="rId3"/>
    <sheet name="Dowody osobiste" sheetId="4" r:id="rId4"/>
  </sheets>
  <definedNames/>
  <calcPr fullCalcOnLoad="1"/>
</workbook>
</file>

<file path=xl/sharedStrings.xml><?xml version="1.0" encoding="utf-8"?>
<sst xmlns="http://schemas.openxmlformats.org/spreadsheetml/2006/main" count="583" uniqueCount="319">
  <si>
    <t>DOCHODY GMINY KAŹMIERZ W 2003r.</t>
  </si>
  <si>
    <t>Dz</t>
  </si>
  <si>
    <t>Rozdz</t>
  </si>
  <si>
    <t>§</t>
  </si>
  <si>
    <t>Treść</t>
  </si>
  <si>
    <t xml:space="preserve">Plan dochodów budżetowych na 2003r.              </t>
  </si>
  <si>
    <t>Zmiany</t>
  </si>
  <si>
    <t>Dochody po zmianach</t>
  </si>
  <si>
    <t>Uchwała Nr III/25/02 Rady Gminy Kaźmierz z dnia 19.12.2002</t>
  </si>
  <si>
    <t>Uchwała Nr V/38/03 Rady Gminy Kaźmierz z dnia 27.01.2003</t>
  </si>
  <si>
    <t>Uchwała Nr VII/48/03 Rady Gminy Kaźmierz z dnia 25.03.2003</t>
  </si>
  <si>
    <t>010</t>
  </si>
  <si>
    <t>Rolnictwo i łowiectwo</t>
  </si>
  <si>
    <t>01010</t>
  </si>
  <si>
    <t>Infrastruktura wodociągowa i sanitacji wsi</t>
  </si>
  <si>
    <t>Środki na dofinasowanie własnych inwestycji gmin pozyskane z innych źródeł</t>
  </si>
  <si>
    <t>Środki z Agencji Własności Rolnej Skarbu Państwa na rozbudowę ujęcia wody i hydrofornii w miejscowości Piersko (Umowa Nr 8/2002 z dnia 29.11.2002r.)</t>
  </si>
  <si>
    <t>01022</t>
  </si>
  <si>
    <t>Zwalczanie chorób zakaźnych zwierząt oraz badania monitoringowe pozostałości chemicznych i biologicznych w tkankach zwierząt i produktach pochodzenia zwierzęcego</t>
  </si>
  <si>
    <t>Opłaty za kolczykowanie zwierząt i za świadctwa miejsca pochodzenia zwierząt</t>
  </si>
  <si>
    <t>069</t>
  </si>
  <si>
    <t>Wpływy z różnych opłat</t>
  </si>
  <si>
    <t>020</t>
  </si>
  <si>
    <t>Leśnictwo</t>
  </si>
  <si>
    <t>02095</t>
  </si>
  <si>
    <t>Pozostała działalność</t>
  </si>
  <si>
    <t>075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</si>
  <si>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</si>
  <si>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Czynsz za dzierżawę obwodów łowieckich </t>
  </si>
  <si>
    <t>Wytwarzanie i zaopatrywanie w energię elektryczną, gaz i wodę</t>
  </si>
  <si>
    <t>Dostarczanie wody</t>
  </si>
  <si>
    <t>049</t>
  </si>
  <si>
    <t>Wpływy z innych lokalnych opłat pobieranych przez jednostki samorządu terytorialnego na podstawie odrębnych ustaw</t>
  </si>
  <si>
    <t>Opłata za przyłącze wodociągowe</t>
  </si>
  <si>
    <t>Transport i łączność</t>
  </si>
  <si>
    <t>Drogi publiczne gminne</t>
  </si>
  <si>
    <t>Dotacja z Urzędu Marszałkowskiego 223.000,00 zgodnie z umową Nr 103 z dnia 30.04.2002 i aneksem Nr 1 z dnia 27.09.2002, program SAPARD 375.101,08 (Umowa Nr 1405/734-150028/02)</t>
  </si>
  <si>
    <t>Gospodarka mieszkaniowa</t>
  </si>
  <si>
    <t>Gospodarka gruntami i nieruchomościami</t>
  </si>
  <si>
    <t>047</t>
  </si>
  <si>
    <t>Wpływy z opłat za zarząd, użytkowanie i użytkowanie wieczyste nieruchomości</t>
  </si>
  <si>
    <t>Wieczyste użytkowanie</t>
  </si>
  <si>
    <r>
      <t xml:space="preserve">Dzierżawa gruntów </t>
    </r>
    <r>
      <rPr>
        <sz val="10"/>
        <rFont val="Times New Roman CE"/>
        <family val="1"/>
      </rPr>
      <t>,  grunty pod usługi</t>
    </r>
    <r>
      <rPr>
        <sz val="10"/>
        <color indexed="12"/>
        <rFont val="Times New Roman CE"/>
        <family val="1"/>
      </rPr>
      <t xml:space="preserve"> </t>
    </r>
  </si>
  <si>
    <t>077</t>
  </si>
  <si>
    <t>Wpłaty z tytułu odpłatnego nabycia prawa własności nieruchomości</t>
  </si>
  <si>
    <t>Raty z umów sprzedaży ratalnej, sprzedaż nieruchomości</t>
  </si>
  <si>
    <t>091</t>
  </si>
  <si>
    <t>Odsetki od nieterminowych wpłat z tytułu podatków i opłat</t>
  </si>
  <si>
    <t>092</t>
  </si>
  <si>
    <t>Pozostałe odsetki</t>
  </si>
  <si>
    <t xml:space="preserve"> Umowy sprzedaży ratalnej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</si>
  <si>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</si>
  <si>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</si>
  <si>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</si>
  <si>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Pismo Wojewody Wielkopolskiego z dnia 21.10.2002r. znak FB I/3010/30/2002</t>
  </si>
  <si>
    <t>Urzędy gmin</t>
  </si>
  <si>
    <t xml:space="preserve">Opłaty za druki, specyfikacje do przetargów, za umieszczenie reklamy lub ogłoszenia w "Obserwatorze" opłaty za wpis i zmianę wpisu do ewid.dział.gosp. </t>
  </si>
  <si>
    <t>Dotacja z Wojewódzkiego Funduszu Ochrony Środowiska i Gospodarki Wodnej w Poznaniu na dofinansowanie remontu kotłowni w budynku świetlicy wiejskiej w Pólku, polegająca na zmianie systemu ogrzewania z węglowego na olejowe</t>
  </si>
  <si>
    <t>Urzędy naczelnych organów władzy państwowej, kontroli i ochrony prawa i sądownictwa</t>
  </si>
  <si>
    <t>Urzędy naczelnych organów władzy państwowej, kontroli i ochrony prawa</t>
  </si>
  <si>
    <t>Dotacja na prowadzenie i aktualizacjęstałego rejestru wyborców dotacja Krajowego Biura Wyborczego Delegatura Wojewódzka w Pile (pismo DW-0312-14/02 z dn.23.10.2002)</t>
  </si>
  <si>
    <t>Referenda ogólnokrajowe i konstytucyjne</t>
  </si>
  <si>
    <t>Bezpieczeństwo publiczne i ochrona przeciwpożarowa</t>
  </si>
  <si>
    <t>Ochotnicze straże pożarne</t>
  </si>
  <si>
    <t>Dotacja z Wojewódzkiego Funduszu Ochrony Środowiska i Gospodarki Wodnej w Poznaniu na dofinansowanie remontu kotłowni w budynku Ochotniczej Straży Pożarnej w Kopaninie, polegającej na zmianie systemu ogrzewania z węglowego na gazowe</t>
  </si>
  <si>
    <t>Obrona cywilna</t>
  </si>
  <si>
    <t>Dotacja na zadania rządowe zlecone gminom w zakresie obrony cywilnej Pismo Wojewody Wielkopolskiego z dnia 21.10.2002r. znak FB I/3010/30/2002</t>
  </si>
  <si>
    <t>Dochody od osób prawnych, od osób fizycznych i od innych jednostek nie posiadających osobowości prawnej</t>
  </si>
  <si>
    <t>Wpływy z podatku dochodowego od osób fizycznych</t>
  </si>
  <si>
    <t>035</t>
  </si>
  <si>
    <t>Podatek od działalności gospodarczej osób fizycznych, opłacany w formie karty podatkowej</t>
  </si>
  <si>
    <t>Wpływ z podatku rolnego, podatku leśnego, podatku od czynności cywilnoprawnych oraz podatków i opłat lokalnych od osób prawnych i innych jednostek organizacyjnych</t>
  </si>
  <si>
    <t>031</t>
  </si>
  <si>
    <t>Podatek od nieruchomości</t>
  </si>
  <si>
    <t>Na podstawie uchwały II/11/02 Rady Gminy Kaźmierz z dn.04.12.2002r i Nr II/17/02 Rady Gminy Kaźmierz z dn.04.12.2002r.</t>
  </si>
  <si>
    <t>032</t>
  </si>
  <si>
    <t>Podatek rolny</t>
  </si>
  <si>
    <t>Przyjęto cenę skupu żyta 33,45zł za q wg Komunikatu Prezesa GUS(M.P.Nr 48, poz.710)  oraz cenę drewna 111,21 wg Komunikatu Prezesa GUS z dnia 18.10.2002 (M.P. Nr 50, poz.729)</t>
  </si>
  <si>
    <t>033</t>
  </si>
  <si>
    <t>Podatek leśny</t>
  </si>
  <si>
    <t>034</t>
  </si>
  <si>
    <t>Podatek od środków transportowych</t>
  </si>
  <si>
    <t xml:space="preserve">Na podstawie uchwały II/12/02 Rady Gminy Kaźmierz z dn.04.12.2002r </t>
  </si>
  <si>
    <t>050</t>
  </si>
  <si>
    <t>Podatek od czynności cywilnoprawnych</t>
  </si>
  <si>
    <t>Wpływ z podatku rolnego, podatku leśnego, podatku od spadków i darowizn, podatku od czynności cywilnoprawnych oraz podatków i opłat lokalnych od osób fizycznych</t>
  </si>
  <si>
    <t>Na podstawie uchwały II/12/02 Rady Gminy Kaźmierz z dn.04.12.2002r i</t>
  </si>
  <si>
    <t>036</t>
  </si>
  <si>
    <t>Podatek od spadków i darowizn</t>
  </si>
  <si>
    <t>037</t>
  </si>
  <si>
    <t>Podatek od posiadania psów</t>
  </si>
  <si>
    <t>Na podstawie uchwały II/13/02 Rady Gminy Kaźmierz z dn.04.12.2002r i</t>
  </si>
  <si>
    <t>043</t>
  </si>
  <si>
    <t>Wpływy z opłaty targowej</t>
  </si>
  <si>
    <t>Na podstawie uchwały II/14/02 Rady Gminy Kaźmierz z dn.04.12.2002r i</t>
  </si>
  <si>
    <t>045</t>
  </si>
  <si>
    <t>Wpływy z opłaty administracyjnej za czynności urzędowe</t>
  </si>
  <si>
    <t>Wpływy z innych opłat stanowiących dochody jednostek samorządu terytorialnego na podstawie ustaw</t>
  </si>
  <si>
    <t>013</t>
  </si>
  <si>
    <t>Wpływy z opłaty restrukturyzacyjnej</t>
  </si>
  <si>
    <t>041</t>
  </si>
  <si>
    <t>Wpływy z opłaty skarbowej</t>
  </si>
  <si>
    <t>046</t>
  </si>
  <si>
    <t>Wpływy z opłaty eksploatacyjnej</t>
  </si>
  <si>
    <r>
      <t>Opłata eksploatacyjna z Polskiego Górnictwa Naftowe i Gazownictwo S.A. na bazie wykonania w 2002r (zgodnie z Obwieszczeniem Ministra Środowiska z dnia 11.09.2002 MP Nr 41 stawka za gaz ziemny pozostały wynosi od 0,97 do 4,79) Wydobycie roczne ok.21 000 tys.m</t>
    </r>
    <r>
      <rPr>
        <vertAlign val="superscript"/>
        <sz val="10"/>
        <rFont val="Times New Roman CE"/>
        <family val="1"/>
      </rPr>
      <t xml:space="preserve">3 </t>
    </r>
  </si>
  <si>
    <t>048</t>
  </si>
  <si>
    <t>Wpływy z opłat za zezwolenie na sprzedaż alkoholu</t>
  </si>
  <si>
    <t>Opłaty za wydanie zezwoleń na sprzedaż alkoholu obliczone zgodnie z Ustawą z dn.26.10.1982r. O wychowaniu w trzeźwości i przeciwdziałaniu alkoholizmowi (tj Dz.U.z 2002r. Nr147, poz.1231, zm. Dz.U Nr 167, poz.1372)</t>
  </si>
  <si>
    <t>Opłaty planistyczne, adiacenckie, opłata restrukturyzacyjna</t>
  </si>
  <si>
    <t>089</t>
  </si>
  <si>
    <t>Odsetki za nieterminowe rozliczenia, płacone przez urząd skarbowy</t>
  </si>
  <si>
    <t>Udziały gmin w podatkach stanowiących dochód budżetu państwa</t>
  </si>
  <si>
    <t>001</t>
  </si>
  <si>
    <t>Podatek dochodowy od osób fizycznych</t>
  </si>
  <si>
    <t>Pismo Ministra Finansów z dn.11.10.2002 nr ST3-4820-71/2002</t>
  </si>
  <si>
    <t>002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</si>
  <si>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</si>
  <si>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</si>
  <si>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</si>
  <si>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</si>
  <si>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</si>
  <si>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</si>
  <si>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</si>
  <si>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Odsetki od środków na rachunkach bankowych</t>
  </si>
  <si>
    <t>Oświata i wychowanie</t>
  </si>
  <si>
    <t>Szkoły podstawowe</t>
  </si>
  <si>
    <t>Dotacje celowe przekazane z budżetu państwa na realizację własnych zadań bieżących gmin</t>
  </si>
  <si>
    <t>Dotacja na ZFŚS dla emerytowanych  nauczycieli</t>
  </si>
  <si>
    <t>Opieka społeczna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</si>
  <si>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</si>
  <si>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</si>
  <si>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</si>
  <si>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Dotacje celowe otrzymane z budżetu państwa na realizację własnych zadań bieążących gmin</t>
  </si>
  <si>
    <t>podstawa naliczenia dofinansowania: ustawa o dodatkach mieszkaniowych z dnia 21.06.2001r (Dz.U.Nr 71, poz.734) i Rozp.RM z dnia 28.12.2001 (Dz.U.Nr 156, poz.1817)</t>
  </si>
  <si>
    <t>Zasiłki rodzinne, pielęgnacyjne i wychowawcze</t>
  </si>
  <si>
    <t>Ośrodki pomocy społecznej</t>
  </si>
  <si>
    <t xml:space="preserve">Dotacja celowa na sfinansowanie części wyprawki szkolnej (pismo Wojewody Wielkopolskiego z dnia 05.05.2003r., znak FB I/3011/248/2003) </t>
  </si>
  <si>
    <t>Dotacja celowa na dofinansowanioe zadania własnego gminy w zakresie dożywaiania uczniów (pismo Wojewody Wielkopolskiego z dnia 12.05.2003r., znak FB I/3011/292/2003)</t>
  </si>
  <si>
    <t>Edukacyjna opieka wychowawcza</t>
  </si>
  <si>
    <t xml:space="preserve">Przedszkola </t>
  </si>
  <si>
    <t>083</t>
  </si>
  <si>
    <t>Wpływy z usług</t>
  </si>
  <si>
    <t>Opłaty za przedszkola zgodnie z Uchwałą XIX/108/99 RG K-rz z dn.23.12.99</t>
  </si>
  <si>
    <t>Odsetki za nieterminowe wpłaty opłaty za przedszkole</t>
  </si>
  <si>
    <t>Gospodarka komunalna i ochrona środowiska</t>
  </si>
  <si>
    <t>Gospodarka ściekowa i ochrona wód</t>
  </si>
  <si>
    <t>Opłata za przyłącze do sieci kanalizacyjnej wg umów</t>
  </si>
  <si>
    <t>Dotacje z funduszy celowych na finansowanie lub dofinansowanie kosztów realizacji inwestycji i zakupów inwestycyjnych jednostek sektora finansów publicznych</t>
  </si>
  <si>
    <t>Oświetlenie ulic, placów i dróg</t>
  </si>
  <si>
    <t>Koszty zużycia energii do zrotu 48,2%, i konserwacji oświetlenia 47,4%</t>
  </si>
  <si>
    <t>OGÓŁEM</t>
  </si>
  <si>
    <t>WYDATKI GMINY KAŹMIERZ W 2003r.</t>
  </si>
  <si>
    <t>Rozdz.</t>
  </si>
  <si>
    <t xml:space="preserve">Wykonanie wydatków budżetowych w 2001r.         </t>
  </si>
  <si>
    <t xml:space="preserve">Wykonanie wydatków budżetowych na 31.10.2002r.              </t>
  </si>
  <si>
    <t xml:space="preserve">Plan wydatków budżetowych na 2003r. </t>
  </si>
  <si>
    <t>Wydatki po zmianach</t>
  </si>
  <si>
    <t>Uchwała Nr XXXVI/224/01 Rady Gminy Kaźmierz z dnia 19.12.2001</t>
  </si>
  <si>
    <t>01008</t>
  </si>
  <si>
    <t>Melioracje wodne</t>
  </si>
  <si>
    <t>Utrzymanie urządzeń melioracji wodnej</t>
  </si>
  <si>
    <t>Zakup materiałów i wyposażenia</t>
  </si>
  <si>
    <t>Zakup usług remontowych</t>
  </si>
  <si>
    <t>Zakup usług pozostałych</t>
  </si>
  <si>
    <t>Wydatki inwestycyjne jednostek budżetowych</t>
  </si>
  <si>
    <r>
      <t>Koszty związane z</t>
    </r>
    <r>
      <rPr>
        <sz val="10"/>
        <color indexed="10"/>
        <rFont val="Times New Roman CE"/>
        <family val="1"/>
      </rPr>
      <t xml:space="preserve"> </t>
    </r>
    <r>
      <rPr>
        <sz val="10"/>
        <rFont val="Times New Roman CE"/>
        <family val="1"/>
      </rPr>
      <t>zakupem druków świadectw miejsca pochodzenia zwierząt</t>
    </r>
  </si>
  <si>
    <t>01030</t>
  </si>
  <si>
    <t>Izby rolnicze</t>
  </si>
  <si>
    <t>Wpłaty gmin na rzecz izb rolniczych w wysokości 2% uzyskanych wpływów z podatku rolnego</t>
  </si>
  <si>
    <t>Odpis w wysokości 2% należne izbom rolniczym art..35 ust.1 pkt1 ustawy z dnia 14.12.1995r. o izbach rolniczych (t.j. Dz.U. z 2002r. Nr101, poz 927 ze zm.)</t>
  </si>
  <si>
    <t>Droga z K-rza do Gorszewic w kierunku Witkowic 760.202,15, deptak Każmierz 19.020,69, chodniki 28.927,16, droga Pólko 14.396,00</t>
  </si>
  <si>
    <t xml:space="preserve">Różne jednostki obsługi gospodarki mieszkaniowej </t>
  </si>
  <si>
    <t>Dotacja podmiotowa z budżetu dla zakładu budżetowego</t>
  </si>
  <si>
    <t>Dotacja przedmiotowa dla Zakładu Usług Komunalnych w Kaźmierzu</t>
  </si>
  <si>
    <t xml:space="preserve">Dotacja przedmiotowa z budżetu dla zakładu budżetowego </t>
  </si>
  <si>
    <t xml:space="preserve">Ogłoszenia o przetargach, wycena nieruchomości, utrzymanie nieruchomości w Komorowie, Bytyniu, Kaźmierzu </t>
  </si>
  <si>
    <t>Zakup energii</t>
  </si>
  <si>
    <t>Remont i adaptacja pomieszczenia po aptece na pomieszczenie biurowe 4.000,00</t>
  </si>
  <si>
    <t>Podatek od towarów i usług (VAT)</t>
  </si>
  <si>
    <t>Działalność usługowa</t>
  </si>
  <si>
    <t>Plany zagospodarowania przestrzennego</t>
  </si>
  <si>
    <t xml:space="preserve">Plan zagospodarowania przestrzennego </t>
  </si>
  <si>
    <t>Opracowania geodezyjne i kartograficzne</t>
  </si>
  <si>
    <t>Opracowania pozostałe nie związane z planami zagospodarowania przestrzennego</t>
  </si>
  <si>
    <t>Wynagrodzenia osobowe pracowników</t>
  </si>
  <si>
    <t>Realizacja zadań rządowych zleconych gminom</t>
  </si>
  <si>
    <t>Składki na ubezpieczenie społeczne</t>
  </si>
  <si>
    <t>Rady gmin</t>
  </si>
  <si>
    <t>Różne wydatki na rzecz osób fizycznych</t>
  </si>
  <si>
    <t>Diety radnych zgodnie z Uchwałą Nr II/16/02 Rady Gminy Kaźmierz z dnia 04.12.2002</t>
  </si>
  <si>
    <t>Utrzymanie Biura Rady Gminy</t>
  </si>
  <si>
    <t>Współpraca z gminą Bystrzyca Kłodzką i litewską gminą Ejszyszki, promocja gminy</t>
  </si>
  <si>
    <t>Podróże służbowe krajowe</t>
  </si>
  <si>
    <t>Nagrody i wydatki osobowe nie zaliczone do wynagrodzeń</t>
  </si>
  <si>
    <t xml:space="preserve">Wynagrodzenia pracowników UG , nagrody jubileuszowe , odprawy emerytalne </t>
  </si>
  <si>
    <t>Dodatkowe wynagrodzenia roczne</t>
  </si>
  <si>
    <t>Składki na Fundusz Pracy</t>
  </si>
  <si>
    <t xml:space="preserve"> Art.biurowe,wydatki USC</t>
  </si>
  <si>
    <t>Energia, woda, gaz</t>
  </si>
  <si>
    <t>Remont instalacji elektrycznej w budynku Urzędu Gminy</t>
  </si>
  <si>
    <t xml:space="preserve">Koszty usług telekomunikacyjnych, pocztowych, bankowych, ochrona obiektu, konserwacje sprzętu,szkolenia pracowników </t>
  </si>
  <si>
    <t xml:space="preserve">Delegacje w tym ryczałty samochodowe </t>
  </si>
  <si>
    <t>Podróże służbowe zagraniczna</t>
  </si>
  <si>
    <t>Różne opłaty i składki</t>
  </si>
  <si>
    <t>Składki WOKIS, ZGWRP, SGiPW, ubezpieczenie sprzętu i budynków</t>
  </si>
  <si>
    <t>Odpisy na zakładowy fundusz świadczeń socjalnych</t>
  </si>
  <si>
    <t>Wydatki na zakupy inwestycyjne jednostek budżetowych</t>
  </si>
  <si>
    <t>Zakup sprzętu komputerowego i kserokopiarki</t>
  </si>
  <si>
    <t>Pobór podatków</t>
  </si>
  <si>
    <t>Wydatki z tytułu inkasa zobowiązań pieniężnych (wynagrodzenie inkasentów, zakup druków, opłaty komornicze itp..)</t>
  </si>
  <si>
    <t>Wynagrodzenia agencyjno-prowizyjne</t>
  </si>
  <si>
    <t>Spis powszechny i inne</t>
  </si>
  <si>
    <t>Realizacja zadań rządowych zleconych gminom - umowy zlecenia</t>
  </si>
  <si>
    <t>Sędziowie</t>
  </si>
  <si>
    <t xml:space="preserve">Wydatki sołectw oraz organizacja imprez rekreacyjnych i plenerowych, zawody drużyn niezrzeszonych </t>
  </si>
  <si>
    <t xml:space="preserve">Zakup usług remontowych </t>
  </si>
  <si>
    <t>Ubezpieczenia imprez masowych</t>
  </si>
  <si>
    <t>Remont świetlicy w Chlewiskach (m.in.dokumentacja), 40.000,00 na remont kotłowni w budynku świetlicy wiejskiej w Pólku, polegający na zmianie systemu ogrzewania z węglowego na olejowe</t>
  </si>
  <si>
    <t>Urzędy naczelnych organów władzy państwowej, kontroli i ochrony prawa oraz sądownictwa</t>
  </si>
  <si>
    <t xml:space="preserve">Urzędy naczelnych organów władzy państwowej, kontroli i ochrony prawa </t>
  </si>
  <si>
    <t>Jednostki terenowe Policji</t>
  </si>
  <si>
    <t xml:space="preserve">Zakup paliwa dla jednostki policji </t>
  </si>
  <si>
    <t xml:space="preserve">Wydatki związane z utrzymaniem gminnych jednostek straży pożarnych </t>
  </si>
  <si>
    <t>Remont strażnicy w Bytyniu (wymiana okien, malowanie), w Kaźmierzu (wykonanie węzła sanitarnego), 24.000,00 na remont kotłowni w budynku OSP w Kopaninie, polegający na zmianie systemu ogrzewania z węglowego na gazowe</t>
  </si>
  <si>
    <t>Zakup środków łączności-motorola, motopompa</t>
  </si>
  <si>
    <t>Realizacja zadań rządowych zleconych gminom z zakresu obrony cywilnej</t>
  </si>
  <si>
    <t>Obsługa długu publicznego</t>
  </si>
  <si>
    <t>Obsługa papierów wartościowych, kredytów i pożyczek jednostek samorządu terytorialnego</t>
  </si>
  <si>
    <t>45.000,00 odsetki kredyt z GBW S.A. 1.500.000 (kapitał do spłacenia w 2003r. 545.455,00), 26.000,00 odsetki kredyt 291.000 na kan.Witkowice (kapitał w 2003r. 273.300,00), 12.654,00 odsetki kredyt gotówkowy (kapitał w 2003r. 300.000,00)</t>
  </si>
  <si>
    <t>Odsetki i dyskonto od krajowych skarbowych papierów wartościowych oraz pożyczek k kredytów</t>
  </si>
  <si>
    <t>Rezerwy ogólne i celowe</t>
  </si>
  <si>
    <t>Ustawa o finansach publicznych Art..116 ust.4 rezerwa ogólna nie może być wyższa niż 1% wydatków budżetu</t>
  </si>
  <si>
    <t>Rezerwy</t>
  </si>
  <si>
    <t>dodatki mieszkaniowe, dodatki wiejskie, środki Bhp dla nauczycieli i pracowników oświaty</t>
  </si>
  <si>
    <t>Stypendia oraz inne formy pomocy dla uczniów</t>
  </si>
  <si>
    <t xml:space="preserve">W tym opał gaz SP Kaźmierz, olej opałowy  SP Bytyń, węgiel  SP Gaj Wielki </t>
  </si>
  <si>
    <t>Pomoce naukowe i dydaktyczne, książki</t>
  </si>
  <si>
    <t xml:space="preserve">Wymiana wykładzin w 4 klasach , malowanie , wymiana drzwi i okien + oświetlenie  - SP Kaźmierz, remont dachu i kominów SP Bytyń, wymiana wykładzin, malowanie  SP Sokolniki Wielkie </t>
  </si>
  <si>
    <t>8% planowanego wynagrodzenia nauczycieli</t>
  </si>
  <si>
    <t>Zakup komputera SP Kaźmierz</t>
  </si>
  <si>
    <t>Przedszkola przy szkołach podstawowych</t>
  </si>
  <si>
    <t>Wymiana okien w budynku przedszkolnym w Gaju Wielkim</t>
  </si>
  <si>
    <t>Gimnazja</t>
  </si>
  <si>
    <t>Zakup mebli do sali nr 2 i 3 , gabloty do sali nr 106, telewizor, magnetofon, szafka na klucze do sali nr 23, zakup serwera oraz używanej kserokopiarki SP Kaźmierz</t>
  </si>
  <si>
    <t>Uzupełnienie księgozbioru, programy multimedialne, kasety magnetowidowe</t>
  </si>
  <si>
    <t>Opłaty pocztowe, opł.telef., usł.komunalne, nauka j.angielskiego</t>
  </si>
  <si>
    <t>Dowożenie uczniów</t>
  </si>
  <si>
    <t>Zespoły ekonomiczno-administracyjne szkół</t>
  </si>
  <si>
    <t>środki Bhp</t>
  </si>
  <si>
    <t>Modernizacja 2 komputerów</t>
  </si>
  <si>
    <t>Dokształcanie i doskonalenie nauczycieli</t>
  </si>
  <si>
    <t>1% planowanych rocznych środków na wynagrodzenia nauczycieli art.70a ustawy Karta Nauczyciela (jako podstawę przyjęto sumę §4010 w działach 80101, 80104, 80110 pomniejszone o wynagrodzenia obsługi)</t>
  </si>
  <si>
    <t>FŚS dla emerytowanych nauczycieli i pracowników oświaty</t>
  </si>
  <si>
    <t>Ochrona zdrowia</t>
  </si>
  <si>
    <t>Przeciwdziałanie alkoholizmowi</t>
  </si>
  <si>
    <t>Działalność Gminnej Komisji Rozwiązywania Problemów Alkoholowych</t>
  </si>
  <si>
    <t>Składka na ubezpieczenie zdrowotne</t>
  </si>
  <si>
    <t>dot.WUW w 100%</t>
  </si>
  <si>
    <t>Świadczenia społeczne</t>
  </si>
  <si>
    <t>zadania zlecone WUW P-ń 266.500,00, zad.własne UG 100.000,00</t>
  </si>
  <si>
    <t>Składka na ubezpieczenia społeczne</t>
  </si>
  <si>
    <t>WUW w 100%</t>
  </si>
  <si>
    <t>podstawa naliczenia dodatków: ustawa o dodatkach mieszkaniowych z dnia 21.06.2001r (Dz.U.Nr 71, poz.734) i Rozp.RM z dnia 28.12.2001 (Dz.U.Nr 156, poz.1817)</t>
  </si>
  <si>
    <t>WUW 76.000,00, UG 277.180,00</t>
  </si>
  <si>
    <t>Środki czystości dla 7 pracowników, ekwiwalent za odzież dla 3 pracowników</t>
  </si>
  <si>
    <t>Składka na Fundusz Pracy</t>
  </si>
  <si>
    <t xml:space="preserve">Artykuły biurowe , czsopisma , firany, lampy, karnisze, drzwi, okna, stolik, fotele, wyposażenie kuchni w nowej siedzibie OPS , środki czystości </t>
  </si>
  <si>
    <t>CO 510 x 12 m-cy=6.100,00, energia 350 x 12 m-cy =4.200,00, woda 45 x 12 m-cy = 540</t>
  </si>
  <si>
    <t xml:space="preserve">Koszt remontu i adaptacji pomieszczenia po aptece </t>
  </si>
  <si>
    <t xml:space="preserve"> W tym:opłaty pocztowe, opł.telef. , czynsz lokalowy, opł.bankowe, studia Kierownik , umowy zlecenie - kasa,</t>
  </si>
  <si>
    <t>Ubezpieczenie sprzętu elektronicznego</t>
  </si>
  <si>
    <t>Zakup komputera</t>
  </si>
  <si>
    <t>Państwowy Fundusz Kombatantów</t>
  </si>
  <si>
    <t>Usługi opiekuńcze i specjalistyczne usługi opiekuńcze</t>
  </si>
  <si>
    <t xml:space="preserve">UG 100%, </t>
  </si>
  <si>
    <t>Dożywianie uczniów, wyprawki dla uczniów</t>
  </si>
  <si>
    <t>Dotacja dla placówki niepublicznej</t>
  </si>
  <si>
    <t>Dotacja podmiotowa dla Przedszkola Niepublicznego w Sokolnikach Wielkich</t>
  </si>
  <si>
    <t>Wymiana wykładzin , malowanie 3 sal  - Przedszkole Kaźmierz, remont dachu, malowanie sal -Przedszkole w Bytyniu</t>
  </si>
  <si>
    <t>Wymiana okien w 2 salach Przedszkole w Kaźmierzu</t>
  </si>
  <si>
    <t>Zakup żarówek, opraw oświetleniowych, itp.,</t>
  </si>
  <si>
    <t>Energia na oświetlenie uliczne</t>
  </si>
  <si>
    <t>Konserwacja oświetlenia ulicznego</t>
  </si>
  <si>
    <t>Drobne naprawy oświetlenia</t>
  </si>
  <si>
    <t>Oświetlenie płyty Rynku</t>
  </si>
  <si>
    <t xml:space="preserve">Utrzymanie bezpańskich psów </t>
  </si>
  <si>
    <t xml:space="preserve">Dofinansowanie dowożenia mieszkańców gminy </t>
  </si>
  <si>
    <t>Wykończenie sanitariatów na Rynku w Kaźmierzu</t>
  </si>
  <si>
    <t>Kultura i ochrona dziedzictwa narodowego</t>
  </si>
  <si>
    <t>Domy i ośrodki kultury, świetlice i kluby</t>
  </si>
  <si>
    <t>Dotacja podmiotowa z budżetu dla instytucji kultury</t>
  </si>
  <si>
    <t>Biblioteki</t>
  </si>
  <si>
    <t>Kultura fizyczna i sport</t>
  </si>
  <si>
    <t xml:space="preserve">Sędziowie </t>
  </si>
  <si>
    <t>Klub sportowy Kaźmierz i Gaj Wielki</t>
  </si>
  <si>
    <t>Wynagrodzenie trenera oraz gospodzrzy boisk, transport</t>
  </si>
  <si>
    <t>Ubezpieczenie obiektów, zawodów sportowych, zawodników</t>
  </si>
  <si>
    <t>PRZYCHODY I ROZCHODY 2003r.</t>
  </si>
  <si>
    <t>Wyszczególnienie</t>
  </si>
  <si>
    <t>Plan przychodów</t>
  </si>
  <si>
    <t>Plana przychodów po zmianach</t>
  </si>
  <si>
    <t>Plan rozchodów</t>
  </si>
  <si>
    <t>Plana rozchodów po zmianach</t>
  </si>
  <si>
    <t>Nadwyżka z lat ubiegłych</t>
  </si>
  <si>
    <t>Przychodyz zaciągniętych pożyczek i kredytów na rynku krajowym</t>
  </si>
  <si>
    <t>Spłaty otrzymanych krajowych pożyczek i kredytów</t>
  </si>
  <si>
    <t xml:space="preserve">DOCHODY ZWIĄZANE Z REALIZACJĄ ZADAŃ Z ZAKRESU </t>
  </si>
  <si>
    <t>ADMINISTRACJI RZĄDOWEJ ORAZ INNYCH ZADAŃ ZLECONYCH</t>
  </si>
  <si>
    <t xml:space="preserve"> JEDNOSTCE SAMORZĄDU TERYTORIALNEGO USTAWAMI</t>
  </si>
  <si>
    <t>Dz.      750</t>
  </si>
  <si>
    <t>Rozdz.75011</t>
  </si>
  <si>
    <t>§         235</t>
  </si>
  <si>
    <t xml:space="preserve">Powyższe środki pobrane przez jednostkę samorządu terytorialnego odprowadza się na rachunek </t>
  </si>
  <si>
    <t>budżetu państwa, zgodnie z art..129 ust.2 Ustawy z dnia 26 listopada 1998r  o finansach publicznych</t>
  </si>
  <si>
    <t>( Dz.U.Nr 155 poz.1014 z późniejszymi zmianami )</t>
  </si>
  <si>
    <t>Uchwała Nr IX/60/03 Rady Gminy Kaźmierz z dnia 05.06.2003</t>
  </si>
  <si>
    <t>Dotacja na zadania związane ze sfinansowaniem kosztów przygotowania i przeprowadzenia referendum ogólnokrajowego w sprawie przystąpienia Rzeczypospolitej Polskiej do Unii Europejskiej (pismo Krajowego Biura Wyborczego znak DW-0312-3/03 z dnia 20.05.2003r.)</t>
  </si>
  <si>
    <t>Dotacja celowa na sfinasowanie części wyprawki szkolnej (pismo Wojewody Wielkopolskiego z dnia 24.04.2003r., znak FB I/3011/272/2003)</t>
  </si>
  <si>
    <r>
      <t xml:space="preserve">Budowa sieci wodociągowej w Sokolnikach Małych </t>
    </r>
    <r>
      <rPr>
        <sz val="10"/>
        <color indexed="10"/>
        <rFont val="Times New Roman CE"/>
        <family val="1"/>
      </rPr>
      <t>28.950,05</t>
    </r>
    <r>
      <rPr>
        <sz val="10"/>
        <rFont val="Times New Roman CE"/>
        <family val="1"/>
      </rPr>
      <t>, Rynek 14.820,97 (umowa GK-4/2002 z dnia 11.09.2002) nadzór</t>
    </r>
    <r>
      <rPr>
        <sz val="10"/>
        <color indexed="10"/>
        <rFont val="Times New Roman CE"/>
        <family val="1"/>
      </rPr>
      <t xml:space="preserve"> 2.900,00</t>
    </r>
    <r>
      <rPr>
        <sz val="10"/>
        <rFont val="Times New Roman CE"/>
        <family val="1"/>
      </rPr>
      <t xml:space="preserve"> (umowy GK-14/2002 1500 Rynek, GK-13/2002 1.400,00 Sokolniki Małe), rozbudowa ujęcia wody i hydroforni w Piersku 563.000,00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</si>
</sst>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vertAlign val="superscript"/>
      <sz val="10"/>
      <name val="Times New Roman CE"/>
      <family val="1"/>
    </font>
    <font>
      <sz val="10"/>
      <name val="Times New Roman"/>
      <family val="1"/>
    </font>
    <font>
      <b/>
      <sz val="12"/>
      <color indexed="10"/>
      <name val="Times New Roman CE"/>
      <family val="1"/>
    </font>
    <font>
      <sz val="8"/>
      <name val="Arial"/>
      <family val="0"/>
    </font>
    <font>
      <sz val="10"/>
      <color indexed="17"/>
      <name val="Times New Roman CE"/>
      <family val="1"/>
    </font>
    <font>
      <sz val="11"/>
      <name val="Times New Roman CE"/>
      <family val="1"/>
    </font>
    <font>
      <b/>
      <sz val="12"/>
      <color indexed="17"/>
      <name val="Times New Roman CE"/>
      <family val="1"/>
    </font>
    <font>
      <b/>
      <sz val="10"/>
      <color indexed="17"/>
      <name val="Times New Roman CE"/>
      <family val="1"/>
    </font>
    <font>
      <sz val="12"/>
      <color indexed="10"/>
      <name val="Times New Roman CE"/>
      <family val="1"/>
    </font>
    <font>
      <sz val="11"/>
      <color indexed="17"/>
      <name val="Times New Roman CE"/>
      <family val="1"/>
    </font>
    <font>
      <b/>
      <sz val="11"/>
      <name val="Times New Roman CE"/>
      <family val="1"/>
    </font>
    <font>
      <b/>
      <sz val="11"/>
      <color indexed="12"/>
      <name val="Times New Roman CE"/>
      <family val="1"/>
    </font>
    <font>
      <sz val="11"/>
      <color indexed="10"/>
      <name val="Times New Roman CE"/>
      <family val="1"/>
    </font>
    <font>
      <sz val="16"/>
      <color indexed="48"/>
      <name val="Times New Roman CE"/>
      <family val="1"/>
    </font>
    <font>
      <sz val="10"/>
      <color indexed="48"/>
      <name val="Times New Roman CE"/>
      <family val="1"/>
    </font>
    <font>
      <b/>
      <sz val="12"/>
      <color indexed="48"/>
      <name val="Times New Roman CE"/>
      <family val="1"/>
    </font>
    <font>
      <b/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 quotePrefix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left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 quotePrefix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" fillId="5" borderId="5" xfId="0" applyNumberFormat="1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4" fontId="2" fillId="4" borderId="5" xfId="0" applyNumberFormat="1" applyFont="1" applyFill="1" applyBorder="1" applyAlignment="1">
      <alignment horizontal="left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5" borderId="5" xfId="0" applyNumberFormat="1" applyFont="1" applyFill="1" applyBorder="1" applyAlignment="1">
      <alignment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left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4" fontId="15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" fillId="7" borderId="9" xfId="0" applyFont="1" applyFill="1" applyBorder="1" applyAlignment="1" quotePrefix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4" fontId="1" fillId="7" borderId="5" xfId="0" applyNumberFormat="1" applyFont="1" applyFill="1" applyBorder="1" applyAlignment="1">
      <alignment horizontal="center" vertical="center"/>
    </xf>
    <xf numFmtId="4" fontId="20" fillId="7" borderId="5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left" vertical="center"/>
    </xf>
    <xf numFmtId="4" fontId="9" fillId="7" borderId="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4" fontId="1" fillId="7" borderId="5" xfId="0" applyNumberFormat="1" applyFont="1" applyFill="1" applyBorder="1" applyAlignment="1">
      <alignment horizontal="center" vertical="center" wrapText="1"/>
    </xf>
    <xf numFmtId="4" fontId="20" fillId="7" borderId="5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left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4" fontId="12" fillId="7" borderId="5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" fontId="1" fillId="4" borderId="5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4" fontId="17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 wrapText="1"/>
    </xf>
    <xf numFmtId="4" fontId="1" fillId="8" borderId="15" xfId="0" applyNumberFormat="1" applyFont="1" applyFill="1" applyBorder="1" applyAlignment="1">
      <alignment horizontal="center" vertical="center" wrapText="1"/>
    </xf>
    <xf numFmtId="4" fontId="20" fillId="8" borderId="15" xfId="0" applyNumberFormat="1" applyFont="1" applyFill="1" applyBorder="1" applyAlignment="1">
      <alignment horizontal="center" vertical="center" wrapText="1"/>
    </xf>
    <xf numFmtId="4" fontId="3" fillId="8" borderId="16" xfId="0" applyNumberFormat="1" applyFont="1" applyFill="1" applyBorder="1" applyAlignment="1">
      <alignment horizontal="left" vertical="center" wrapText="1"/>
    </xf>
    <xf numFmtId="4" fontId="9" fillId="8" borderId="15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4" borderId="5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5" xfId="0" applyFont="1" applyBorder="1" applyAlignment="1" quotePrefix="1">
      <alignment horizontal="center"/>
    </xf>
    <xf numFmtId="4" fontId="2" fillId="0" borderId="5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2" fillId="4" borderId="5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/>
    </xf>
    <xf numFmtId="4" fontId="27" fillId="0" borderId="5" xfId="0" applyNumberFormat="1" applyFont="1" applyBorder="1" applyAlignment="1">
      <alignment/>
    </xf>
    <xf numFmtId="0" fontId="1" fillId="0" borderId="5" xfId="0" applyFont="1" applyBorder="1" applyAlignment="1" quotePrefix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" fillId="4" borderId="5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6" fillId="6" borderId="18" xfId="0" applyFont="1" applyFill="1" applyBorder="1" applyAlignment="1">
      <alignment horizontal="center"/>
    </xf>
    <xf numFmtId="0" fontId="6" fillId="6" borderId="18" xfId="0" applyFont="1" applyFill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7" fillId="0" borderId="5" xfId="0" applyNumberFormat="1" applyFont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wrapText="1"/>
    </xf>
    <xf numFmtId="0" fontId="0" fillId="0" borderId="20" xfId="0" applyBorder="1" applyAlignment="1">
      <alignment/>
    </xf>
    <xf numFmtId="4" fontId="2" fillId="0" borderId="20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62"/>
  <sheetViews>
    <sheetView workbookViewId="0" topLeftCell="E106">
      <selection activeCell="E115" sqref="E115:I115"/>
    </sheetView>
  </sheetViews>
  <sheetFormatPr defaultColWidth="9.140625" defaultRowHeight="12.75"/>
  <cols>
    <col min="1" max="1" width="5.00390625" style="3" customWidth="1"/>
    <col min="2" max="2" width="6.7109375" style="3" customWidth="1"/>
    <col min="3" max="3" width="3.57421875" style="3" bestFit="1" customWidth="1"/>
    <col min="4" max="4" width="37.28125" style="3" customWidth="1"/>
    <col min="5" max="5" width="14.7109375" style="9" customWidth="1"/>
    <col min="6" max="6" width="44.57421875" style="10" customWidth="1"/>
    <col min="7" max="7" width="13.140625" style="11" customWidth="1"/>
    <col min="8" max="8" width="12.7109375" style="11" customWidth="1"/>
    <col min="9" max="9" width="12.28125" style="11" customWidth="1"/>
    <col min="10" max="10" width="13.8515625" style="11" hidden="1" customWidth="1"/>
    <col min="11" max="12" width="5.00390625" style="11" hidden="1" customWidth="1"/>
    <col min="13" max="13" width="14.140625" style="93" customWidth="1"/>
    <col min="14" max="15" width="11.28125" style="3" customWidth="1"/>
    <col min="16" max="16384" width="9.140625" style="3" customWidth="1"/>
  </cols>
  <sheetData>
    <row r="1" spans="1:13" ht="12.75">
      <c r="A1" s="1" t="s">
        <v>0</v>
      </c>
      <c r="B1" s="2"/>
      <c r="C1" s="2"/>
      <c r="E1" s="4"/>
      <c r="F1" s="5"/>
      <c r="G1" s="6"/>
      <c r="H1" s="6"/>
      <c r="I1" s="6"/>
      <c r="J1" s="6"/>
      <c r="K1" s="6"/>
      <c r="L1" s="6"/>
      <c r="M1" s="7"/>
    </row>
    <row r="2" spans="1:13" ht="13.5" thickBot="1">
      <c r="A2" s="8"/>
      <c r="B2" s="2"/>
      <c r="C2" s="2"/>
      <c r="M2" s="7"/>
    </row>
    <row r="3" spans="1:15" s="15" customFormat="1" ht="63">
      <c r="A3" s="211" t="s">
        <v>1</v>
      </c>
      <c r="B3" s="211" t="s">
        <v>2</v>
      </c>
      <c r="C3" s="211" t="s">
        <v>3</v>
      </c>
      <c r="D3" s="211" t="s">
        <v>4</v>
      </c>
      <c r="E3" s="12" t="s">
        <v>5</v>
      </c>
      <c r="F3" s="211"/>
      <c r="G3" s="13" t="s">
        <v>6</v>
      </c>
      <c r="H3" s="13"/>
      <c r="I3" s="13"/>
      <c r="J3" s="13"/>
      <c r="K3" s="13"/>
      <c r="L3" s="13"/>
      <c r="M3" s="213" t="s">
        <v>7</v>
      </c>
      <c r="N3" s="14"/>
      <c r="O3" s="14"/>
    </row>
    <row r="4" spans="1:15" s="20" customFormat="1" ht="57" thickBot="1">
      <c r="A4" s="212"/>
      <c r="B4" s="212"/>
      <c r="C4" s="212"/>
      <c r="D4" s="212"/>
      <c r="E4" s="16" t="s">
        <v>8</v>
      </c>
      <c r="F4" s="212"/>
      <c r="G4" s="17" t="s">
        <v>9</v>
      </c>
      <c r="H4" s="17" t="s">
        <v>10</v>
      </c>
      <c r="I4" s="17" t="s">
        <v>315</v>
      </c>
      <c r="J4" s="18"/>
      <c r="K4" s="18"/>
      <c r="L4" s="18"/>
      <c r="M4" s="214"/>
      <c r="N4" s="19"/>
      <c r="O4" s="19"/>
    </row>
    <row r="5" spans="1:13" s="7" customFormat="1" ht="12.75">
      <c r="A5" s="21"/>
      <c r="B5" s="21"/>
      <c r="C5" s="21"/>
      <c r="D5" s="21"/>
      <c r="E5" s="22"/>
      <c r="F5" s="23"/>
      <c r="G5" s="24"/>
      <c r="H5" s="24"/>
      <c r="I5" s="24"/>
      <c r="J5" s="24"/>
      <c r="K5" s="24"/>
      <c r="L5" s="24"/>
      <c r="M5" s="25"/>
    </row>
    <row r="6" spans="1:13" s="32" customFormat="1" ht="12.75">
      <c r="A6" s="26" t="s">
        <v>11</v>
      </c>
      <c r="B6" s="27"/>
      <c r="C6" s="27"/>
      <c r="D6" s="28" t="s">
        <v>12</v>
      </c>
      <c r="E6" s="29">
        <f>E9+E7</f>
        <v>401000</v>
      </c>
      <c r="F6" s="30"/>
      <c r="G6" s="31">
        <f aca="true" t="shared" si="0" ref="G6:M6">G9+G7</f>
        <v>0</v>
      </c>
      <c r="H6" s="31">
        <f t="shared" si="0"/>
        <v>0</v>
      </c>
      <c r="I6" s="31">
        <f t="shared" si="0"/>
        <v>0</v>
      </c>
      <c r="J6" s="31"/>
      <c r="K6" s="31">
        <f t="shared" si="0"/>
        <v>0</v>
      </c>
      <c r="L6" s="31">
        <f t="shared" si="0"/>
        <v>0</v>
      </c>
      <c r="M6" s="29">
        <f t="shared" si="0"/>
        <v>401000</v>
      </c>
    </row>
    <row r="7" spans="1:13" s="32" customFormat="1" ht="12.75">
      <c r="A7" s="33"/>
      <c r="B7" s="34" t="s">
        <v>13</v>
      </c>
      <c r="C7" s="35"/>
      <c r="D7" s="36" t="s">
        <v>14</v>
      </c>
      <c r="E7" s="37">
        <f aca="true" t="shared" si="1" ref="E7:M9">E8</f>
        <v>400000</v>
      </c>
      <c r="F7" s="38"/>
      <c r="G7" s="39">
        <f t="shared" si="1"/>
        <v>0</v>
      </c>
      <c r="H7" s="39">
        <f t="shared" si="1"/>
        <v>0</v>
      </c>
      <c r="I7" s="40">
        <f t="shared" si="1"/>
        <v>0</v>
      </c>
      <c r="J7" s="39"/>
      <c r="K7" s="39">
        <f t="shared" si="1"/>
        <v>0</v>
      </c>
      <c r="L7" s="39">
        <f t="shared" si="1"/>
        <v>0</v>
      </c>
      <c r="M7" s="41">
        <f t="shared" si="1"/>
        <v>400000</v>
      </c>
    </row>
    <row r="8" spans="1:13" s="32" customFormat="1" ht="38.25">
      <c r="A8" s="33"/>
      <c r="B8" s="43"/>
      <c r="C8" s="44">
        <v>629</v>
      </c>
      <c r="D8" s="45" t="s">
        <v>15</v>
      </c>
      <c r="E8" s="46">
        <v>400000</v>
      </c>
      <c r="F8" s="38" t="s">
        <v>16</v>
      </c>
      <c r="G8" s="47"/>
      <c r="H8" s="47"/>
      <c r="I8" s="47"/>
      <c r="J8" s="47"/>
      <c r="K8" s="47"/>
      <c r="L8" s="47"/>
      <c r="M8" s="48">
        <f>E8+G8+H8+I8+J8+K8+L8</f>
        <v>400000</v>
      </c>
    </row>
    <row r="9" spans="1:13" s="32" customFormat="1" ht="63.75">
      <c r="A9" s="33"/>
      <c r="B9" s="51" t="s">
        <v>17</v>
      </c>
      <c r="C9" s="33"/>
      <c r="D9" s="52" t="s">
        <v>18</v>
      </c>
      <c r="E9" s="37">
        <f t="shared" si="1"/>
        <v>1000</v>
      </c>
      <c r="F9" s="38" t="s">
        <v>19</v>
      </c>
      <c r="G9" s="39">
        <f t="shared" si="1"/>
        <v>0</v>
      </c>
      <c r="H9" s="39">
        <f t="shared" si="1"/>
        <v>0</v>
      </c>
      <c r="I9" s="40">
        <f t="shared" si="1"/>
        <v>0</v>
      </c>
      <c r="J9" s="39"/>
      <c r="K9" s="39">
        <f t="shared" si="1"/>
        <v>0</v>
      </c>
      <c r="L9" s="39">
        <f t="shared" si="1"/>
        <v>0</v>
      </c>
      <c r="M9" s="41">
        <f t="shared" si="1"/>
        <v>1000</v>
      </c>
    </row>
    <row r="10" spans="1:13" s="32" customFormat="1" ht="12.75">
      <c r="A10" s="33"/>
      <c r="B10" s="43"/>
      <c r="C10" s="44" t="s">
        <v>20</v>
      </c>
      <c r="D10" s="45" t="s">
        <v>21</v>
      </c>
      <c r="E10" s="46">
        <v>1000</v>
      </c>
      <c r="F10" s="38"/>
      <c r="G10" s="47"/>
      <c r="H10" s="47"/>
      <c r="I10" s="47"/>
      <c r="J10" s="47"/>
      <c r="K10" s="47"/>
      <c r="L10" s="47"/>
      <c r="M10" s="48">
        <f>E10+G10+H10+I10+J10+K10+L10</f>
        <v>1000</v>
      </c>
    </row>
    <row r="11" spans="1:13" s="32" customFormat="1" ht="12.75">
      <c r="A11" s="26" t="s">
        <v>22</v>
      </c>
      <c r="B11" s="53"/>
      <c r="C11" s="53"/>
      <c r="D11" s="28" t="s">
        <v>23</v>
      </c>
      <c r="E11" s="29">
        <f aca="true" t="shared" si="2" ref="E11:M12">SUM(E12)</f>
        <v>5000</v>
      </c>
      <c r="F11" s="30"/>
      <c r="G11" s="31">
        <f t="shared" si="2"/>
        <v>0</v>
      </c>
      <c r="H11" s="31">
        <f t="shared" si="2"/>
        <v>0</v>
      </c>
      <c r="I11" s="31">
        <f t="shared" si="2"/>
        <v>0</v>
      </c>
      <c r="J11" s="31"/>
      <c r="K11" s="31">
        <f t="shared" si="2"/>
        <v>0</v>
      </c>
      <c r="L11" s="31">
        <f t="shared" si="2"/>
        <v>0</v>
      </c>
      <c r="M11" s="29">
        <f t="shared" si="2"/>
        <v>5000</v>
      </c>
    </row>
    <row r="12" spans="1:13" s="32" customFormat="1" ht="12.75">
      <c r="A12" s="33"/>
      <c r="B12" s="51" t="s">
        <v>24</v>
      </c>
      <c r="C12" s="33"/>
      <c r="D12" s="52" t="s">
        <v>25</v>
      </c>
      <c r="E12" s="37">
        <f t="shared" si="2"/>
        <v>5000</v>
      </c>
      <c r="F12" s="54"/>
      <c r="G12" s="39">
        <f t="shared" si="2"/>
        <v>0</v>
      </c>
      <c r="H12" s="39">
        <f t="shared" si="2"/>
        <v>0</v>
      </c>
      <c r="I12" s="40">
        <f t="shared" si="2"/>
        <v>0</v>
      </c>
      <c r="J12" s="39"/>
      <c r="K12" s="39">
        <f t="shared" si="2"/>
        <v>0</v>
      </c>
      <c r="L12" s="39">
        <f t="shared" si="2"/>
        <v>0</v>
      </c>
      <c r="M12" s="41">
        <f t="shared" si="2"/>
        <v>5000</v>
      </c>
    </row>
    <row r="13" spans="1:13" s="32" customFormat="1" ht="76.5">
      <c r="A13" s="33"/>
      <c r="B13" s="43"/>
      <c r="C13" s="44" t="s">
        <v>26</v>
      </c>
      <c r="D13" s="45" t="s">
        <v>27</v>
      </c>
      <c r="E13" s="46">
        <v>5000</v>
      </c>
      <c r="F13" s="38" t="s">
        <v>28</v>
      </c>
      <c r="G13" s="47"/>
      <c r="H13" s="47"/>
      <c r="I13" s="47"/>
      <c r="J13" s="47"/>
      <c r="K13" s="47"/>
      <c r="L13" s="47"/>
      <c r="M13" s="48">
        <f>E13+G13+H13+I13+J13+K13+L13</f>
        <v>5000</v>
      </c>
    </row>
    <row r="14" spans="1:13" s="32" customFormat="1" ht="25.5">
      <c r="A14" s="26">
        <v>400</v>
      </c>
      <c r="B14" s="27"/>
      <c r="C14" s="27"/>
      <c r="D14" s="28" t="s">
        <v>29</v>
      </c>
      <c r="E14" s="29">
        <f aca="true" t="shared" si="3" ref="E14:L15">E15</f>
        <v>28000</v>
      </c>
      <c r="F14" s="30"/>
      <c r="G14" s="31">
        <f t="shared" si="3"/>
        <v>0</v>
      </c>
      <c r="H14" s="31">
        <f t="shared" si="3"/>
        <v>0</v>
      </c>
      <c r="I14" s="31">
        <f t="shared" si="3"/>
        <v>0</v>
      </c>
      <c r="J14" s="31"/>
      <c r="K14" s="31">
        <f t="shared" si="3"/>
        <v>0</v>
      </c>
      <c r="L14" s="31">
        <f t="shared" si="3"/>
        <v>0</v>
      </c>
      <c r="M14" s="29">
        <f>M15</f>
        <v>28000</v>
      </c>
    </row>
    <row r="15" spans="1:13" s="32" customFormat="1" ht="12.75">
      <c r="A15" s="33"/>
      <c r="B15" s="51">
        <v>40002</v>
      </c>
      <c r="C15" s="33"/>
      <c r="D15" s="52" t="s">
        <v>30</v>
      </c>
      <c r="E15" s="37">
        <f t="shared" si="3"/>
        <v>28000</v>
      </c>
      <c r="F15" s="54"/>
      <c r="G15" s="39">
        <f t="shared" si="3"/>
        <v>0</v>
      </c>
      <c r="H15" s="39">
        <f t="shared" si="3"/>
        <v>0</v>
      </c>
      <c r="I15" s="40">
        <f t="shared" si="3"/>
        <v>0</v>
      </c>
      <c r="J15" s="39"/>
      <c r="K15" s="39">
        <f t="shared" si="3"/>
        <v>0</v>
      </c>
      <c r="L15" s="39">
        <f t="shared" si="3"/>
        <v>0</v>
      </c>
      <c r="M15" s="55">
        <f>M16</f>
        <v>28000</v>
      </c>
    </row>
    <row r="16" spans="1:13" s="32" customFormat="1" ht="38.25">
      <c r="A16" s="33"/>
      <c r="B16" s="43"/>
      <c r="C16" s="44" t="s">
        <v>31</v>
      </c>
      <c r="D16" s="45" t="s">
        <v>32</v>
      </c>
      <c r="E16" s="46">
        <v>28000</v>
      </c>
      <c r="F16" s="38" t="s">
        <v>33</v>
      </c>
      <c r="G16" s="47"/>
      <c r="H16" s="47"/>
      <c r="I16" s="47"/>
      <c r="J16" s="47"/>
      <c r="K16" s="47"/>
      <c r="L16" s="47"/>
      <c r="M16" s="48">
        <f>E16+G16+H16+I16+J16+K16+L16</f>
        <v>28000</v>
      </c>
    </row>
    <row r="17" spans="1:13" s="32" customFormat="1" ht="12.75">
      <c r="A17" s="56">
        <v>600</v>
      </c>
      <c r="B17" s="56"/>
      <c r="C17" s="56"/>
      <c r="D17" s="57" t="s">
        <v>34</v>
      </c>
      <c r="E17" s="29">
        <f aca="true" t="shared" si="4" ref="E17:L18">E18</f>
        <v>670445</v>
      </c>
      <c r="F17" s="58"/>
      <c r="G17" s="31">
        <f t="shared" si="4"/>
        <v>0</v>
      </c>
      <c r="H17" s="31">
        <f t="shared" si="4"/>
        <v>0</v>
      </c>
      <c r="I17" s="59">
        <f t="shared" si="4"/>
        <v>-72344</v>
      </c>
      <c r="J17" s="31"/>
      <c r="K17" s="31">
        <f t="shared" si="4"/>
        <v>0</v>
      </c>
      <c r="L17" s="31">
        <f t="shared" si="4"/>
        <v>0</v>
      </c>
      <c r="M17" s="29">
        <f>M18</f>
        <v>598101</v>
      </c>
    </row>
    <row r="18" spans="1:13" s="32" customFormat="1" ht="12.75">
      <c r="A18" s="35"/>
      <c r="B18" s="35">
        <v>60016</v>
      </c>
      <c r="C18" s="35"/>
      <c r="D18" s="36" t="s">
        <v>35</v>
      </c>
      <c r="E18" s="37">
        <f t="shared" si="4"/>
        <v>670445</v>
      </c>
      <c r="F18" s="38"/>
      <c r="G18" s="39">
        <f t="shared" si="4"/>
        <v>0</v>
      </c>
      <c r="H18" s="39">
        <f t="shared" si="4"/>
        <v>0</v>
      </c>
      <c r="I18" s="60">
        <f t="shared" si="4"/>
        <v>-72344</v>
      </c>
      <c r="J18" s="39"/>
      <c r="K18" s="39">
        <f t="shared" si="4"/>
        <v>0</v>
      </c>
      <c r="L18" s="39">
        <f t="shared" si="4"/>
        <v>0</v>
      </c>
      <c r="M18" s="41">
        <f>M19</f>
        <v>598101</v>
      </c>
    </row>
    <row r="19" spans="1:13" s="32" customFormat="1" ht="51">
      <c r="A19" s="35"/>
      <c r="B19" s="35"/>
      <c r="C19" s="44">
        <v>629</v>
      </c>
      <c r="D19" s="45" t="s">
        <v>15</v>
      </c>
      <c r="E19" s="46">
        <v>670445</v>
      </c>
      <c r="F19" s="38" t="s">
        <v>36</v>
      </c>
      <c r="G19" s="47"/>
      <c r="H19" s="47"/>
      <c r="I19" s="61">
        <v>-72344</v>
      </c>
      <c r="J19" s="47"/>
      <c r="K19" s="47"/>
      <c r="L19" s="47"/>
      <c r="M19" s="48">
        <f>E19+G19+H19+I19+J19+K19+L19</f>
        <v>598101</v>
      </c>
    </row>
    <row r="20" spans="1:13" s="32" customFormat="1" ht="12.75">
      <c r="A20" s="27">
        <v>700</v>
      </c>
      <c r="B20" s="27"/>
      <c r="C20" s="27"/>
      <c r="D20" s="28" t="s">
        <v>37</v>
      </c>
      <c r="E20" s="29">
        <f>E21</f>
        <v>354300</v>
      </c>
      <c r="F20" s="30"/>
      <c r="G20" s="31">
        <f aca="true" t="shared" si="5" ref="G20:M20">G21</f>
        <v>0</v>
      </c>
      <c r="H20" s="31">
        <f t="shared" si="5"/>
        <v>0</v>
      </c>
      <c r="I20" s="31">
        <f t="shared" si="5"/>
        <v>0</v>
      </c>
      <c r="J20" s="31"/>
      <c r="K20" s="31">
        <f t="shared" si="5"/>
        <v>0</v>
      </c>
      <c r="L20" s="31">
        <f t="shared" si="5"/>
        <v>0</v>
      </c>
      <c r="M20" s="29">
        <f t="shared" si="5"/>
        <v>354300</v>
      </c>
    </row>
    <row r="21" spans="1:13" s="32" customFormat="1" ht="12.75">
      <c r="A21" s="33"/>
      <c r="B21" s="33">
        <v>70005</v>
      </c>
      <c r="C21" s="33"/>
      <c r="D21" s="52" t="s">
        <v>38</v>
      </c>
      <c r="E21" s="62">
        <f>SUM(E22:E26)</f>
        <v>354300</v>
      </c>
      <c r="F21" s="63"/>
      <c r="G21" s="64">
        <f aca="true" t="shared" si="6" ref="G21:M21">SUM(G22:G26)</f>
        <v>0</v>
      </c>
      <c r="H21" s="64">
        <f t="shared" si="6"/>
        <v>0</v>
      </c>
      <c r="I21" s="65">
        <f t="shared" si="6"/>
        <v>0</v>
      </c>
      <c r="J21" s="64"/>
      <c r="K21" s="64">
        <f t="shared" si="6"/>
        <v>0</v>
      </c>
      <c r="L21" s="64">
        <f t="shared" si="6"/>
        <v>0</v>
      </c>
      <c r="M21" s="41">
        <f t="shared" si="6"/>
        <v>354300</v>
      </c>
    </row>
    <row r="22" spans="1:13" s="32" customFormat="1" ht="25.5">
      <c r="A22" s="33"/>
      <c r="B22" s="43"/>
      <c r="C22" s="44" t="s">
        <v>39</v>
      </c>
      <c r="D22" s="45" t="s">
        <v>40</v>
      </c>
      <c r="E22" s="46">
        <v>26200</v>
      </c>
      <c r="F22" s="38" t="s">
        <v>41</v>
      </c>
      <c r="G22" s="47"/>
      <c r="H22" s="47"/>
      <c r="I22" s="47"/>
      <c r="J22" s="47"/>
      <c r="K22" s="47"/>
      <c r="L22" s="47"/>
      <c r="M22" s="48">
        <f>E22+G22+H22+I22+J22+K22+L22</f>
        <v>26200</v>
      </c>
    </row>
    <row r="23" spans="1:13" s="32" customFormat="1" ht="76.5">
      <c r="A23" s="33"/>
      <c r="B23" s="43"/>
      <c r="C23" s="44" t="s">
        <v>26</v>
      </c>
      <c r="D23" s="45" t="s">
        <v>27</v>
      </c>
      <c r="E23" s="46">
        <v>75000</v>
      </c>
      <c r="F23" s="38" t="s">
        <v>42</v>
      </c>
      <c r="G23" s="47"/>
      <c r="H23" s="47"/>
      <c r="I23" s="47"/>
      <c r="J23" s="47"/>
      <c r="K23" s="47"/>
      <c r="L23" s="47"/>
      <c r="M23" s="48">
        <f>E23+G23+H23+I23+J23+K23+L23</f>
        <v>75000</v>
      </c>
    </row>
    <row r="24" spans="1:13" s="32" customFormat="1" ht="25.5">
      <c r="A24" s="33"/>
      <c r="B24" s="43"/>
      <c r="C24" s="44" t="s">
        <v>43</v>
      </c>
      <c r="D24" s="45" t="s">
        <v>44</v>
      </c>
      <c r="E24" s="46">
        <v>240000</v>
      </c>
      <c r="F24" s="38" t="s">
        <v>45</v>
      </c>
      <c r="G24" s="47"/>
      <c r="H24" s="47"/>
      <c r="I24" s="47"/>
      <c r="J24" s="47"/>
      <c r="K24" s="47"/>
      <c r="L24" s="47"/>
      <c r="M24" s="48">
        <f>E24+G24+H24+I24+J24+K24+L24</f>
        <v>240000</v>
      </c>
    </row>
    <row r="25" spans="1:13" s="32" customFormat="1" ht="25.5">
      <c r="A25" s="33"/>
      <c r="B25" s="43"/>
      <c r="C25" s="44" t="s">
        <v>46</v>
      </c>
      <c r="D25" s="45" t="s">
        <v>47</v>
      </c>
      <c r="E25" s="46">
        <v>100</v>
      </c>
      <c r="F25" s="38"/>
      <c r="G25" s="47"/>
      <c r="H25" s="47"/>
      <c r="I25" s="47"/>
      <c r="J25" s="47"/>
      <c r="K25" s="47"/>
      <c r="L25" s="47"/>
      <c r="M25" s="48">
        <f>E25+G25+H25+I25+J25+K25+L25</f>
        <v>100</v>
      </c>
    </row>
    <row r="26" spans="1:13" s="32" customFormat="1" ht="12.75">
      <c r="A26" s="33"/>
      <c r="B26" s="43"/>
      <c r="C26" s="44" t="s">
        <v>48</v>
      </c>
      <c r="D26" s="45" t="s">
        <v>49</v>
      </c>
      <c r="E26" s="46">
        <v>13000</v>
      </c>
      <c r="F26" s="38" t="s">
        <v>50</v>
      </c>
      <c r="G26" s="47"/>
      <c r="H26" s="47"/>
      <c r="I26" s="47"/>
      <c r="J26" s="47"/>
      <c r="K26" s="47"/>
      <c r="L26" s="47"/>
      <c r="M26" s="48">
        <f>E26+G26+H26+I26+J26+K26+L26</f>
        <v>13000</v>
      </c>
    </row>
    <row r="27" spans="1:13" s="32" customFormat="1" ht="12.75">
      <c r="A27" s="27">
        <v>750</v>
      </c>
      <c r="B27" s="27"/>
      <c r="C27" s="27"/>
      <c r="D27" s="28" t="s">
        <v>51</v>
      </c>
      <c r="E27" s="29">
        <f>E28+E30+E32</f>
        <v>68100</v>
      </c>
      <c r="F27" s="30"/>
      <c r="G27" s="59">
        <f aca="true" t="shared" si="7" ref="G27:M27">G28+G30+G32</f>
        <v>-300</v>
      </c>
      <c r="H27" s="31">
        <f t="shared" si="7"/>
        <v>0</v>
      </c>
      <c r="I27" s="31">
        <f t="shared" si="7"/>
        <v>0</v>
      </c>
      <c r="J27" s="31"/>
      <c r="K27" s="31">
        <f t="shared" si="7"/>
        <v>0</v>
      </c>
      <c r="L27" s="31">
        <f t="shared" si="7"/>
        <v>0</v>
      </c>
      <c r="M27" s="29">
        <f t="shared" si="7"/>
        <v>67800</v>
      </c>
    </row>
    <row r="28" spans="1:13" s="32" customFormat="1" ht="12.75">
      <c r="A28" s="33"/>
      <c r="B28" s="33">
        <v>75011</v>
      </c>
      <c r="C28" s="33"/>
      <c r="D28" s="52" t="s">
        <v>52</v>
      </c>
      <c r="E28" s="37">
        <f>SUM(E29:E29)</f>
        <v>45100</v>
      </c>
      <c r="F28" s="54"/>
      <c r="G28" s="67">
        <f aca="true" t="shared" si="8" ref="G28:M28">SUM(G29:G29)</f>
        <v>-300</v>
      </c>
      <c r="H28" s="39">
        <f t="shared" si="8"/>
        <v>0</v>
      </c>
      <c r="I28" s="40">
        <f t="shared" si="8"/>
        <v>0</v>
      </c>
      <c r="J28" s="39"/>
      <c r="K28" s="39">
        <f t="shared" si="8"/>
        <v>0</v>
      </c>
      <c r="L28" s="39">
        <f t="shared" si="8"/>
        <v>0</v>
      </c>
      <c r="M28" s="41">
        <f t="shared" si="8"/>
        <v>44800</v>
      </c>
    </row>
    <row r="29" spans="1:13" s="32" customFormat="1" ht="51">
      <c r="A29" s="33"/>
      <c r="B29" s="43"/>
      <c r="C29" s="43">
        <v>201</v>
      </c>
      <c r="D29" s="45" t="s">
        <v>53</v>
      </c>
      <c r="E29" s="46">
        <v>45100</v>
      </c>
      <c r="F29" s="38" t="s">
        <v>54</v>
      </c>
      <c r="G29" s="61">
        <v>-300</v>
      </c>
      <c r="H29" s="47"/>
      <c r="I29" s="47"/>
      <c r="J29" s="47"/>
      <c r="K29" s="47"/>
      <c r="L29" s="47"/>
      <c r="M29" s="48">
        <f>E29+G29+H29+I29+J29+K29+L29</f>
        <v>44800</v>
      </c>
    </row>
    <row r="30" spans="1:13" s="32" customFormat="1" ht="12.75">
      <c r="A30" s="33"/>
      <c r="B30" s="33">
        <v>75023</v>
      </c>
      <c r="C30" s="33"/>
      <c r="D30" s="52" t="s">
        <v>55</v>
      </c>
      <c r="E30" s="37">
        <f>SUM(E31:E31)</f>
        <v>8000</v>
      </c>
      <c r="F30" s="54"/>
      <c r="G30" s="39">
        <f aca="true" t="shared" si="9" ref="G30:L30">SUM(G31:G31)</f>
        <v>0</v>
      </c>
      <c r="H30" s="39">
        <f t="shared" si="9"/>
        <v>0</v>
      </c>
      <c r="I30" s="40">
        <f t="shared" si="9"/>
        <v>0</v>
      </c>
      <c r="J30" s="39"/>
      <c r="K30" s="39">
        <f t="shared" si="9"/>
        <v>0</v>
      </c>
      <c r="L30" s="39">
        <f t="shared" si="9"/>
        <v>0</v>
      </c>
      <c r="M30" s="41">
        <f>M31</f>
        <v>8000</v>
      </c>
    </row>
    <row r="31" spans="1:13" s="32" customFormat="1" ht="38.25">
      <c r="A31" s="43"/>
      <c r="B31" s="43"/>
      <c r="C31" s="44" t="s">
        <v>20</v>
      </c>
      <c r="D31" s="45" t="s">
        <v>21</v>
      </c>
      <c r="E31" s="46">
        <v>8000</v>
      </c>
      <c r="F31" s="38" t="s">
        <v>56</v>
      </c>
      <c r="G31" s="47"/>
      <c r="H31" s="47"/>
      <c r="I31" s="47"/>
      <c r="J31" s="47"/>
      <c r="K31" s="47"/>
      <c r="L31" s="47"/>
      <c r="M31" s="48">
        <f>E31+G31+H31+I31+J31+K31+L31</f>
        <v>8000</v>
      </c>
    </row>
    <row r="32" spans="1:13" s="32" customFormat="1" ht="12.75">
      <c r="A32" s="43"/>
      <c r="B32" s="33">
        <v>75095</v>
      </c>
      <c r="C32" s="33"/>
      <c r="D32" s="52" t="s">
        <v>25</v>
      </c>
      <c r="E32" s="42">
        <f>E33</f>
        <v>15000</v>
      </c>
      <c r="F32" s="38"/>
      <c r="G32" s="40">
        <f aca="true" t="shared" si="10" ref="G32:M32">G33</f>
        <v>0</v>
      </c>
      <c r="H32" s="40">
        <f t="shared" si="10"/>
        <v>0</v>
      </c>
      <c r="I32" s="40">
        <f t="shared" si="10"/>
        <v>0</v>
      </c>
      <c r="J32" s="40"/>
      <c r="K32" s="40">
        <f t="shared" si="10"/>
        <v>0</v>
      </c>
      <c r="L32" s="40">
        <f t="shared" si="10"/>
        <v>0</v>
      </c>
      <c r="M32" s="41">
        <f t="shared" si="10"/>
        <v>15000</v>
      </c>
    </row>
    <row r="33" spans="1:13" s="32" customFormat="1" ht="63.75">
      <c r="A33" s="43"/>
      <c r="B33" s="43"/>
      <c r="C33" s="44">
        <v>629</v>
      </c>
      <c r="D33" s="45" t="s">
        <v>15</v>
      </c>
      <c r="E33" s="46">
        <v>15000</v>
      </c>
      <c r="F33" s="38" t="s">
        <v>57</v>
      </c>
      <c r="G33" s="47"/>
      <c r="H33" s="47"/>
      <c r="I33" s="47"/>
      <c r="J33" s="47"/>
      <c r="K33" s="47"/>
      <c r="L33" s="47"/>
      <c r="M33" s="48">
        <f>E33+G33+H33+I33+J33+K33+L33</f>
        <v>15000</v>
      </c>
    </row>
    <row r="34" spans="1:14" s="32" customFormat="1" ht="38.25">
      <c r="A34" s="27">
        <v>751</v>
      </c>
      <c r="B34" s="53"/>
      <c r="C34" s="53"/>
      <c r="D34" s="28" t="s">
        <v>58</v>
      </c>
      <c r="E34" s="29">
        <f>E35+E37</f>
        <v>970</v>
      </c>
      <c r="F34" s="30"/>
      <c r="G34" s="31">
        <f aca="true" t="shared" si="11" ref="G34:L34">G35</f>
        <v>0</v>
      </c>
      <c r="H34" s="31">
        <f t="shared" si="11"/>
        <v>0</v>
      </c>
      <c r="I34" s="31">
        <f>I35+I37</f>
        <v>13050</v>
      </c>
      <c r="J34" s="31"/>
      <c r="K34" s="31">
        <f t="shared" si="11"/>
        <v>0</v>
      </c>
      <c r="L34" s="31">
        <f t="shared" si="11"/>
        <v>0</v>
      </c>
      <c r="M34" s="29">
        <f>M35+M37</f>
        <v>14020</v>
      </c>
      <c r="N34" s="68"/>
    </row>
    <row r="35" spans="1:13" s="71" customFormat="1" ht="25.5">
      <c r="A35" s="69"/>
      <c r="B35" s="69">
        <v>75101</v>
      </c>
      <c r="C35" s="69"/>
      <c r="D35" s="70" t="s">
        <v>59</v>
      </c>
      <c r="E35" s="62">
        <f aca="true" t="shared" si="12" ref="E35:L35">E36</f>
        <v>970</v>
      </c>
      <c r="F35" s="63"/>
      <c r="G35" s="64">
        <f t="shared" si="12"/>
        <v>0</v>
      </c>
      <c r="H35" s="64">
        <f t="shared" si="12"/>
        <v>0</v>
      </c>
      <c r="I35" s="65">
        <f t="shared" si="12"/>
        <v>0</v>
      </c>
      <c r="J35" s="64"/>
      <c r="K35" s="64">
        <f t="shared" si="12"/>
        <v>0</v>
      </c>
      <c r="L35" s="64">
        <f t="shared" si="12"/>
        <v>0</v>
      </c>
      <c r="M35" s="41">
        <f>M36</f>
        <v>970</v>
      </c>
    </row>
    <row r="36" spans="1:13" s="71" customFormat="1" ht="51">
      <c r="A36" s="69"/>
      <c r="B36" s="72"/>
      <c r="C36" s="43">
        <v>201</v>
      </c>
      <c r="D36" s="45" t="s">
        <v>53</v>
      </c>
      <c r="E36" s="73">
        <v>970</v>
      </c>
      <c r="F36" s="74" t="s">
        <v>60</v>
      </c>
      <c r="G36" s="75"/>
      <c r="H36" s="75"/>
      <c r="I36" s="75"/>
      <c r="J36" s="75"/>
      <c r="K36" s="75"/>
      <c r="L36" s="75"/>
      <c r="M36" s="48">
        <f>E36+G36+H36+I36+J36+K36+L36</f>
        <v>970</v>
      </c>
    </row>
    <row r="37" spans="1:13" s="71" customFormat="1" ht="12.75">
      <c r="A37" s="69"/>
      <c r="B37" s="69">
        <v>75110</v>
      </c>
      <c r="C37" s="43"/>
      <c r="D37" s="52" t="s">
        <v>61</v>
      </c>
      <c r="E37" s="62">
        <f>E38</f>
        <v>0</v>
      </c>
      <c r="F37" s="74"/>
      <c r="G37" s="75"/>
      <c r="H37" s="75"/>
      <c r="I37" s="64">
        <f>I38</f>
        <v>13050</v>
      </c>
      <c r="J37" s="75"/>
      <c r="K37" s="75"/>
      <c r="L37" s="75"/>
      <c r="M37" s="41">
        <f>M38</f>
        <v>13050</v>
      </c>
    </row>
    <row r="38" spans="1:13" s="71" customFormat="1" ht="56.25">
      <c r="A38" s="69"/>
      <c r="B38" s="72"/>
      <c r="C38" s="43">
        <v>201</v>
      </c>
      <c r="D38" s="45" t="s">
        <v>53</v>
      </c>
      <c r="E38" s="73"/>
      <c r="F38" s="208" t="s">
        <v>316</v>
      </c>
      <c r="G38" s="75"/>
      <c r="H38" s="75"/>
      <c r="I38" s="75">
        <f>4700+8350</f>
        <v>13050</v>
      </c>
      <c r="J38" s="75"/>
      <c r="K38" s="75"/>
      <c r="L38" s="75"/>
      <c r="M38" s="48">
        <f>E38+G38+H38+I38+J38+K38+L38</f>
        <v>13050</v>
      </c>
    </row>
    <row r="39" spans="1:13" s="32" customFormat="1" ht="25.5">
      <c r="A39" s="27">
        <v>754</v>
      </c>
      <c r="B39" s="27"/>
      <c r="C39" s="27"/>
      <c r="D39" s="28" t="s">
        <v>62</v>
      </c>
      <c r="E39" s="29">
        <f>E42+E40</f>
        <v>12200</v>
      </c>
      <c r="F39" s="30"/>
      <c r="G39" s="31">
        <f aca="true" t="shared" si="13" ref="G39:M39">G42+G40</f>
        <v>0</v>
      </c>
      <c r="H39" s="31">
        <f t="shared" si="13"/>
        <v>0</v>
      </c>
      <c r="I39" s="31">
        <f t="shared" si="13"/>
        <v>0</v>
      </c>
      <c r="J39" s="31"/>
      <c r="K39" s="31">
        <f t="shared" si="13"/>
        <v>0</v>
      </c>
      <c r="L39" s="31">
        <f t="shared" si="13"/>
        <v>0</v>
      </c>
      <c r="M39" s="29">
        <f t="shared" si="13"/>
        <v>12200</v>
      </c>
    </row>
    <row r="40" spans="1:13" s="71" customFormat="1" ht="12.75">
      <c r="A40" s="69"/>
      <c r="B40" s="33">
        <v>75412</v>
      </c>
      <c r="C40" s="33"/>
      <c r="D40" s="52" t="s">
        <v>63</v>
      </c>
      <c r="E40" s="37">
        <f>SUM(E41)</f>
        <v>12000</v>
      </c>
      <c r="F40" s="63"/>
      <c r="G40" s="39">
        <f aca="true" t="shared" si="14" ref="G40:M40">SUM(G41)</f>
        <v>0</v>
      </c>
      <c r="H40" s="39">
        <f t="shared" si="14"/>
        <v>0</v>
      </c>
      <c r="I40" s="40">
        <f t="shared" si="14"/>
        <v>0</v>
      </c>
      <c r="J40" s="39"/>
      <c r="K40" s="39">
        <f t="shared" si="14"/>
        <v>0</v>
      </c>
      <c r="L40" s="39">
        <f t="shared" si="14"/>
        <v>0</v>
      </c>
      <c r="M40" s="41">
        <f t="shared" si="14"/>
        <v>12000</v>
      </c>
    </row>
    <row r="41" spans="1:13" s="71" customFormat="1" ht="63.75">
      <c r="A41" s="69"/>
      <c r="B41" s="69"/>
      <c r="C41" s="44">
        <v>629</v>
      </c>
      <c r="D41" s="45" t="s">
        <v>15</v>
      </c>
      <c r="E41" s="73">
        <v>12000</v>
      </c>
      <c r="F41" s="38" t="s">
        <v>64</v>
      </c>
      <c r="G41" s="75"/>
      <c r="H41" s="75"/>
      <c r="I41" s="75"/>
      <c r="J41" s="75"/>
      <c r="K41" s="75"/>
      <c r="L41" s="75"/>
      <c r="M41" s="48">
        <f>E41+G41+H41+I41+J41+K41+L41</f>
        <v>12000</v>
      </c>
    </row>
    <row r="42" spans="1:13" s="32" customFormat="1" ht="12.75">
      <c r="A42" s="33"/>
      <c r="B42" s="33">
        <v>75414</v>
      </c>
      <c r="C42" s="33"/>
      <c r="D42" s="52" t="s">
        <v>65</v>
      </c>
      <c r="E42" s="37">
        <f>SUM(E43)</f>
        <v>200</v>
      </c>
      <c r="F42" s="38"/>
      <c r="G42" s="39">
        <f aca="true" t="shared" si="15" ref="G42:M42">SUM(G43)</f>
        <v>0</v>
      </c>
      <c r="H42" s="39">
        <f t="shared" si="15"/>
        <v>0</v>
      </c>
      <c r="I42" s="40">
        <f t="shared" si="15"/>
        <v>0</v>
      </c>
      <c r="J42" s="39"/>
      <c r="K42" s="39">
        <f t="shared" si="15"/>
        <v>0</v>
      </c>
      <c r="L42" s="39">
        <f t="shared" si="15"/>
        <v>0</v>
      </c>
      <c r="M42" s="41">
        <f t="shared" si="15"/>
        <v>200</v>
      </c>
    </row>
    <row r="43" spans="1:13" s="32" customFormat="1" ht="51">
      <c r="A43" s="33"/>
      <c r="B43" s="43"/>
      <c r="C43" s="43">
        <v>201</v>
      </c>
      <c r="D43" s="45" t="s">
        <v>53</v>
      </c>
      <c r="E43" s="46">
        <v>200</v>
      </c>
      <c r="F43" s="38" t="s">
        <v>66</v>
      </c>
      <c r="G43" s="47"/>
      <c r="H43" s="47"/>
      <c r="I43" s="47"/>
      <c r="J43" s="47"/>
      <c r="K43" s="47"/>
      <c r="L43" s="47"/>
      <c r="M43" s="48">
        <f>E43+G43+H43+I43+J43+K43+L43</f>
        <v>200</v>
      </c>
    </row>
    <row r="44" spans="1:13" s="32" customFormat="1" ht="38.25">
      <c r="A44" s="27">
        <v>756</v>
      </c>
      <c r="B44" s="27"/>
      <c r="C44" s="27"/>
      <c r="D44" s="28" t="s">
        <v>67</v>
      </c>
      <c r="E44" s="29">
        <f>E45+E48+E55+E66+E73</f>
        <v>4914588</v>
      </c>
      <c r="F44" s="30"/>
      <c r="G44" s="59">
        <f aca="true" t="shared" si="16" ref="G44:M44">G45+G48+G55+G66+G73</f>
        <v>-11002</v>
      </c>
      <c r="H44" s="31">
        <f t="shared" si="16"/>
        <v>0</v>
      </c>
      <c r="I44" s="59">
        <f t="shared" si="16"/>
        <v>-360536</v>
      </c>
      <c r="J44" s="31"/>
      <c r="K44" s="31">
        <f t="shared" si="16"/>
        <v>0</v>
      </c>
      <c r="L44" s="31">
        <f t="shared" si="16"/>
        <v>0</v>
      </c>
      <c r="M44" s="29">
        <f t="shared" si="16"/>
        <v>4543050</v>
      </c>
    </row>
    <row r="45" spans="1:13" s="71" customFormat="1" ht="25.5">
      <c r="A45" s="69"/>
      <c r="B45" s="69">
        <v>75601</v>
      </c>
      <c r="C45" s="69"/>
      <c r="D45" s="70" t="s">
        <v>68</v>
      </c>
      <c r="E45" s="62">
        <f>E46+E47</f>
        <v>15200</v>
      </c>
      <c r="F45" s="63"/>
      <c r="G45" s="64">
        <f aca="true" t="shared" si="17" ref="G45:L45">G46+G47</f>
        <v>0</v>
      </c>
      <c r="H45" s="64">
        <f t="shared" si="17"/>
        <v>0</v>
      </c>
      <c r="I45" s="65">
        <f t="shared" si="17"/>
        <v>0</v>
      </c>
      <c r="J45" s="64"/>
      <c r="K45" s="64">
        <f t="shared" si="17"/>
        <v>0</v>
      </c>
      <c r="L45" s="64">
        <f t="shared" si="17"/>
        <v>0</v>
      </c>
      <c r="M45" s="41">
        <f>SUM(M46:M47)</f>
        <v>15200</v>
      </c>
    </row>
    <row r="46" spans="1:13" s="32" customFormat="1" ht="38.25">
      <c r="A46" s="33"/>
      <c r="B46" s="43"/>
      <c r="C46" s="44" t="s">
        <v>69</v>
      </c>
      <c r="D46" s="45" t="s">
        <v>70</v>
      </c>
      <c r="E46" s="46">
        <v>15000</v>
      </c>
      <c r="F46" s="38"/>
      <c r="G46" s="47"/>
      <c r="H46" s="47"/>
      <c r="I46" s="47"/>
      <c r="J46" s="47"/>
      <c r="K46" s="47"/>
      <c r="L46" s="47"/>
      <c r="M46" s="48">
        <f aca="true" t="shared" si="18" ref="M46:M75">E46+G46+H46+I46+J46+K46+L46</f>
        <v>15000</v>
      </c>
    </row>
    <row r="47" spans="1:13" s="32" customFormat="1" ht="25.5">
      <c r="A47" s="33"/>
      <c r="B47" s="43"/>
      <c r="C47" s="44" t="s">
        <v>46</v>
      </c>
      <c r="D47" s="45" t="s">
        <v>47</v>
      </c>
      <c r="E47" s="46">
        <v>200</v>
      </c>
      <c r="F47" s="38"/>
      <c r="G47" s="47"/>
      <c r="H47" s="47"/>
      <c r="I47" s="47"/>
      <c r="J47" s="47"/>
      <c r="K47" s="47"/>
      <c r="L47" s="47"/>
      <c r="M47" s="48">
        <f t="shared" si="18"/>
        <v>200</v>
      </c>
    </row>
    <row r="48" spans="1:13" s="32" customFormat="1" ht="51">
      <c r="A48" s="33"/>
      <c r="B48" s="33">
        <v>75615</v>
      </c>
      <c r="C48" s="33"/>
      <c r="D48" s="52" t="s">
        <v>71</v>
      </c>
      <c r="E48" s="37">
        <f>SUM(E49:E54)</f>
        <v>1947952</v>
      </c>
      <c r="F48" s="38"/>
      <c r="G48" s="39">
        <f aca="true" t="shared" si="19" ref="G48:M48">SUM(G49:G54)</f>
        <v>0</v>
      </c>
      <c r="H48" s="39">
        <f t="shared" si="19"/>
        <v>0</v>
      </c>
      <c r="I48" s="40">
        <f t="shared" si="19"/>
        <v>67400</v>
      </c>
      <c r="J48" s="39"/>
      <c r="K48" s="39">
        <f t="shared" si="19"/>
        <v>0</v>
      </c>
      <c r="L48" s="39">
        <f t="shared" si="19"/>
        <v>0</v>
      </c>
      <c r="M48" s="41">
        <f t="shared" si="19"/>
        <v>2015352</v>
      </c>
    </row>
    <row r="49" spans="1:13" s="32" customFormat="1" ht="38.25">
      <c r="A49" s="33"/>
      <c r="B49" s="33"/>
      <c r="C49" s="44" t="s">
        <v>72</v>
      </c>
      <c r="D49" s="45" t="s">
        <v>73</v>
      </c>
      <c r="E49" s="46">
        <v>1429920</v>
      </c>
      <c r="F49" s="38" t="s">
        <v>74</v>
      </c>
      <c r="G49" s="47"/>
      <c r="H49" s="47"/>
      <c r="I49" s="61">
        <v>-28669</v>
      </c>
      <c r="J49" s="47"/>
      <c r="K49" s="47"/>
      <c r="L49" s="47"/>
      <c r="M49" s="48">
        <f t="shared" si="18"/>
        <v>1401251</v>
      </c>
    </row>
    <row r="50" spans="1:13" s="32" customFormat="1" ht="51">
      <c r="A50" s="33"/>
      <c r="B50" s="33"/>
      <c r="C50" s="44" t="s">
        <v>75</v>
      </c>
      <c r="D50" s="45" t="s">
        <v>76</v>
      </c>
      <c r="E50" s="46">
        <v>466315</v>
      </c>
      <c r="F50" s="38" t="s">
        <v>77</v>
      </c>
      <c r="G50" s="47"/>
      <c r="H50" s="47"/>
      <c r="I50" s="47">
        <v>96962</v>
      </c>
      <c r="J50" s="47"/>
      <c r="K50" s="47"/>
      <c r="L50" s="47"/>
      <c r="M50" s="48">
        <f t="shared" si="18"/>
        <v>563277</v>
      </c>
    </row>
    <row r="51" spans="1:13" s="32" customFormat="1" ht="51">
      <c r="A51" s="33"/>
      <c r="B51" s="33"/>
      <c r="C51" s="44" t="s">
        <v>78</v>
      </c>
      <c r="D51" s="45" t="s">
        <v>79</v>
      </c>
      <c r="E51" s="46">
        <v>26717</v>
      </c>
      <c r="F51" s="38" t="s">
        <v>77</v>
      </c>
      <c r="G51" s="47"/>
      <c r="H51" s="47"/>
      <c r="I51" s="61">
        <v>-893</v>
      </c>
      <c r="J51" s="47"/>
      <c r="K51" s="47"/>
      <c r="L51" s="47"/>
      <c r="M51" s="48">
        <f t="shared" si="18"/>
        <v>25824</v>
      </c>
    </row>
    <row r="52" spans="1:13" s="32" customFormat="1" ht="25.5">
      <c r="A52" s="33"/>
      <c r="B52" s="33"/>
      <c r="C52" s="44" t="s">
        <v>80</v>
      </c>
      <c r="D52" s="45" t="s">
        <v>81</v>
      </c>
      <c r="E52" s="46">
        <v>10000</v>
      </c>
      <c r="F52" s="38" t="s">
        <v>82</v>
      </c>
      <c r="G52" s="47"/>
      <c r="H52" s="47"/>
      <c r="I52" s="47"/>
      <c r="J52" s="47"/>
      <c r="K52" s="47"/>
      <c r="L52" s="47"/>
      <c r="M52" s="48">
        <f t="shared" si="18"/>
        <v>10000</v>
      </c>
    </row>
    <row r="53" spans="1:13" s="32" customFormat="1" ht="12.75">
      <c r="A53" s="33"/>
      <c r="B53" s="33"/>
      <c r="C53" s="44" t="s">
        <v>83</v>
      </c>
      <c r="D53" s="45" t="s">
        <v>84</v>
      </c>
      <c r="E53" s="46">
        <v>5000</v>
      </c>
      <c r="F53" s="38"/>
      <c r="G53" s="47"/>
      <c r="H53" s="47"/>
      <c r="I53" s="47"/>
      <c r="J53" s="47"/>
      <c r="K53" s="47"/>
      <c r="L53" s="47"/>
      <c r="M53" s="48">
        <f t="shared" si="18"/>
        <v>5000</v>
      </c>
    </row>
    <row r="54" spans="1:13" s="32" customFormat="1" ht="25.5">
      <c r="A54" s="33"/>
      <c r="B54" s="33"/>
      <c r="C54" s="44" t="s">
        <v>46</v>
      </c>
      <c r="D54" s="45" t="s">
        <v>47</v>
      </c>
      <c r="E54" s="46">
        <v>10000</v>
      </c>
      <c r="F54" s="38"/>
      <c r="G54" s="47"/>
      <c r="H54" s="47"/>
      <c r="I54" s="47"/>
      <c r="J54" s="47"/>
      <c r="K54" s="47"/>
      <c r="L54" s="47"/>
      <c r="M54" s="48">
        <f t="shared" si="18"/>
        <v>10000</v>
      </c>
    </row>
    <row r="55" spans="1:13" s="32" customFormat="1" ht="51">
      <c r="A55" s="33"/>
      <c r="B55" s="33">
        <v>75616</v>
      </c>
      <c r="C55" s="33"/>
      <c r="D55" s="52" t="s">
        <v>85</v>
      </c>
      <c r="E55" s="37">
        <f>SUM(E56:E65)</f>
        <v>1416583</v>
      </c>
      <c r="F55" s="38"/>
      <c r="G55" s="39">
        <f aca="true" t="shared" si="20" ref="G55:M55">SUM(G56:G65)</f>
        <v>0</v>
      </c>
      <c r="H55" s="39">
        <f t="shared" si="20"/>
        <v>0</v>
      </c>
      <c r="I55" s="60">
        <f t="shared" si="20"/>
        <v>-427936</v>
      </c>
      <c r="J55" s="39"/>
      <c r="K55" s="39">
        <f t="shared" si="20"/>
        <v>0</v>
      </c>
      <c r="L55" s="39">
        <f t="shared" si="20"/>
        <v>0</v>
      </c>
      <c r="M55" s="41">
        <f t="shared" si="20"/>
        <v>988647</v>
      </c>
    </row>
    <row r="56" spans="1:13" s="32" customFormat="1" ht="38.25">
      <c r="A56" s="33"/>
      <c r="B56" s="43"/>
      <c r="C56" s="44" t="s">
        <v>72</v>
      </c>
      <c r="D56" s="45" t="s">
        <v>73</v>
      </c>
      <c r="E56" s="46">
        <v>864074</v>
      </c>
      <c r="F56" s="38" t="s">
        <v>74</v>
      </c>
      <c r="G56" s="47"/>
      <c r="H56" s="47"/>
      <c r="I56" s="61">
        <v>-368557</v>
      </c>
      <c r="J56" s="47"/>
      <c r="K56" s="47"/>
      <c r="L56" s="47"/>
      <c r="M56" s="48">
        <f t="shared" si="18"/>
        <v>495517</v>
      </c>
    </row>
    <row r="57" spans="1:13" s="32" customFormat="1" ht="51">
      <c r="A57" s="33"/>
      <c r="B57" s="43"/>
      <c r="C57" s="44" t="s">
        <v>75</v>
      </c>
      <c r="D57" s="45" t="s">
        <v>76</v>
      </c>
      <c r="E57" s="46">
        <v>392634</v>
      </c>
      <c r="F57" s="38" t="s">
        <v>77</v>
      </c>
      <c r="G57" s="47"/>
      <c r="H57" s="47"/>
      <c r="I57" s="61">
        <v>-58849</v>
      </c>
      <c r="J57" s="47"/>
      <c r="K57" s="47"/>
      <c r="L57" s="47"/>
      <c r="M57" s="48">
        <f t="shared" si="18"/>
        <v>333785</v>
      </c>
    </row>
    <row r="58" spans="1:13" s="32" customFormat="1" ht="51">
      <c r="A58" s="33"/>
      <c r="B58" s="43"/>
      <c r="C58" s="44" t="s">
        <v>78</v>
      </c>
      <c r="D58" s="45" t="s">
        <v>79</v>
      </c>
      <c r="E58" s="46">
        <v>1375</v>
      </c>
      <c r="F58" s="38" t="s">
        <v>77</v>
      </c>
      <c r="G58" s="47"/>
      <c r="H58" s="47"/>
      <c r="I58" s="61">
        <v>-530</v>
      </c>
      <c r="J58" s="47"/>
      <c r="K58" s="47"/>
      <c r="L58" s="47"/>
      <c r="M58" s="48">
        <f t="shared" si="18"/>
        <v>845</v>
      </c>
    </row>
    <row r="59" spans="1:13" s="32" customFormat="1" ht="25.5">
      <c r="A59" s="33"/>
      <c r="B59" s="43"/>
      <c r="C59" s="44" t="s">
        <v>80</v>
      </c>
      <c r="D59" s="45" t="s">
        <v>81</v>
      </c>
      <c r="E59" s="46">
        <v>77000</v>
      </c>
      <c r="F59" s="38" t="s">
        <v>86</v>
      </c>
      <c r="G59" s="47"/>
      <c r="H59" s="47"/>
      <c r="I59" s="47"/>
      <c r="J59" s="47"/>
      <c r="K59" s="47"/>
      <c r="L59" s="47"/>
      <c r="M59" s="48">
        <f t="shared" si="18"/>
        <v>77000</v>
      </c>
    </row>
    <row r="60" spans="1:13" s="32" customFormat="1" ht="12.75">
      <c r="A60" s="33"/>
      <c r="B60" s="43"/>
      <c r="C60" s="44" t="s">
        <v>87</v>
      </c>
      <c r="D60" s="45" t="s">
        <v>88</v>
      </c>
      <c r="E60" s="46">
        <v>500</v>
      </c>
      <c r="F60" s="38"/>
      <c r="G60" s="47"/>
      <c r="H60" s="47"/>
      <c r="I60" s="47"/>
      <c r="J60" s="47"/>
      <c r="K60" s="47"/>
      <c r="L60" s="47"/>
      <c r="M60" s="48">
        <f t="shared" si="18"/>
        <v>500</v>
      </c>
    </row>
    <row r="61" spans="1:13" s="32" customFormat="1" ht="25.5">
      <c r="A61" s="33"/>
      <c r="B61" s="43"/>
      <c r="C61" s="44" t="s">
        <v>89</v>
      </c>
      <c r="D61" s="45" t="s">
        <v>90</v>
      </c>
      <c r="E61" s="46">
        <v>10000</v>
      </c>
      <c r="F61" s="38" t="s">
        <v>91</v>
      </c>
      <c r="G61" s="47"/>
      <c r="H61" s="47"/>
      <c r="I61" s="47"/>
      <c r="J61" s="47"/>
      <c r="K61" s="47"/>
      <c r="L61" s="47"/>
      <c r="M61" s="48">
        <f t="shared" si="18"/>
        <v>10000</v>
      </c>
    </row>
    <row r="62" spans="1:13" s="32" customFormat="1" ht="25.5">
      <c r="A62" s="33"/>
      <c r="B62" s="43"/>
      <c r="C62" s="44" t="s">
        <v>92</v>
      </c>
      <c r="D62" s="45" t="s">
        <v>93</v>
      </c>
      <c r="E62" s="46">
        <v>10000</v>
      </c>
      <c r="F62" s="38" t="s">
        <v>94</v>
      </c>
      <c r="G62" s="47"/>
      <c r="H62" s="47"/>
      <c r="I62" s="47"/>
      <c r="J62" s="47"/>
      <c r="K62" s="47"/>
      <c r="L62" s="47"/>
      <c r="M62" s="48">
        <f t="shared" si="18"/>
        <v>10000</v>
      </c>
    </row>
    <row r="63" spans="1:13" s="32" customFormat="1" ht="25.5">
      <c r="A63" s="43"/>
      <c r="B63" s="43"/>
      <c r="C63" s="44" t="s">
        <v>95</v>
      </c>
      <c r="D63" s="45" t="s">
        <v>96</v>
      </c>
      <c r="E63" s="46">
        <v>1000</v>
      </c>
      <c r="F63" s="38"/>
      <c r="G63" s="47"/>
      <c r="H63" s="47"/>
      <c r="I63" s="47"/>
      <c r="J63" s="47"/>
      <c r="K63" s="47"/>
      <c r="L63" s="47"/>
      <c r="M63" s="48">
        <f t="shared" si="18"/>
        <v>1000</v>
      </c>
    </row>
    <row r="64" spans="1:13" s="32" customFormat="1" ht="12.75">
      <c r="A64" s="33"/>
      <c r="B64" s="43"/>
      <c r="C64" s="44" t="s">
        <v>83</v>
      </c>
      <c r="D64" s="45" t="s">
        <v>84</v>
      </c>
      <c r="E64" s="46">
        <v>50000</v>
      </c>
      <c r="F64" s="38"/>
      <c r="G64" s="47"/>
      <c r="H64" s="47"/>
      <c r="I64" s="47"/>
      <c r="J64" s="47"/>
      <c r="K64" s="47"/>
      <c r="L64" s="47"/>
      <c r="M64" s="48">
        <f t="shared" si="18"/>
        <v>50000</v>
      </c>
    </row>
    <row r="65" spans="1:13" s="32" customFormat="1" ht="25.5">
      <c r="A65" s="33"/>
      <c r="B65" s="43"/>
      <c r="C65" s="44" t="s">
        <v>46</v>
      </c>
      <c r="D65" s="45" t="s">
        <v>47</v>
      </c>
      <c r="E65" s="46">
        <v>10000</v>
      </c>
      <c r="F65" s="38"/>
      <c r="G65" s="47"/>
      <c r="H65" s="47"/>
      <c r="I65" s="47"/>
      <c r="J65" s="47"/>
      <c r="K65" s="47"/>
      <c r="L65" s="47"/>
      <c r="M65" s="48">
        <f t="shared" si="18"/>
        <v>10000</v>
      </c>
    </row>
    <row r="66" spans="1:13" s="32" customFormat="1" ht="38.25">
      <c r="A66" s="33"/>
      <c r="B66" s="33">
        <v>75618</v>
      </c>
      <c r="C66" s="33"/>
      <c r="D66" s="52" t="s">
        <v>97</v>
      </c>
      <c r="E66" s="37">
        <f>SUM(E67:E72)</f>
        <v>154200</v>
      </c>
      <c r="F66" s="54"/>
      <c r="G66" s="39">
        <f aca="true" t="shared" si="21" ref="G66:L66">SUM(G68:G72)</f>
        <v>40951</v>
      </c>
      <c r="H66" s="39">
        <f t="shared" si="21"/>
        <v>0</v>
      </c>
      <c r="I66" s="40">
        <f>SUM(I67:I72)</f>
        <v>0</v>
      </c>
      <c r="J66" s="39"/>
      <c r="K66" s="39">
        <f t="shared" si="21"/>
        <v>0</v>
      </c>
      <c r="L66" s="39">
        <f t="shared" si="21"/>
        <v>0</v>
      </c>
      <c r="M66" s="41">
        <f>SUM(M67:M72)</f>
        <v>195151</v>
      </c>
    </row>
    <row r="67" spans="1:13" s="32" customFormat="1" ht="21" customHeight="1">
      <c r="A67" s="43"/>
      <c r="B67" s="43"/>
      <c r="C67" s="44" t="s">
        <v>98</v>
      </c>
      <c r="D67" s="45" t="s">
        <v>99</v>
      </c>
      <c r="E67" s="46"/>
      <c r="F67" s="38"/>
      <c r="G67" s="47"/>
      <c r="H67" s="47"/>
      <c r="I67" s="47">
        <v>40951</v>
      </c>
      <c r="J67" s="47"/>
      <c r="K67" s="47"/>
      <c r="L67" s="47"/>
      <c r="M67" s="48">
        <f t="shared" si="18"/>
        <v>40951</v>
      </c>
    </row>
    <row r="68" spans="1:13" s="32" customFormat="1" ht="12.75">
      <c r="A68" s="33"/>
      <c r="B68" s="33"/>
      <c r="C68" s="44" t="s">
        <v>100</v>
      </c>
      <c r="D68" s="45" t="s">
        <v>101</v>
      </c>
      <c r="E68" s="46">
        <v>27000</v>
      </c>
      <c r="F68" s="38"/>
      <c r="G68" s="47"/>
      <c r="H68" s="47"/>
      <c r="I68" s="47"/>
      <c r="J68" s="47"/>
      <c r="K68" s="47"/>
      <c r="L68" s="47"/>
      <c r="M68" s="48">
        <f t="shared" si="18"/>
        <v>27000</v>
      </c>
    </row>
    <row r="69" spans="1:13" s="32" customFormat="1" ht="23.25" customHeight="1">
      <c r="A69" s="33"/>
      <c r="B69" s="33"/>
      <c r="C69" s="44" t="s">
        <v>102</v>
      </c>
      <c r="D69" s="45" t="s">
        <v>103</v>
      </c>
      <c r="E69" s="46">
        <v>32000</v>
      </c>
      <c r="F69" s="38" t="s">
        <v>104</v>
      </c>
      <c r="G69" s="47"/>
      <c r="H69" s="47"/>
      <c r="I69" s="47"/>
      <c r="J69" s="47"/>
      <c r="K69" s="47"/>
      <c r="L69" s="47"/>
      <c r="M69" s="48">
        <f t="shared" si="18"/>
        <v>32000</v>
      </c>
    </row>
    <row r="70" spans="1:13" s="32" customFormat="1" ht="37.5" customHeight="1">
      <c r="A70" s="33"/>
      <c r="B70" s="33"/>
      <c r="C70" s="44" t="s">
        <v>105</v>
      </c>
      <c r="D70" s="45" t="s">
        <v>106</v>
      </c>
      <c r="E70" s="46">
        <v>65000</v>
      </c>
      <c r="F70" s="38" t="s">
        <v>107</v>
      </c>
      <c r="G70" s="47"/>
      <c r="H70" s="47"/>
      <c r="I70" s="47"/>
      <c r="J70" s="47"/>
      <c r="K70" s="47"/>
      <c r="L70" s="47"/>
      <c r="M70" s="48">
        <f t="shared" si="18"/>
        <v>65000</v>
      </c>
    </row>
    <row r="71" spans="1:13" s="32" customFormat="1" ht="38.25">
      <c r="A71" s="33"/>
      <c r="B71" s="33"/>
      <c r="C71" s="44" t="s">
        <v>31</v>
      </c>
      <c r="D71" s="45" t="s">
        <v>32</v>
      </c>
      <c r="E71" s="46">
        <v>30000</v>
      </c>
      <c r="F71" s="38" t="s">
        <v>108</v>
      </c>
      <c r="G71" s="47">
        <v>40951</v>
      </c>
      <c r="H71" s="47"/>
      <c r="I71" s="61">
        <v>-40951</v>
      </c>
      <c r="J71" s="47"/>
      <c r="K71" s="47"/>
      <c r="L71" s="47"/>
      <c r="M71" s="48">
        <f t="shared" si="18"/>
        <v>30000</v>
      </c>
    </row>
    <row r="72" spans="1:13" s="32" customFormat="1" ht="25.5">
      <c r="A72" s="33"/>
      <c r="B72" s="43"/>
      <c r="C72" s="44" t="s">
        <v>109</v>
      </c>
      <c r="D72" s="45" t="s">
        <v>110</v>
      </c>
      <c r="E72" s="46">
        <v>200</v>
      </c>
      <c r="F72" s="38"/>
      <c r="G72" s="47"/>
      <c r="H72" s="47"/>
      <c r="I72" s="47"/>
      <c r="J72" s="47"/>
      <c r="K72" s="47"/>
      <c r="L72" s="47"/>
      <c r="M72" s="48">
        <f t="shared" si="18"/>
        <v>200</v>
      </c>
    </row>
    <row r="73" spans="1:13" s="32" customFormat="1" ht="25.5">
      <c r="A73" s="33"/>
      <c r="B73" s="33">
        <v>75621</v>
      </c>
      <c r="C73" s="33"/>
      <c r="D73" s="52" t="s">
        <v>111</v>
      </c>
      <c r="E73" s="37">
        <f>SUM(E74:E75)</f>
        <v>1380653</v>
      </c>
      <c r="F73" s="54"/>
      <c r="G73" s="67">
        <f aca="true" t="shared" si="22" ref="G73:M73">SUM(G74:G75)</f>
        <v>-51953</v>
      </c>
      <c r="H73" s="39">
        <f t="shared" si="22"/>
        <v>0</v>
      </c>
      <c r="I73" s="40">
        <f t="shared" si="22"/>
        <v>0</v>
      </c>
      <c r="J73" s="39"/>
      <c r="K73" s="39">
        <f t="shared" si="22"/>
        <v>0</v>
      </c>
      <c r="L73" s="39">
        <f t="shared" si="22"/>
        <v>0</v>
      </c>
      <c r="M73" s="41">
        <f t="shared" si="22"/>
        <v>1328700</v>
      </c>
    </row>
    <row r="74" spans="1:13" s="32" customFormat="1" ht="25.5">
      <c r="A74" s="33"/>
      <c r="B74" s="43"/>
      <c r="C74" s="44" t="s">
        <v>112</v>
      </c>
      <c r="D74" s="45" t="s">
        <v>113</v>
      </c>
      <c r="E74" s="46">
        <v>1080653</v>
      </c>
      <c r="F74" s="38" t="s">
        <v>114</v>
      </c>
      <c r="G74" s="61">
        <v>-51953</v>
      </c>
      <c r="H74" s="47"/>
      <c r="I74" s="47"/>
      <c r="J74" s="47"/>
      <c r="K74" s="47"/>
      <c r="L74" s="47"/>
      <c r="M74" s="48">
        <f t="shared" si="18"/>
        <v>1028700</v>
      </c>
    </row>
    <row r="75" spans="1:13" s="32" customFormat="1" ht="12.75">
      <c r="A75" s="33"/>
      <c r="B75" s="43"/>
      <c r="C75" s="44" t="s">
        <v>115</v>
      </c>
      <c r="D75" s="45" t="s">
        <v>116</v>
      </c>
      <c r="E75" s="46">
        <v>300000</v>
      </c>
      <c r="F75" s="38"/>
      <c r="G75" s="47"/>
      <c r="H75" s="47"/>
      <c r="I75" s="47"/>
      <c r="J75" s="47"/>
      <c r="K75" s="47"/>
      <c r="L75" s="47"/>
      <c r="M75" s="48">
        <f t="shared" si="18"/>
        <v>300000</v>
      </c>
    </row>
    <row r="76" spans="1:13" s="32" customFormat="1" ht="12.75">
      <c r="A76" s="27">
        <v>758</v>
      </c>
      <c r="B76" s="27"/>
      <c r="C76" s="27"/>
      <c r="D76" s="28" t="s">
        <v>117</v>
      </c>
      <c r="E76" s="29">
        <f>E77+E79+E81+E83</f>
        <v>4083045</v>
      </c>
      <c r="F76" s="30"/>
      <c r="G76" s="31">
        <f aca="true" t="shared" si="23" ref="G76:M76">G77+G79+G81+G83</f>
        <v>97307</v>
      </c>
      <c r="H76" s="31">
        <f t="shared" si="23"/>
        <v>0</v>
      </c>
      <c r="I76" s="31">
        <f t="shared" si="23"/>
        <v>24630</v>
      </c>
      <c r="J76" s="31"/>
      <c r="K76" s="31">
        <f t="shared" si="23"/>
        <v>0</v>
      </c>
      <c r="L76" s="31">
        <f t="shared" si="23"/>
        <v>0</v>
      </c>
      <c r="M76" s="29">
        <f t="shared" si="23"/>
        <v>4204982</v>
      </c>
    </row>
    <row r="77" spans="1:13" s="32" customFormat="1" ht="25.5">
      <c r="A77" s="33"/>
      <c r="B77" s="33">
        <v>75801</v>
      </c>
      <c r="C77" s="33"/>
      <c r="D77" s="52" t="s">
        <v>118</v>
      </c>
      <c r="E77" s="37">
        <f aca="true" t="shared" si="24" ref="E77:M77">E78</f>
        <v>3696030</v>
      </c>
      <c r="F77" s="54"/>
      <c r="G77" s="39">
        <f t="shared" si="24"/>
        <v>96752</v>
      </c>
      <c r="H77" s="39">
        <f t="shared" si="24"/>
        <v>0</v>
      </c>
      <c r="I77" s="40">
        <f t="shared" si="24"/>
        <v>0</v>
      </c>
      <c r="J77" s="39"/>
      <c r="K77" s="39">
        <f t="shared" si="24"/>
        <v>0</v>
      </c>
      <c r="L77" s="39">
        <f t="shared" si="24"/>
        <v>0</v>
      </c>
      <c r="M77" s="41">
        <f t="shared" si="24"/>
        <v>3792782</v>
      </c>
    </row>
    <row r="78" spans="1:13" s="32" customFormat="1" ht="25.5">
      <c r="A78" s="33"/>
      <c r="B78" s="43"/>
      <c r="C78" s="43">
        <v>292</v>
      </c>
      <c r="D78" s="45" t="s">
        <v>119</v>
      </c>
      <c r="E78" s="46">
        <v>3696030</v>
      </c>
      <c r="F78" s="38" t="s">
        <v>114</v>
      </c>
      <c r="G78" s="47">
        <v>96752</v>
      </c>
      <c r="H78" s="47"/>
      <c r="I78" s="47"/>
      <c r="J78" s="47"/>
      <c r="K78" s="47"/>
      <c r="L78" s="47"/>
      <c r="M78" s="48">
        <f aca="true" t="shared" si="25" ref="M78:M84">E78+G78+H78+I78+J78+K78+L78</f>
        <v>3792782</v>
      </c>
    </row>
    <row r="79" spans="1:13" s="32" customFormat="1" ht="12.75">
      <c r="A79" s="33"/>
      <c r="B79" s="33">
        <v>75802</v>
      </c>
      <c r="C79" s="33"/>
      <c r="D79" s="52" t="s">
        <v>120</v>
      </c>
      <c r="E79" s="37">
        <f aca="true" t="shared" si="26" ref="E79:M79">E80</f>
        <v>3815</v>
      </c>
      <c r="F79" s="54"/>
      <c r="G79" s="39">
        <f t="shared" si="26"/>
        <v>555</v>
      </c>
      <c r="H79" s="39">
        <f t="shared" si="26"/>
        <v>0</v>
      </c>
      <c r="I79" s="40">
        <f t="shared" si="26"/>
        <v>0</v>
      </c>
      <c r="J79" s="39"/>
      <c r="K79" s="39">
        <f t="shared" si="26"/>
        <v>0</v>
      </c>
      <c r="L79" s="39">
        <f t="shared" si="26"/>
        <v>0</v>
      </c>
      <c r="M79" s="41">
        <f t="shared" si="26"/>
        <v>4370</v>
      </c>
    </row>
    <row r="80" spans="1:13" s="32" customFormat="1" ht="25.5">
      <c r="A80" s="33"/>
      <c r="B80" s="43"/>
      <c r="C80" s="43">
        <v>292</v>
      </c>
      <c r="D80" s="45" t="s">
        <v>119</v>
      </c>
      <c r="E80" s="46">
        <v>3815</v>
      </c>
      <c r="F80" s="38" t="s">
        <v>114</v>
      </c>
      <c r="G80" s="47">
        <v>555</v>
      </c>
      <c r="H80" s="47"/>
      <c r="I80" s="47"/>
      <c r="J80" s="47"/>
      <c r="K80" s="47"/>
      <c r="L80" s="47"/>
      <c r="M80" s="48">
        <f t="shared" si="25"/>
        <v>4370</v>
      </c>
    </row>
    <row r="81" spans="1:13" s="32" customFormat="1" ht="25.5">
      <c r="A81" s="69"/>
      <c r="B81" s="69">
        <v>75805</v>
      </c>
      <c r="C81" s="69"/>
      <c r="D81" s="70" t="s">
        <v>121</v>
      </c>
      <c r="E81" s="37">
        <f aca="true" t="shared" si="27" ref="E81:M81">E82</f>
        <v>382200</v>
      </c>
      <c r="F81" s="54"/>
      <c r="G81" s="39">
        <f t="shared" si="27"/>
        <v>0</v>
      </c>
      <c r="H81" s="39">
        <f t="shared" si="27"/>
        <v>0</v>
      </c>
      <c r="I81" s="40">
        <f t="shared" si="27"/>
        <v>24630</v>
      </c>
      <c r="J81" s="39"/>
      <c r="K81" s="39">
        <f t="shared" si="27"/>
        <v>0</v>
      </c>
      <c r="L81" s="39">
        <f t="shared" si="27"/>
        <v>0</v>
      </c>
      <c r="M81" s="41">
        <f t="shared" si="27"/>
        <v>406830</v>
      </c>
    </row>
    <row r="82" spans="1:13" s="32" customFormat="1" ht="25.5">
      <c r="A82" s="33"/>
      <c r="B82" s="43"/>
      <c r="C82" s="43">
        <v>292</v>
      </c>
      <c r="D82" s="45" t="s">
        <v>119</v>
      </c>
      <c r="E82" s="46">
        <v>382200</v>
      </c>
      <c r="F82" s="38" t="s">
        <v>114</v>
      </c>
      <c r="G82" s="47"/>
      <c r="H82" s="47"/>
      <c r="I82" s="47">
        <v>24630</v>
      </c>
      <c r="J82" s="47"/>
      <c r="K82" s="47"/>
      <c r="L82" s="47"/>
      <c r="M82" s="48">
        <f t="shared" si="25"/>
        <v>406830</v>
      </c>
    </row>
    <row r="83" spans="1:13" s="76" customFormat="1" ht="12.75">
      <c r="A83" s="33"/>
      <c r="B83" s="33">
        <v>75814</v>
      </c>
      <c r="C83" s="33"/>
      <c r="D83" s="52" t="s">
        <v>122</v>
      </c>
      <c r="E83" s="37">
        <f>E84</f>
        <v>1000</v>
      </c>
      <c r="F83" s="54"/>
      <c r="G83" s="39">
        <f aca="true" t="shared" si="28" ref="G83:M83">G84</f>
        <v>0</v>
      </c>
      <c r="H83" s="39">
        <f t="shared" si="28"/>
        <v>0</v>
      </c>
      <c r="I83" s="40">
        <f t="shared" si="28"/>
        <v>0</v>
      </c>
      <c r="J83" s="39"/>
      <c r="K83" s="39">
        <f t="shared" si="28"/>
        <v>0</v>
      </c>
      <c r="L83" s="39">
        <f t="shared" si="28"/>
        <v>0</v>
      </c>
      <c r="M83" s="41">
        <f t="shared" si="28"/>
        <v>1000</v>
      </c>
    </row>
    <row r="84" spans="1:13" s="32" customFormat="1" ht="12.75">
      <c r="A84" s="33"/>
      <c r="B84" s="43"/>
      <c r="C84" s="44" t="s">
        <v>48</v>
      </c>
      <c r="D84" s="45" t="s">
        <v>49</v>
      </c>
      <c r="E84" s="46">
        <v>1000</v>
      </c>
      <c r="F84" s="38" t="s">
        <v>123</v>
      </c>
      <c r="G84" s="47"/>
      <c r="H84" s="47"/>
      <c r="I84" s="47"/>
      <c r="J84" s="47"/>
      <c r="K84" s="47"/>
      <c r="L84" s="47"/>
      <c r="M84" s="48">
        <f t="shared" si="25"/>
        <v>1000</v>
      </c>
    </row>
    <row r="85" spans="1:13" s="32" customFormat="1" ht="12.75">
      <c r="A85" s="27">
        <v>801</v>
      </c>
      <c r="B85" s="27"/>
      <c r="C85" s="27"/>
      <c r="D85" s="28" t="s">
        <v>124</v>
      </c>
      <c r="E85" s="29">
        <f>E88+E86</f>
        <v>9467</v>
      </c>
      <c r="F85" s="30"/>
      <c r="G85" s="31">
        <f aca="true" t="shared" si="29" ref="G85:M85">G88+G86</f>
        <v>0</v>
      </c>
      <c r="H85" s="31">
        <f t="shared" si="29"/>
        <v>0</v>
      </c>
      <c r="I85" s="31">
        <f t="shared" si="29"/>
        <v>1561</v>
      </c>
      <c r="J85" s="31"/>
      <c r="K85" s="31">
        <f t="shared" si="29"/>
        <v>0</v>
      </c>
      <c r="L85" s="31">
        <f t="shared" si="29"/>
        <v>0</v>
      </c>
      <c r="M85" s="29">
        <f t="shared" si="29"/>
        <v>11028</v>
      </c>
    </row>
    <row r="86" spans="1:13" s="71" customFormat="1" ht="12.75">
      <c r="A86" s="69"/>
      <c r="B86" s="35">
        <v>80101</v>
      </c>
      <c r="C86" s="35"/>
      <c r="D86" s="36" t="s">
        <v>125</v>
      </c>
      <c r="E86" s="66">
        <f>E87</f>
        <v>0</v>
      </c>
      <c r="F86" s="63"/>
      <c r="G86" s="65">
        <f aca="true" t="shared" si="30" ref="G86:M86">G87</f>
        <v>0</v>
      </c>
      <c r="H86" s="65">
        <f t="shared" si="30"/>
        <v>0</v>
      </c>
      <c r="I86" s="65">
        <f t="shared" si="30"/>
        <v>1561</v>
      </c>
      <c r="J86" s="65"/>
      <c r="K86" s="65">
        <f t="shared" si="30"/>
        <v>0</v>
      </c>
      <c r="L86" s="65">
        <f t="shared" si="30"/>
        <v>0</v>
      </c>
      <c r="M86" s="41">
        <f t="shared" si="30"/>
        <v>1561</v>
      </c>
    </row>
    <row r="87" spans="1:13" s="71" customFormat="1" ht="51">
      <c r="A87" s="69"/>
      <c r="B87" s="69"/>
      <c r="C87" s="43">
        <v>201</v>
      </c>
      <c r="D87" s="45" t="s">
        <v>53</v>
      </c>
      <c r="E87" s="66"/>
      <c r="F87" s="209" t="s">
        <v>317</v>
      </c>
      <c r="G87" s="65"/>
      <c r="H87" s="65"/>
      <c r="I87" s="75">
        <v>1561</v>
      </c>
      <c r="J87" s="75"/>
      <c r="K87" s="65"/>
      <c r="L87" s="65"/>
      <c r="M87" s="48">
        <f>G87+H87+I87+J87+K87+L87</f>
        <v>1561</v>
      </c>
    </row>
    <row r="88" spans="1:13" s="32" customFormat="1" ht="25.5">
      <c r="A88" s="33"/>
      <c r="B88" s="33">
        <v>80195</v>
      </c>
      <c r="C88" s="33"/>
      <c r="D88" s="52" t="s">
        <v>25</v>
      </c>
      <c r="E88" s="37">
        <f>E89</f>
        <v>9467</v>
      </c>
      <c r="F88" s="38" t="s">
        <v>54</v>
      </c>
      <c r="G88" s="39">
        <f aca="true" t="shared" si="31" ref="G88:M88">G89</f>
        <v>0</v>
      </c>
      <c r="H88" s="39">
        <f t="shared" si="31"/>
        <v>0</v>
      </c>
      <c r="I88" s="40">
        <f t="shared" si="31"/>
        <v>0</v>
      </c>
      <c r="J88" s="39"/>
      <c r="K88" s="39">
        <f t="shared" si="31"/>
        <v>0</v>
      </c>
      <c r="L88" s="39">
        <f t="shared" si="31"/>
        <v>0</v>
      </c>
      <c r="M88" s="41">
        <f t="shared" si="31"/>
        <v>9467</v>
      </c>
    </row>
    <row r="89" spans="1:13" s="32" customFormat="1" ht="25.5">
      <c r="A89" s="33"/>
      <c r="B89" s="33"/>
      <c r="C89" s="44">
        <v>203</v>
      </c>
      <c r="D89" s="45" t="s">
        <v>126</v>
      </c>
      <c r="E89" s="46">
        <v>9467</v>
      </c>
      <c r="F89" s="38" t="s">
        <v>127</v>
      </c>
      <c r="G89" s="47"/>
      <c r="H89" s="47"/>
      <c r="I89" s="47"/>
      <c r="J89" s="47"/>
      <c r="K89" s="47"/>
      <c r="L89" s="47"/>
      <c r="M89" s="48">
        <f>E89+G89+H89+I89+J89+K89+L89</f>
        <v>9467</v>
      </c>
    </row>
    <row r="90" spans="1:13" s="32" customFormat="1" ht="12.75">
      <c r="A90" s="27">
        <v>853</v>
      </c>
      <c r="B90" s="27"/>
      <c r="C90" s="27"/>
      <c r="D90" s="28" t="s">
        <v>128</v>
      </c>
      <c r="E90" s="29">
        <f>E93+E95+E99+E91+E97+E101</f>
        <v>553400</v>
      </c>
      <c r="F90" s="30"/>
      <c r="G90" s="31">
        <f>G93+G95+G99+G91+G97+G101</f>
        <v>800</v>
      </c>
      <c r="H90" s="31">
        <f>H93+H95+H99+H91+H97+H101</f>
        <v>11555</v>
      </c>
      <c r="I90" s="31">
        <f>I93+I95+I99+I91+I97+I101</f>
        <v>43285</v>
      </c>
      <c r="J90" s="31"/>
      <c r="K90" s="31">
        <f>K93+K95+K99+K91+K97</f>
        <v>0</v>
      </c>
      <c r="L90" s="31">
        <f>L93+L95+L99+L91+L97</f>
        <v>0</v>
      </c>
      <c r="M90" s="29">
        <f>M93+M95+M99+M91+M97+M101</f>
        <v>609040</v>
      </c>
    </row>
    <row r="91" spans="1:13" s="71" customFormat="1" ht="38.25">
      <c r="A91" s="69"/>
      <c r="B91" s="33">
        <v>85313</v>
      </c>
      <c r="C91" s="33"/>
      <c r="D91" s="52" t="s">
        <v>129</v>
      </c>
      <c r="E91" s="62">
        <f>E92</f>
        <v>10000</v>
      </c>
      <c r="F91" s="210"/>
      <c r="G91" s="64">
        <f aca="true" t="shared" si="32" ref="G91:M91">G92</f>
        <v>700</v>
      </c>
      <c r="H91" s="64">
        <f t="shared" si="32"/>
        <v>0</v>
      </c>
      <c r="I91" s="65">
        <f t="shared" si="32"/>
        <v>700</v>
      </c>
      <c r="J91" s="64"/>
      <c r="K91" s="64">
        <f t="shared" si="32"/>
        <v>0</v>
      </c>
      <c r="L91" s="64">
        <f t="shared" si="32"/>
        <v>0</v>
      </c>
      <c r="M91" s="41">
        <f t="shared" si="32"/>
        <v>11400</v>
      </c>
    </row>
    <row r="92" spans="1:13" s="71" customFormat="1" ht="51">
      <c r="A92" s="69"/>
      <c r="B92" s="69"/>
      <c r="C92" s="43">
        <v>201</v>
      </c>
      <c r="D92" s="45" t="s">
        <v>53</v>
      </c>
      <c r="E92" s="73">
        <v>10000</v>
      </c>
      <c r="F92" s="210" t="s">
        <v>54</v>
      </c>
      <c r="G92" s="75">
        <v>700</v>
      </c>
      <c r="H92" s="75"/>
      <c r="I92" s="75">
        <v>700</v>
      </c>
      <c r="J92" s="75"/>
      <c r="K92" s="75"/>
      <c r="L92" s="75"/>
      <c r="M92" s="48">
        <f aca="true" t="shared" si="33" ref="M92:M103">E92+G92+H92+I92+J92+K92+L92</f>
        <v>11400</v>
      </c>
    </row>
    <row r="93" spans="1:13" s="32" customFormat="1" ht="25.5">
      <c r="A93" s="33"/>
      <c r="B93" s="33">
        <v>85314</v>
      </c>
      <c r="C93" s="33"/>
      <c r="D93" s="52" t="s">
        <v>130</v>
      </c>
      <c r="E93" s="37">
        <f aca="true" t="shared" si="34" ref="E93:M93">E94</f>
        <v>293500</v>
      </c>
      <c r="F93" s="54"/>
      <c r="G93" s="39">
        <f t="shared" si="34"/>
        <v>0</v>
      </c>
      <c r="H93" s="39">
        <f t="shared" si="34"/>
        <v>0</v>
      </c>
      <c r="I93" s="39">
        <f t="shared" si="34"/>
        <v>33900</v>
      </c>
      <c r="J93" s="39"/>
      <c r="K93" s="39">
        <f t="shared" si="34"/>
        <v>0</v>
      </c>
      <c r="L93" s="39">
        <f t="shared" si="34"/>
        <v>0</v>
      </c>
      <c r="M93" s="41">
        <f t="shared" si="34"/>
        <v>327400</v>
      </c>
    </row>
    <row r="94" spans="1:14" s="32" customFormat="1" ht="51">
      <c r="A94" s="33"/>
      <c r="B94" s="43"/>
      <c r="C94" s="43">
        <v>201</v>
      </c>
      <c r="D94" s="45" t="s">
        <v>53</v>
      </c>
      <c r="E94" s="46">
        <v>293500</v>
      </c>
      <c r="F94" s="38" t="s">
        <v>54</v>
      </c>
      <c r="G94" s="47"/>
      <c r="H94" s="47"/>
      <c r="I94" s="47">
        <v>33900</v>
      </c>
      <c r="J94" s="47"/>
      <c r="K94" s="47"/>
      <c r="L94" s="47"/>
      <c r="M94" s="48">
        <f t="shared" si="33"/>
        <v>327400</v>
      </c>
      <c r="N94" s="77"/>
    </row>
    <row r="95" spans="1:13" s="32" customFormat="1" ht="12.75">
      <c r="A95" s="33"/>
      <c r="B95" s="33">
        <v>85315</v>
      </c>
      <c r="C95" s="33"/>
      <c r="D95" s="52" t="s">
        <v>131</v>
      </c>
      <c r="E95" s="37">
        <f aca="true" t="shared" si="35" ref="E95:M97">E96</f>
        <v>166000</v>
      </c>
      <c r="F95" s="54"/>
      <c r="G95" s="39">
        <f t="shared" si="35"/>
        <v>0</v>
      </c>
      <c r="H95" s="39">
        <f t="shared" si="35"/>
        <v>0</v>
      </c>
      <c r="I95" s="39">
        <f t="shared" si="35"/>
        <v>0</v>
      </c>
      <c r="J95" s="39"/>
      <c r="K95" s="39">
        <f t="shared" si="35"/>
        <v>0</v>
      </c>
      <c r="L95" s="39">
        <f t="shared" si="35"/>
        <v>0</v>
      </c>
      <c r="M95" s="41">
        <f t="shared" si="35"/>
        <v>166000</v>
      </c>
    </row>
    <row r="96" spans="1:13" s="32" customFormat="1" ht="51">
      <c r="A96" s="33"/>
      <c r="B96" s="43"/>
      <c r="C96" s="43">
        <v>203</v>
      </c>
      <c r="D96" s="45" t="s">
        <v>132</v>
      </c>
      <c r="E96" s="46">
        <v>166000</v>
      </c>
      <c r="F96" s="38" t="s">
        <v>133</v>
      </c>
      <c r="G96" s="47"/>
      <c r="H96" s="47"/>
      <c r="I96" s="47"/>
      <c r="J96" s="47"/>
      <c r="K96" s="47"/>
      <c r="L96" s="47"/>
      <c r="M96" s="48">
        <f t="shared" si="33"/>
        <v>166000</v>
      </c>
    </row>
    <row r="97" spans="1:13" s="32" customFormat="1" ht="25.5">
      <c r="A97" s="33"/>
      <c r="B97" s="33">
        <v>85316</v>
      </c>
      <c r="C97" s="33"/>
      <c r="D97" s="52" t="s">
        <v>134</v>
      </c>
      <c r="E97" s="37">
        <f t="shared" si="35"/>
        <v>7900</v>
      </c>
      <c r="F97" s="54"/>
      <c r="G97" s="39">
        <f t="shared" si="35"/>
        <v>100</v>
      </c>
      <c r="H97" s="39">
        <f t="shared" si="35"/>
        <v>0</v>
      </c>
      <c r="I97" s="40">
        <f t="shared" si="35"/>
        <v>0</v>
      </c>
      <c r="J97" s="39"/>
      <c r="K97" s="39">
        <f t="shared" si="35"/>
        <v>0</v>
      </c>
      <c r="L97" s="39">
        <f t="shared" si="35"/>
        <v>0</v>
      </c>
      <c r="M97" s="41">
        <f t="shared" si="35"/>
        <v>8000</v>
      </c>
    </row>
    <row r="98" spans="1:13" s="32" customFormat="1" ht="51">
      <c r="A98" s="33"/>
      <c r="B98" s="43"/>
      <c r="C98" s="43">
        <v>201</v>
      </c>
      <c r="D98" s="45" t="s">
        <v>53</v>
      </c>
      <c r="E98" s="46">
        <v>7900</v>
      </c>
      <c r="F98" s="38" t="s">
        <v>54</v>
      </c>
      <c r="G98" s="47">
        <v>100</v>
      </c>
      <c r="H98" s="47"/>
      <c r="I98" s="47"/>
      <c r="J98" s="47"/>
      <c r="K98" s="47"/>
      <c r="L98" s="47"/>
      <c r="M98" s="48">
        <f t="shared" si="33"/>
        <v>8000</v>
      </c>
    </row>
    <row r="99" spans="1:13" s="32" customFormat="1" ht="12.75">
      <c r="A99" s="33"/>
      <c r="B99" s="33">
        <v>85319</v>
      </c>
      <c r="C99" s="33"/>
      <c r="D99" s="52" t="s">
        <v>135</v>
      </c>
      <c r="E99" s="37">
        <f aca="true" t="shared" si="36" ref="E99:M99">E100</f>
        <v>76000</v>
      </c>
      <c r="F99" s="54"/>
      <c r="G99" s="39">
        <f t="shared" si="36"/>
        <v>0</v>
      </c>
      <c r="H99" s="39">
        <f t="shared" si="36"/>
        <v>0</v>
      </c>
      <c r="I99" s="40">
        <f t="shared" si="36"/>
        <v>0</v>
      </c>
      <c r="J99" s="39"/>
      <c r="K99" s="39">
        <f t="shared" si="36"/>
        <v>0</v>
      </c>
      <c r="L99" s="39">
        <f t="shared" si="36"/>
        <v>0</v>
      </c>
      <c r="M99" s="41">
        <f t="shared" si="36"/>
        <v>76000</v>
      </c>
    </row>
    <row r="100" spans="1:13" s="32" customFormat="1" ht="51">
      <c r="A100" s="33"/>
      <c r="B100" s="43"/>
      <c r="C100" s="43">
        <v>201</v>
      </c>
      <c r="D100" s="45" t="s">
        <v>53</v>
      </c>
      <c r="E100" s="46">
        <v>76000</v>
      </c>
      <c r="F100" s="38" t="s">
        <v>54</v>
      </c>
      <c r="G100" s="47"/>
      <c r="H100" s="47"/>
      <c r="I100" s="47"/>
      <c r="J100" s="47"/>
      <c r="K100" s="47"/>
      <c r="L100" s="47"/>
      <c r="M100" s="48">
        <f t="shared" si="33"/>
        <v>76000</v>
      </c>
    </row>
    <row r="101" spans="1:13" s="76" customFormat="1" ht="12.75">
      <c r="A101" s="33"/>
      <c r="B101" s="33">
        <v>85395</v>
      </c>
      <c r="C101" s="33"/>
      <c r="D101" s="52" t="s">
        <v>25</v>
      </c>
      <c r="E101" s="37">
        <f>E103</f>
        <v>0</v>
      </c>
      <c r="F101" s="54"/>
      <c r="G101" s="39">
        <f aca="true" t="shared" si="37" ref="G101:L101">G103</f>
        <v>0</v>
      </c>
      <c r="H101" s="39">
        <f t="shared" si="37"/>
        <v>11555</v>
      </c>
      <c r="I101" s="40">
        <f>I102+I103</f>
        <v>8685</v>
      </c>
      <c r="J101" s="39"/>
      <c r="K101" s="37">
        <f t="shared" si="37"/>
        <v>0</v>
      </c>
      <c r="L101" s="37">
        <f t="shared" si="37"/>
        <v>0</v>
      </c>
      <c r="M101" s="78">
        <f>M103+M102</f>
        <v>20240</v>
      </c>
    </row>
    <row r="102" spans="1:13" s="76" customFormat="1" ht="51">
      <c r="A102" s="33"/>
      <c r="B102" s="33"/>
      <c r="C102" s="43">
        <v>201</v>
      </c>
      <c r="D102" s="45" t="s">
        <v>53</v>
      </c>
      <c r="E102" s="37"/>
      <c r="F102" s="50" t="s">
        <v>136</v>
      </c>
      <c r="G102" s="39"/>
      <c r="H102" s="39"/>
      <c r="I102" s="47">
        <v>1170</v>
      </c>
      <c r="J102" s="147"/>
      <c r="K102" s="37"/>
      <c r="L102" s="37"/>
      <c r="M102" s="48">
        <f t="shared" si="33"/>
        <v>1170</v>
      </c>
    </row>
    <row r="103" spans="1:13" s="32" customFormat="1" ht="51">
      <c r="A103" s="33"/>
      <c r="B103" s="43"/>
      <c r="C103" s="43">
        <v>203</v>
      </c>
      <c r="D103" s="45" t="s">
        <v>132</v>
      </c>
      <c r="E103" s="46"/>
      <c r="F103" s="50" t="s">
        <v>137</v>
      </c>
      <c r="G103" s="47"/>
      <c r="H103" s="47">
        <v>11555</v>
      </c>
      <c r="I103" s="47">
        <v>7515</v>
      </c>
      <c r="J103" s="47"/>
      <c r="K103" s="47"/>
      <c r="L103" s="47"/>
      <c r="M103" s="48">
        <f t="shared" si="33"/>
        <v>19070</v>
      </c>
    </row>
    <row r="104" spans="1:13" s="32" customFormat="1" ht="12.75">
      <c r="A104" s="56">
        <v>854</v>
      </c>
      <c r="B104" s="79"/>
      <c r="C104" s="79"/>
      <c r="D104" s="57" t="s">
        <v>138</v>
      </c>
      <c r="E104" s="29">
        <f aca="true" t="shared" si="38" ref="E104:M104">E105</f>
        <v>35200</v>
      </c>
      <c r="F104" s="30"/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/>
      <c r="K104" s="31">
        <f t="shared" si="38"/>
        <v>0</v>
      </c>
      <c r="L104" s="31">
        <f t="shared" si="38"/>
        <v>0</v>
      </c>
      <c r="M104" s="29">
        <f t="shared" si="38"/>
        <v>35200</v>
      </c>
    </row>
    <row r="105" spans="1:13" s="32" customFormat="1" ht="12.75">
      <c r="A105" s="35"/>
      <c r="B105" s="35">
        <v>85404</v>
      </c>
      <c r="C105" s="35"/>
      <c r="D105" s="36" t="s">
        <v>139</v>
      </c>
      <c r="E105" s="37">
        <f>E106+E107</f>
        <v>35200</v>
      </c>
      <c r="F105" s="54"/>
      <c r="G105" s="39">
        <f aca="true" t="shared" si="39" ref="G105:M105">G106+G107</f>
        <v>0</v>
      </c>
      <c r="H105" s="39">
        <f t="shared" si="39"/>
        <v>0</v>
      </c>
      <c r="I105" s="40">
        <f t="shared" si="39"/>
        <v>0</v>
      </c>
      <c r="J105" s="39"/>
      <c r="K105" s="39">
        <f t="shared" si="39"/>
        <v>0</v>
      </c>
      <c r="L105" s="39">
        <f t="shared" si="39"/>
        <v>0</v>
      </c>
      <c r="M105" s="41">
        <f t="shared" si="39"/>
        <v>35200</v>
      </c>
    </row>
    <row r="106" spans="1:13" s="32" customFormat="1" ht="25.5">
      <c r="A106" s="35"/>
      <c r="B106" s="35"/>
      <c r="C106" s="44" t="s">
        <v>140</v>
      </c>
      <c r="D106" s="45" t="s">
        <v>141</v>
      </c>
      <c r="E106" s="46">
        <v>35000</v>
      </c>
      <c r="F106" s="38" t="s">
        <v>142</v>
      </c>
      <c r="G106" s="47"/>
      <c r="H106" s="47"/>
      <c r="I106" s="47"/>
      <c r="J106" s="47"/>
      <c r="K106" s="47"/>
      <c r="L106" s="47"/>
      <c r="M106" s="48">
        <f>E106+G106+H106+I106+J106+K106+L106</f>
        <v>35000</v>
      </c>
    </row>
    <row r="107" spans="1:13" s="32" customFormat="1" ht="25.5">
      <c r="A107" s="35"/>
      <c r="B107" s="35"/>
      <c r="C107" s="44" t="s">
        <v>46</v>
      </c>
      <c r="D107" s="45" t="s">
        <v>47</v>
      </c>
      <c r="E107" s="46">
        <v>200</v>
      </c>
      <c r="F107" s="38" t="s">
        <v>143</v>
      </c>
      <c r="G107" s="47"/>
      <c r="H107" s="47"/>
      <c r="I107" s="47"/>
      <c r="J107" s="47"/>
      <c r="K107" s="47"/>
      <c r="L107" s="47"/>
      <c r="M107" s="48">
        <f>E107+G107+H107+I107+J107+K107+L107</f>
        <v>200</v>
      </c>
    </row>
    <row r="108" spans="1:13" s="32" customFormat="1" ht="12.75">
      <c r="A108" s="27">
        <v>900</v>
      </c>
      <c r="B108" s="27"/>
      <c r="C108" s="27"/>
      <c r="D108" s="28" t="s">
        <v>144</v>
      </c>
      <c r="E108" s="29">
        <f>E109+E113</f>
        <v>65285</v>
      </c>
      <c r="F108" s="30"/>
      <c r="G108" s="31">
        <f aca="true" t="shared" si="40" ref="G108:M108">G109+G113</f>
        <v>0</v>
      </c>
      <c r="H108" s="31">
        <f t="shared" si="40"/>
        <v>0</v>
      </c>
      <c r="I108" s="31">
        <f t="shared" si="40"/>
        <v>0</v>
      </c>
      <c r="J108" s="31"/>
      <c r="K108" s="31">
        <f t="shared" si="40"/>
        <v>0</v>
      </c>
      <c r="L108" s="31">
        <f t="shared" si="40"/>
        <v>0</v>
      </c>
      <c r="M108" s="29">
        <f t="shared" si="40"/>
        <v>65285</v>
      </c>
    </row>
    <row r="109" spans="1:13" s="32" customFormat="1" ht="12.75">
      <c r="A109" s="33"/>
      <c r="B109" s="33">
        <v>90001</v>
      </c>
      <c r="C109" s="33"/>
      <c r="D109" s="52" t="s">
        <v>145</v>
      </c>
      <c r="E109" s="37">
        <f>SUM(E110:E112)</f>
        <v>14000</v>
      </c>
      <c r="F109" s="54"/>
      <c r="G109" s="39">
        <f aca="true" t="shared" si="41" ref="G109:M109">SUM(G110:G112)</f>
        <v>0</v>
      </c>
      <c r="H109" s="39">
        <f t="shared" si="41"/>
        <v>0</v>
      </c>
      <c r="I109" s="40">
        <f t="shared" si="41"/>
        <v>0</v>
      </c>
      <c r="J109" s="39"/>
      <c r="K109" s="39">
        <f t="shared" si="41"/>
        <v>0</v>
      </c>
      <c r="L109" s="39">
        <f t="shared" si="41"/>
        <v>0</v>
      </c>
      <c r="M109" s="41">
        <f t="shared" si="41"/>
        <v>14000</v>
      </c>
    </row>
    <row r="110" spans="1:13" s="32" customFormat="1" ht="38.25">
      <c r="A110" s="33"/>
      <c r="B110" s="43"/>
      <c r="C110" s="44" t="s">
        <v>31</v>
      </c>
      <c r="D110" s="45" t="s">
        <v>32</v>
      </c>
      <c r="E110" s="46">
        <v>14000</v>
      </c>
      <c r="F110" s="38" t="s">
        <v>146</v>
      </c>
      <c r="G110" s="47"/>
      <c r="H110" s="47"/>
      <c r="I110" s="47"/>
      <c r="J110" s="47"/>
      <c r="K110" s="47"/>
      <c r="L110" s="47"/>
      <c r="M110" s="48">
        <f>E110+G110+H110+I110+J110+K110+L110</f>
        <v>14000</v>
      </c>
    </row>
    <row r="111" spans="1:13" s="32" customFormat="1" ht="51" hidden="1">
      <c r="A111" s="33"/>
      <c r="B111" s="43"/>
      <c r="C111" s="44">
        <v>626</v>
      </c>
      <c r="D111" s="45" t="s">
        <v>147</v>
      </c>
      <c r="E111" s="46"/>
      <c r="F111" s="38"/>
      <c r="G111" s="47"/>
      <c r="H111" s="47"/>
      <c r="I111" s="47"/>
      <c r="J111" s="47"/>
      <c r="K111" s="47"/>
      <c r="L111" s="47"/>
      <c r="M111" s="48"/>
    </row>
    <row r="112" spans="1:13" s="32" customFormat="1" ht="25.5" hidden="1">
      <c r="A112" s="33"/>
      <c r="B112" s="43"/>
      <c r="C112" s="44">
        <v>629</v>
      </c>
      <c r="D112" s="45" t="s">
        <v>15</v>
      </c>
      <c r="E112" s="46"/>
      <c r="F112" s="38"/>
      <c r="G112" s="47"/>
      <c r="H112" s="47"/>
      <c r="I112" s="47"/>
      <c r="J112" s="47"/>
      <c r="K112" s="47"/>
      <c r="L112" s="47"/>
      <c r="M112" s="48"/>
    </row>
    <row r="113" spans="1:13" s="32" customFormat="1" ht="12.75">
      <c r="A113" s="33"/>
      <c r="B113" s="35">
        <v>90015</v>
      </c>
      <c r="C113" s="35"/>
      <c r="D113" s="36" t="s">
        <v>148</v>
      </c>
      <c r="E113" s="62">
        <f aca="true" t="shared" si="42" ref="E113:M113">SUM(E114:E114)</f>
        <v>51285</v>
      </c>
      <c r="F113" s="63"/>
      <c r="G113" s="64">
        <f t="shared" si="42"/>
        <v>0</v>
      </c>
      <c r="H113" s="64">
        <f t="shared" si="42"/>
        <v>0</v>
      </c>
      <c r="I113" s="65">
        <f t="shared" si="42"/>
        <v>0</v>
      </c>
      <c r="J113" s="64"/>
      <c r="K113" s="64">
        <f t="shared" si="42"/>
        <v>0</v>
      </c>
      <c r="L113" s="64">
        <f t="shared" si="42"/>
        <v>0</v>
      </c>
      <c r="M113" s="55">
        <f t="shared" si="42"/>
        <v>51285</v>
      </c>
    </row>
    <row r="114" spans="1:13" s="32" customFormat="1" ht="51">
      <c r="A114" s="33"/>
      <c r="B114" s="43"/>
      <c r="C114" s="43">
        <v>201</v>
      </c>
      <c r="D114" s="45" t="s">
        <v>53</v>
      </c>
      <c r="E114" s="46">
        <v>51285</v>
      </c>
      <c r="F114" s="38" t="s">
        <v>149</v>
      </c>
      <c r="G114" s="47"/>
      <c r="H114" s="47"/>
      <c r="I114" s="47"/>
      <c r="J114" s="47"/>
      <c r="K114" s="47"/>
      <c r="L114" s="47"/>
      <c r="M114" s="48">
        <f>E114+G114+H114+I114+J114+K114+L114</f>
        <v>51285</v>
      </c>
    </row>
    <row r="115" spans="1:13" s="15" customFormat="1" ht="15.75">
      <c r="A115" s="80"/>
      <c r="B115" s="81"/>
      <c r="C115" s="81"/>
      <c r="D115" s="80" t="s">
        <v>150</v>
      </c>
      <c r="E115" s="82">
        <f>E6+E11+E14+E17+E20+E27+E34+E39+E44+E76+E85+E90+E104+E108</f>
        <v>11201000</v>
      </c>
      <c r="F115" s="83"/>
      <c r="G115" s="84">
        <f aca="true" t="shared" si="43" ref="G115:L115">G6+G11+G14+G17+G20+G27+G34+G39+G44+G76+G85+G90+G104+G108</f>
        <v>86805</v>
      </c>
      <c r="H115" s="84">
        <f t="shared" si="43"/>
        <v>11555</v>
      </c>
      <c r="I115" s="85">
        <f t="shared" si="43"/>
        <v>-350354</v>
      </c>
      <c r="J115" s="84"/>
      <c r="K115" s="84">
        <f t="shared" si="43"/>
        <v>0</v>
      </c>
      <c r="L115" s="84">
        <f t="shared" si="43"/>
        <v>0</v>
      </c>
      <c r="M115" s="82">
        <f>M6+M11+M14+M17+M20+M27+M34+M39+M44+M76+M85+M90+M104+M108</f>
        <v>10949006</v>
      </c>
    </row>
    <row r="116" spans="5:13" s="32" customFormat="1" ht="12.75">
      <c r="E116" s="86"/>
      <c r="F116" s="4"/>
      <c r="G116" s="87"/>
      <c r="H116" s="87"/>
      <c r="I116" s="87"/>
      <c r="J116" s="87"/>
      <c r="K116" s="87"/>
      <c r="L116" s="87"/>
      <c r="M116" s="71"/>
    </row>
    <row r="117" spans="5:13" s="32" customFormat="1" ht="12.75">
      <c r="E117" s="88">
        <f>E115</f>
        <v>11201000</v>
      </c>
      <c r="F117" s="89"/>
      <c r="G117" s="90">
        <f aca="true" t="shared" si="44" ref="G117:L117">G115</f>
        <v>86805</v>
      </c>
      <c r="H117" s="90">
        <f t="shared" si="44"/>
        <v>11555</v>
      </c>
      <c r="I117" s="90">
        <f t="shared" si="44"/>
        <v>-350354</v>
      </c>
      <c r="J117" s="90"/>
      <c r="K117" s="90">
        <f t="shared" si="44"/>
        <v>0</v>
      </c>
      <c r="L117" s="90">
        <f t="shared" si="44"/>
        <v>0</v>
      </c>
      <c r="M117" s="91"/>
    </row>
    <row r="118" spans="5:13" s="32" customFormat="1" ht="12.75">
      <c r="E118" s="88"/>
      <c r="F118" s="89"/>
      <c r="G118" s="90"/>
      <c r="H118" s="90"/>
      <c r="I118" s="90"/>
      <c r="J118" s="90"/>
      <c r="K118" s="90"/>
      <c r="L118" s="90"/>
      <c r="M118" s="91"/>
    </row>
    <row r="119" spans="4:13" s="32" customFormat="1" ht="12.75">
      <c r="D119" s="92"/>
      <c r="E119" s="88"/>
      <c r="F119" s="4"/>
      <c r="G119" s="90"/>
      <c r="H119" s="90"/>
      <c r="I119" s="90"/>
      <c r="J119" s="90"/>
      <c r="K119" s="90"/>
      <c r="L119" s="90"/>
      <c r="M119" s="71"/>
    </row>
    <row r="120" spans="4:13" s="32" customFormat="1" ht="12.75">
      <c r="D120" s="92"/>
      <c r="E120" s="88"/>
      <c r="F120" s="4"/>
      <c r="G120" s="90"/>
      <c r="H120" s="90"/>
      <c r="I120" s="90"/>
      <c r="J120" s="90"/>
      <c r="K120" s="90"/>
      <c r="L120" s="90"/>
      <c r="M120" s="71"/>
    </row>
    <row r="121" spans="5:13" s="32" customFormat="1" ht="12.75">
      <c r="E121" s="86"/>
      <c r="F121" s="4"/>
      <c r="G121" s="87"/>
      <c r="H121" s="87"/>
      <c r="I121" s="87"/>
      <c r="J121" s="87"/>
      <c r="K121" s="87"/>
      <c r="L121" s="87"/>
      <c r="M121" s="71"/>
    </row>
    <row r="122" spans="5:13" s="32" customFormat="1" ht="12.75">
      <c r="E122" s="86"/>
      <c r="F122" s="4"/>
      <c r="G122" s="87"/>
      <c r="H122" s="87"/>
      <c r="I122" s="87"/>
      <c r="J122" s="87"/>
      <c r="K122" s="87"/>
      <c r="L122" s="87"/>
      <c r="M122" s="71"/>
    </row>
    <row r="123" spans="5:13" s="32" customFormat="1" ht="12.75">
      <c r="E123" s="86"/>
      <c r="F123" s="4"/>
      <c r="G123" s="87"/>
      <c r="H123" s="87"/>
      <c r="I123" s="87"/>
      <c r="J123" s="87"/>
      <c r="K123" s="87"/>
      <c r="L123" s="87"/>
      <c r="M123" s="71"/>
    </row>
    <row r="124" ht="12.75">
      <c r="M124" s="7"/>
    </row>
    <row r="125" ht="12.75">
      <c r="M125" s="7"/>
    </row>
    <row r="126" ht="12.75">
      <c r="M126" s="7"/>
    </row>
    <row r="127" ht="12.75">
      <c r="M127" s="7"/>
    </row>
    <row r="128" ht="12.75">
      <c r="M128" s="7"/>
    </row>
    <row r="129" ht="12.75">
      <c r="M129" s="7"/>
    </row>
    <row r="130" ht="12.75">
      <c r="M130" s="7"/>
    </row>
    <row r="131" ht="12.75">
      <c r="M131" s="7"/>
    </row>
    <row r="132" ht="12.75">
      <c r="M132" s="7"/>
    </row>
    <row r="133" ht="12.75">
      <c r="M133" s="7"/>
    </row>
    <row r="134" ht="12.75">
      <c r="M134" s="7"/>
    </row>
    <row r="135" ht="12.75">
      <c r="M135" s="7"/>
    </row>
    <row r="136" ht="12.75">
      <c r="M136" s="7"/>
    </row>
    <row r="137" ht="12.75">
      <c r="M137" s="7"/>
    </row>
    <row r="138" ht="12.75">
      <c r="M138" s="7"/>
    </row>
    <row r="139" ht="12.75">
      <c r="M139" s="7"/>
    </row>
    <row r="140" ht="12.75">
      <c r="M140" s="7"/>
    </row>
    <row r="141" ht="12.75">
      <c r="M141" s="7"/>
    </row>
    <row r="142" ht="12.75">
      <c r="M142" s="7"/>
    </row>
    <row r="143" ht="12.75">
      <c r="M143" s="7"/>
    </row>
    <row r="144" ht="12.75">
      <c r="M144" s="7"/>
    </row>
    <row r="145" ht="12.75">
      <c r="M145" s="7"/>
    </row>
    <row r="146" ht="12.75">
      <c r="M146" s="7"/>
    </row>
    <row r="147" ht="12.75">
      <c r="M147" s="7"/>
    </row>
    <row r="148" ht="12.75">
      <c r="M148" s="7"/>
    </row>
    <row r="149" ht="12.75">
      <c r="M149" s="7"/>
    </row>
    <row r="150" ht="12.75">
      <c r="M150" s="7"/>
    </row>
    <row r="151" ht="12.75">
      <c r="M151" s="7"/>
    </row>
    <row r="152" ht="12.75">
      <c r="M152" s="7"/>
    </row>
    <row r="153" ht="12.75">
      <c r="M153" s="7"/>
    </row>
    <row r="154" ht="12.75">
      <c r="M154" s="7"/>
    </row>
    <row r="155" ht="12.75">
      <c r="M155" s="7"/>
    </row>
    <row r="156" ht="12.75">
      <c r="M156" s="7"/>
    </row>
    <row r="157" ht="12.75">
      <c r="M157" s="7"/>
    </row>
    <row r="158" ht="12.75">
      <c r="M158" s="7"/>
    </row>
    <row r="159" ht="12.75">
      <c r="M159" s="7"/>
    </row>
    <row r="160" ht="12.75">
      <c r="M160" s="7"/>
    </row>
    <row r="161" ht="12.75">
      <c r="M161" s="7"/>
    </row>
    <row r="162" ht="12.75">
      <c r="M162" s="7"/>
    </row>
    <row r="163" ht="12.75">
      <c r="M163" s="7"/>
    </row>
    <row r="164" ht="12.75">
      <c r="M164" s="7"/>
    </row>
    <row r="165" ht="12.75">
      <c r="M165" s="7"/>
    </row>
    <row r="166" ht="12.75">
      <c r="M166" s="7"/>
    </row>
    <row r="167" ht="12.75">
      <c r="M167" s="7"/>
    </row>
    <row r="168" ht="12.75">
      <c r="M168" s="7"/>
    </row>
    <row r="169" ht="12.75">
      <c r="M169" s="7"/>
    </row>
    <row r="170" ht="12.75">
      <c r="M170" s="7"/>
    </row>
    <row r="171" ht="12.75">
      <c r="M171" s="7"/>
    </row>
    <row r="172" ht="12.75">
      <c r="M172" s="7"/>
    </row>
    <row r="173" ht="12.75">
      <c r="M173" s="7"/>
    </row>
    <row r="174" ht="12.75">
      <c r="M174" s="7"/>
    </row>
    <row r="175" ht="12.75">
      <c r="M175" s="7"/>
    </row>
    <row r="176" ht="12.75">
      <c r="M176" s="7"/>
    </row>
    <row r="177" ht="12.75">
      <c r="M177" s="7"/>
    </row>
    <row r="178" ht="12.75">
      <c r="M178" s="7"/>
    </row>
    <row r="179" ht="12.75">
      <c r="M179" s="7"/>
    </row>
    <row r="180" ht="12.75">
      <c r="M180" s="7"/>
    </row>
    <row r="181" ht="12.75">
      <c r="M181" s="7"/>
    </row>
    <row r="182" ht="12.75">
      <c r="M182" s="7"/>
    </row>
    <row r="183" ht="12.75">
      <c r="M183" s="7"/>
    </row>
    <row r="184" ht="12.75">
      <c r="M184" s="7"/>
    </row>
    <row r="185" ht="12.75">
      <c r="M185" s="7"/>
    </row>
    <row r="186" ht="12.75">
      <c r="M186" s="7"/>
    </row>
    <row r="187" ht="12.75">
      <c r="M187" s="7"/>
    </row>
    <row r="188" ht="12.75">
      <c r="M188" s="7"/>
    </row>
    <row r="189" ht="12.75">
      <c r="M189" s="7"/>
    </row>
    <row r="190" ht="12.75">
      <c r="M190" s="7"/>
    </row>
    <row r="191" ht="12.75">
      <c r="M191" s="7"/>
    </row>
    <row r="192" ht="12.75">
      <c r="M192" s="7"/>
    </row>
    <row r="193" ht="12.75">
      <c r="M193" s="7"/>
    </row>
    <row r="194" ht="12.75">
      <c r="M194" s="7"/>
    </row>
    <row r="195" ht="12.75">
      <c r="M195" s="7"/>
    </row>
    <row r="196" ht="12.75">
      <c r="M196" s="7"/>
    </row>
    <row r="197" ht="12.75">
      <c r="M197" s="7"/>
    </row>
    <row r="198" ht="12.75">
      <c r="M198" s="7"/>
    </row>
    <row r="199" ht="12.75">
      <c r="M199" s="7"/>
    </row>
    <row r="200" ht="12.75">
      <c r="M200" s="7"/>
    </row>
    <row r="201" ht="12.75">
      <c r="M201" s="7"/>
    </row>
    <row r="202" ht="12.75">
      <c r="M202" s="7"/>
    </row>
    <row r="203" ht="12.75">
      <c r="M203" s="7"/>
    </row>
    <row r="204" ht="12.75">
      <c r="M204" s="7"/>
    </row>
    <row r="205" ht="12.75">
      <c r="M205" s="7"/>
    </row>
    <row r="206" ht="12.75">
      <c r="M206" s="7"/>
    </row>
    <row r="207" ht="12.75">
      <c r="M207" s="7"/>
    </row>
    <row r="208" ht="12.75">
      <c r="M208" s="7"/>
    </row>
    <row r="209" ht="12.75">
      <c r="M209" s="7"/>
    </row>
    <row r="210" ht="12.75">
      <c r="M210" s="7"/>
    </row>
    <row r="211" ht="12.75">
      <c r="M211" s="7"/>
    </row>
    <row r="212" ht="12.75">
      <c r="M212" s="7"/>
    </row>
    <row r="213" ht="12.75">
      <c r="M213" s="7"/>
    </row>
    <row r="214" ht="12.75">
      <c r="M214" s="7"/>
    </row>
    <row r="215" ht="12.75">
      <c r="M215" s="7"/>
    </row>
    <row r="216" ht="12.75">
      <c r="M216" s="7"/>
    </row>
    <row r="217" ht="12.75">
      <c r="M217" s="7"/>
    </row>
    <row r="218" ht="12.75">
      <c r="M218" s="7"/>
    </row>
    <row r="219" ht="12.75">
      <c r="M219" s="7"/>
    </row>
    <row r="220" ht="12.75">
      <c r="M220" s="7"/>
    </row>
    <row r="221" ht="12.75">
      <c r="M221" s="7"/>
    </row>
    <row r="222" ht="12.75">
      <c r="M222" s="7"/>
    </row>
    <row r="223" ht="12.75">
      <c r="M223" s="7"/>
    </row>
    <row r="224" ht="12.75">
      <c r="M224" s="7"/>
    </row>
    <row r="225" ht="12.75">
      <c r="M225" s="7"/>
    </row>
    <row r="226" ht="12.75">
      <c r="M226" s="7"/>
    </row>
    <row r="227" ht="12.75">
      <c r="M227" s="7"/>
    </row>
    <row r="228" ht="12.75">
      <c r="M228" s="7"/>
    </row>
    <row r="229" ht="12.75">
      <c r="M229" s="7"/>
    </row>
    <row r="230" ht="12.75">
      <c r="M230" s="7"/>
    </row>
    <row r="231" ht="12.75">
      <c r="M231" s="7"/>
    </row>
    <row r="232" ht="12.75">
      <c r="M232" s="7"/>
    </row>
    <row r="233" ht="12.75">
      <c r="M233" s="7"/>
    </row>
    <row r="234" ht="12.75">
      <c r="M234" s="7"/>
    </row>
    <row r="235" ht="12.75">
      <c r="M235" s="7"/>
    </row>
    <row r="236" ht="12.75">
      <c r="M236" s="7"/>
    </row>
    <row r="237" ht="12.75">
      <c r="M237" s="7"/>
    </row>
    <row r="238" ht="12.75">
      <c r="M238" s="7"/>
    </row>
    <row r="239" ht="12.75">
      <c r="M239" s="7"/>
    </row>
    <row r="240" ht="12.75">
      <c r="M240" s="7"/>
    </row>
    <row r="241" ht="12.75">
      <c r="M241" s="7"/>
    </row>
    <row r="242" ht="12.75">
      <c r="M242" s="7"/>
    </row>
    <row r="243" ht="12.75">
      <c r="M243" s="7"/>
    </row>
    <row r="244" ht="12.75">
      <c r="M244" s="7"/>
    </row>
    <row r="245" ht="12.75">
      <c r="M245" s="7"/>
    </row>
    <row r="246" ht="12.75">
      <c r="M246" s="7"/>
    </row>
    <row r="247" ht="12.75">
      <c r="M247" s="7"/>
    </row>
    <row r="248" ht="12.75">
      <c r="M248" s="7"/>
    </row>
    <row r="249" ht="12.75">
      <c r="M249" s="7"/>
    </row>
    <row r="250" ht="12.75">
      <c r="M250" s="7"/>
    </row>
    <row r="251" ht="12.75">
      <c r="M251" s="7"/>
    </row>
    <row r="252" ht="12.75">
      <c r="M252" s="7"/>
    </row>
    <row r="253" ht="12.75">
      <c r="M253" s="7"/>
    </row>
    <row r="254" ht="12.75">
      <c r="M254" s="7"/>
    </row>
    <row r="255" ht="12.75">
      <c r="M255" s="7"/>
    </row>
    <row r="256" ht="12.75">
      <c r="M256" s="7"/>
    </row>
    <row r="257" ht="12.75">
      <c r="M257" s="7"/>
    </row>
    <row r="258" ht="12.75">
      <c r="M258" s="7"/>
    </row>
    <row r="259" ht="12.75">
      <c r="M259" s="7"/>
    </row>
    <row r="260" ht="12.75">
      <c r="M260" s="7"/>
    </row>
    <row r="261" ht="12.75">
      <c r="M261" s="7"/>
    </row>
    <row r="262" ht="12.75">
      <c r="M262" s="7"/>
    </row>
    <row r="263" ht="12.75">
      <c r="M263" s="7"/>
    </row>
    <row r="264" ht="12.75">
      <c r="M264" s="7"/>
    </row>
    <row r="265" ht="12.75">
      <c r="M265" s="7"/>
    </row>
    <row r="266" ht="12.75">
      <c r="M266" s="7"/>
    </row>
    <row r="267" ht="12.75">
      <c r="M267" s="7"/>
    </row>
    <row r="268" ht="12.75">
      <c r="M268" s="7"/>
    </row>
    <row r="269" ht="12.75">
      <c r="M269" s="7"/>
    </row>
    <row r="270" ht="12.75">
      <c r="M270" s="7"/>
    </row>
    <row r="271" ht="12.75">
      <c r="M271" s="7"/>
    </row>
    <row r="272" ht="12.75">
      <c r="M272" s="7"/>
    </row>
    <row r="273" ht="12.75">
      <c r="M273" s="7"/>
    </row>
    <row r="274" ht="12.75">
      <c r="M274" s="7"/>
    </row>
    <row r="275" ht="12.75">
      <c r="M275" s="7"/>
    </row>
    <row r="276" ht="12.75">
      <c r="M276" s="7"/>
    </row>
    <row r="277" ht="12.75">
      <c r="M277" s="7"/>
    </row>
    <row r="278" ht="12.75">
      <c r="M278" s="7"/>
    </row>
    <row r="279" ht="12.75">
      <c r="M279" s="7"/>
    </row>
    <row r="280" ht="12.75">
      <c r="M280" s="7"/>
    </row>
    <row r="281" ht="12.75">
      <c r="M281" s="7"/>
    </row>
    <row r="282" ht="12.75">
      <c r="M282" s="7"/>
    </row>
    <row r="283" ht="12.75">
      <c r="M283" s="7"/>
    </row>
    <row r="284" ht="12.75">
      <c r="M284" s="7"/>
    </row>
    <row r="285" ht="12.75">
      <c r="M285" s="7"/>
    </row>
    <row r="286" ht="12.75">
      <c r="M286" s="7"/>
    </row>
    <row r="287" ht="12.75">
      <c r="M287" s="7"/>
    </row>
    <row r="288" ht="12.75">
      <c r="M288" s="7"/>
    </row>
    <row r="289" ht="12.75">
      <c r="M289" s="7"/>
    </row>
    <row r="290" ht="12.75">
      <c r="M290" s="7"/>
    </row>
    <row r="291" ht="12.75">
      <c r="M291" s="7"/>
    </row>
    <row r="292" ht="12.75">
      <c r="M292" s="7"/>
    </row>
    <row r="293" ht="12.75">
      <c r="M293" s="7"/>
    </row>
    <row r="294" ht="12.75">
      <c r="M294" s="7"/>
    </row>
    <row r="295" ht="12.75">
      <c r="M295" s="7"/>
    </row>
    <row r="296" ht="12.75">
      <c r="M296" s="7"/>
    </row>
    <row r="297" ht="12.75">
      <c r="M297" s="7"/>
    </row>
    <row r="298" ht="12.75">
      <c r="M298" s="7"/>
    </row>
    <row r="299" ht="12.75">
      <c r="M299" s="7"/>
    </row>
    <row r="300" ht="12.75">
      <c r="M300" s="7"/>
    </row>
    <row r="301" ht="12.75">
      <c r="M301" s="7"/>
    </row>
    <row r="302" ht="12.75">
      <c r="M302" s="7"/>
    </row>
    <row r="303" ht="12.75">
      <c r="M303" s="7"/>
    </row>
    <row r="304" ht="12.75">
      <c r="M304" s="7"/>
    </row>
    <row r="305" ht="12.75">
      <c r="M305" s="7"/>
    </row>
    <row r="306" ht="12.75">
      <c r="M306" s="7"/>
    </row>
    <row r="307" ht="12.75">
      <c r="M307" s="7"/>
    </row>
    <row r="308" ht="12.75">
      <c r="M308" s="7"/>
    </row>
    <row r="309" ht="12.75">
      <c r="M309" s="7"/>
    </row>
    <row r="310" ht="12.75">
      <c r="M310" s="7"/>
    </row>
    <row r="311" ht="12.75">
      <c r="M311" s="7"/>
    </row>
    <row r="312" ht="12.75">
      <c r="M312" s="7"/>
    </row>
    <row r="313" ht="12.75">
      <c r="M313" s="7"/>
    </row>
    <row r="314" ht="12.75">
      <c r="M314" s="7"/>
    </row>
    <row r="315" ht="12.75">
      <c r="M315" s="7"/>
    </row>
    <row r="316" ht="12.75">
      <c r="M316" s="7"/>
    </row>
    <row r="317" ht="12.75">
      <c r="M317" s="7"/>
    </row>
    <row r="318" ht="12.75">
      <c r="M318" s="7"/>
    </row>
    <row r="319" ht="12.75">
      <c r="M319" s="7"/>
    </row>
    <row r="320" ht="12.75">
      <c r="M320" s="7"/>
    </row>
    <row r="321" ht="12.75">
      <c r="M321" s="7"/>
    </row>
    <row r="322" ht="12.75">
      <c r="M322" s="7"/>
    </row>
    <row r="323" ht="12.75">
      <c r="M323" s="7"/>
    </row>
    <row r="324" ht="12.75">
      <c r="M324" s="7"/>
    </row>
    <row r="325" ht="12.75">
      <c r="M325" s="7"/>
    </row>
    <row r="326" ht="12.75">
      <c r="M326" s="7"/>
    </row>
    <row r="327" ht="12.75">
      <c r="M327" s="7"/>
    </row>
    <row r="328" ht="12.75">
      <c r="M328" s="7"/>
    </row>
    <row r="329" ht="12.75">
      <c r="M329" s="7"/>
    </row>
    <row r="330" ht="12.75">
      <c r="M330" s="7"/>
    </row>
    <row r="331" ht="12.75">
      <c r="M331" s="7"/>
    </row>
    <row r="332" ht="12.75">
      <c r="M332" s="7"/>
    </row>
    <row r="333" ht="12.75">
      <c r="M333" s="7"/>
    </row>
    <row r="334" ht="12.75">
      <c r="M334" s="7"/>
    </row>
    <row r="335" ht="12.75">
      <c r="M335" s="7"/>
    </row>
    <row r="336" ht="12.75">
      <c r="M336" s="7"/>
    </row>
    <row r="337" ht="12.75">
      <c r="M337" s="7"/>
    </row>
    <row r="338" ht="12.75">
      <c r="M338" s="7"/>
    </row>
    <row r="339" ht="12.75">
      <c r="M339" s="7"/>
    </row>
    <row r="340" ht="12.75">
      <c r="M340" s="7"/>
    </row>
    <row r="341" ht="12.75">
      <c r="M341" s="7"/>
    </row>
    <row r="342" ht="12.75">
      <c r="M342" s="7"/>
    </row>
    <row r="343" ht="12.75">
      <c r="M343" s="7"/>
    </row>
    <row r="344" ht="12.75">
      <c r="M344" s="7"/>
    </row>
    <row r="345" ht="12.75">
      <c r="M345" s="7"/>
    </row>
    <row r="346" ht="12.75">
      <c r="M346" s="7"/>
    </row>
    <row r="347" ht="12.75">
      <c r="M347" s="7"/>
    </row>
    <row r="348" ht="12.75">
      <c r="M348" s="7"/>
    </row>
    <row r="349" ht="12.75">
      <c r="M349" s="7"/>
    </row>
    <row r="350" ht="12.75">
      <c r="M350" s="7"/>
    </row>
    <row r="351" ht="12.75">
      <c r="M351" s="7"/>
    </row>
    <row r="352" ht="12.75">
      <c r="M352" s="7"/>
    </row>
    <row r="353" ht="12.75">
      <c r="M353" s="7"/>
    </row>
    <row r="354" ht="12.75">
      <c r="M354" s="7"/>
    </row>
    <row r="355" ht="12.75">
      <c r="M355" s="7"/>
    </row>
    <row r="356" ht="12.75">
      <c r="M356" s="7"/>
    </row>
    <row r="357" ht="12.75">
      <c r="M357" s="7"/>
    </row>
    <row r="358" ht="12.75">
      <c r="M358" s="7"/>
    </row>
    <row r="359" ht="12.75">
      <c r="M359" s="7"/>
    </row>
    <row r="360" ht="12.75">
      <c r="M360" s="7"/>
    </row>
    <row r="361" ht="12.75">
      <c r="M361" s="7"/>
    </row>
    <row r="362" ht="12.75">
      <c r="M362" s="7"/>
    </row>
    <row r="363" ht="12.75">
      <c r="M363" s="7"/>
    </row>
    <row r="364" ht="12.75">
      <c r="M364" s="7"/>
    </row>
    <row r="365" ht="12.75">
      <c r="M365" s="7"/>
    </row>
    <row r="366" ht="12.75">
      <c r="M366" s="7"/>
    </row>
    <row r="367" ht="12.75">
      <c r="M367" s="7"/>
    </row>
    <row r="368" ht="12.75">
      <c r="M368" s="7"/>
    </row>
    <row r="369" ht="12.75">
      <c r="M369" s="7"/>
    </row>
    <row r="370" ht="12.75">
      <c r="M370" s="7"/>
    </row>
    <row r="371" ht="12.75">
      <c r="M371" s="7"/>
    </row>
    <row r="372" ht="12.75">
      <c r="M372" s="7"/>
    </row>
    <row r="373" ht="12.75">
      <c r="M373" s="7"/>
    </row>
    <row r="374" ht="12.75">
      <c r="M374" s="7"/>
    </row>
    <row r="375" ht="12.75">
      <c r="M375" s="7"/>
    </row>
    <row r="376" ht="12.75">
      <c r="M376" s="7"/>
    </row>
    <row r="377" ht="12.75">
      <c r="M377" s="7"/>
    </row>
    <row r="378" ht="12.75">
      <c r="M378" s="7"/>
    </row>
    <row r="379" ht="12.75">
      <c r="M379" s="7"/>
    </row>
    <row r="380" ht="12.75">
      <c r="M380" s="7"/>
    </row>
    <row r="381" ht="12.75">
      <c r="M381" s="7"/>
    </row>
    <row r="382" ht="12.75">
      <c r="M382" s="7"/>
    </row>
    <row r="383" ht="12.75">
      <c r="M383" s="7"/>
    </row>
    <row r="384" ht="12.75">
      <c r="M384" s="7"/>
    </row>
    <row r="385" ht="12.75">
      <c r="M385" s="7"/>
    </row>
    <row r="386" ht="12.75">
      <c r="M386" s="7"/>
    </row>
    <row r="387" ht="12.75">
      <c r="M387" s="7"/>
    </row>
    <row r="388" ht="12.75">
      <c r="M388" s="7"/>
    </row>
    <row r="389" ht="12.75">
      <c r="M389" s="7"/>
    </row>
    <row r="390" ht="12.75">
      <c r="M390" s="7"/>
    </row>
    <row r="391" ht="12.75">
      <c r="M391" s="7"/>
    </row>
    <row r="392" ht="12.75">
      <c r="M392" s="7"/>
    </row>
    <row r="393" ht="12.75">
      <c r="M393" s="7"/>
    </row>
    <row r="394" ht="12.75">
      <c r="M394" s="7"/>
    </row>
    <row r="395" ht="12.75">
      <c r="M395" s="7"/>
    </row>
    <row r="396" ht="12.75">
      <c r="M396" s="7"/>
    </row>
    <row r="397" ht="12.75">
      <c r="M397" s="7"/>
    </row>
    <row r="398" ht="12.75">
      <c r="M398" s="7"/>
    </row>
    <row r="399" ht="12.75">
      <c r="M399" s="7"/>
    </row>
    <row r="400" ht="12.75">
      <c r="M400" s="7"/>
    </row>
    <row r="401" ht="12.75">
      <c r="M401" s="7"/>
    </row>
    <row r="402" ht="12.75">
      <c r="M402" s="7"/>
    </row>
    <row r="403" ht="12.75">
      <c r="M403" s="7"/>
    </row>
    <row r="404" ht="12.75">
      <c r="M404" s="7"/>
    </row>
    <row r="405" ht="12.75">
      <c r="M405" s="7"/>
    </row>
    <row r="406" ht="12.75">
      <c r="M406" s="7"/>
    </row>
    <row r="407" ht="12.75">
      <c r="M407" s="7"/>
    </row>
    <row r="408" ht="12.75">
      <c r="M408" s="7"/>
    </row>
    <row r="409" ht="12.75">
      <c r="M409" s="7"/>
    </row>
    <row r="410" ht="12.75">
      <c r="M410" s="7"/>
    </row>
    <row r="411" ht="12.75">
      <c r="M411" s="7"/>
    </row>
    <row r="412" ht="12.75">
      <c r="M412" s="7"/>
    </row>
    <row r="413" ht="12.75">
      <c r="M413" s="7"/>
    </row>
    <row r="414" ht="12.75">
      <c r="M414" s="7"/>
    </row>
    <row r="415" ht="12.75">
      <c r="M415" s="7"/>
    </row>
    <row r="416" ht="12.75">
      <c r="M416" s="7"/>
    </row>
    <row r="417" ht="12.75">
      <c r="M417" s="7"/>
    </row>
    <row r="418" ht="12.75">
      <c r="M418" s="7"/>
    </row>
    <row r="419" ht="12.75">
      <c r="M419" s="7"/>
    </row>
    <row r="420" ht="12.75">
      <c r="M420" s="7"/>
    </row>
    <row r="421" ht="12.75">
      <c r="M421" s="7"/>
    </row>
    <row r="422" ht="12.75">
      <c r="M422" s="7"/>
    </row>
    <row r="423" ht="12.75">
      <c r="M423" s="7"/>
    </row>
    <row r="424" ht="12.75">
      <c r="M424" s="7"/>
    </row>
    <row r="425" ht="12.75">
      <c r="M425" s="7"/>
    </row>
    <row r="426" ht="12.75">
      <c r="M426" s="7"/>
    </row>
    <row r="427" ht="12.75">
      <c r="M427" s="7"/>
    </row>
    <row r="428" ht="12.75">
      <c r="M428" s="7"/>
    </row>
    <row r="429" ht="12.75">
      <c r="M429" s="7"/>
    </row>
    <row r="430" ht="12.75">
      <c r="M430" s="7"/>
    </row>
    <row r="431" ht="12.75">
      <c r="M431" s="7"/>
    </row>
    <row r="432" ht="12.75">
      <c r="M432" s="7"/>
    </row>
    <row r="433" ht="12.75">
      <c r="M433" s="7"/>
    </row>
    <row r="434" ht="12.75">
      <c r="M434" s="7"/>
    </row>
    <row r="435" ht="12.75">
      <c r="M435" s="7"/>
    </row>
    <row r="436" ht="12.75">
      <c r="M436" s="7"/>
    </row>
    <row r="437" ht="12.75">
      <c r="M437" s="7"/>
    </row>
    <row r="438" ht="12.75">
      <c r="M438" s="7"/>
    </row>
    <row r="439" ht="12.75">
      <c r="M439" s="7"/>
    </row>
    <row r="440" ht="12.75">
      <c r="M440" s="7"/>
    </row>
    <row r="441" ht="12.75">
      <c r="M441" s="7"/>
    </row>
    <row r="442" ht="12.75">
      <c r="M442" s="7"/>
    </row>
    <row r="443" ht="12.75">
      <c r="M443" s="7"/>
    </row>
    <row r="444" ht="12.75">
      <c r="M444" s="7"/>
    </row>
    <row r="445" ht="12.75">
      <c r="M445" s="7"/>
    </row>
    <row r="446" ht="12.75">
      <c r="M446" s="7"/>
    </row>
    <row r="447" ht="12.75">
      <c r="M447" s="7"/>
    </row>
    <row r="448" ht="12.75">
      <c r="M448" s="7"/>
    </row>
    <row r="449" ht="12.75">
      <c r="M449" s="7"/>
    </row>
    <row r="450" ht="12.75">
      <c r="M450" s="7"/>
    </row>
    <row r="451" ht="12.75">
      <c r="M451" s="7"/>
    </row>
    <row r="452" ht="12.75">
      <c r="M452" s="7"/>
    </row>
    <row r="453" ht="12.75">
      <c r="M453" s="7"/>
    </row>
    <row r="454" ht="12.75">
      <c r="M454" s="7"/>
    </row>
    <row r="455" ht="12.75">
      <c r="M455" s="7"/>
    </row>
    <row r="456" ht="12.75">
      <c r="M456" s="7"/>
    </row>
    <row r="457" ht="12.75">
      <c r="M457" s="7"/>
    </row>
    <row r="458" ht="12.75">
      <c r="M458" s="7"/>
    </row>
    <row r="459" ht="12.75">
      <c r="M459" s="7"/>
    </row>
    <row r="460" ht="12.75">
      <c r="M460" s="7"/>
    </row>
    <row r="461" ht="12.75">
      <c r="M461" s="7"/>
    </row>
    <row r="462" ht="12.75">
      <c r="M462" s="7"/>
    </row>
    <row r="463" ht="12.75">
      <c r="M463" s="7"/>
    </row>
    <row r="464" ht="12.75">
      <c r="M464" s="7"/>
    </row>
    <row r="465" ht="12.75">
      <c r="M465" s="7"/>
    </row>
    <row r="466" ht="12.75">
      <c r="M466" s="7"/>
    </row>
    <row r="467" ht="12.75">
      <c r="M467" s="7"/>
    </row>
    <row r="468" ht="12.75">
      <c r="M468" s="7"/>
    </row>
    <row r="469" ht="12.75">
      <c r="M469" s="7"/>
    </row>
    <row r="470" ht="12.75">
      <c r="M470" s="7"/>
    </row>
    <row r="471" ht="12.75">
      <c r="M471" s="7"/>
    </row>
    <row r="472" ht="12.75">
      <c r="M472" s="7"/>
    </row>
    <row r="473" ht="12.75">
      <c r="M473" s="7"/>
    </row>
    <row r="474" ht="12.75">
      <c r="M474" s="7"/>
    </row>
    <row r="475" ht="12.75">
      <c r="M475" s="7"/>
    </row>
    <row r="476" ht="12.75">
      <c r="M476" s="7"/>
    </row>
    <row r="477" ht="12.75">
      <c r="M477" s="7"/>
    </row>
    <row r="478" ht="12.75">
      <c r="M478" s="7"/>
    </row>
    <row r="479" ht="12.75">
      <c r="M479" s="7"/>
    </row>
    <row r="480" ht="12.75">
      <c r="M480" s="7"/>
    </row>
    <row r="481" ht="12.75">
      <c r="M481" s="7"/>
    </row>
    <row r="482" ht="12.75">
      <c r="M482" s="7"/>
    </row>
    <row r="483" ht="12.75">
      <c r="M483" s="7"/>
    </row>
    <row r="484" ht="12.75">
      <c r="M484" s="7"/>
    </row>
    <row r="485" ht="12.75">
      <c r="M485" s="7"/>
    </row>
    <row r="486" ht="12.75">
      <c r="M486" s="7"/>
    </row>
    <row r="487" ht="12.75">
      <c r="M487" s="7"/>
    </row>
    <row r="488" ht="12.75">
      <c r="M488" s="7"/>
    </row>
    <row r="489" ht="12.75">
      <c r="M489" s="7"/>
    </row>
    <row r="490" ht="12.75">
      <c r="M490" s="7"/>
    </row>
    <row r="491" ht="12.75">
      <c r="M491" s="7"/>
    </row>
    <row r="492" ht="12.75">
      <c r="M492" s="7"/>
    </row>
    <row r="493" ht="12.75">
      <c r="M493" s="7"/>
    </row>
    <row r="494" ht="12.75">
      <c r="M494" s="7"/>
    </row>
    <row r="495" ht="12.75">
      <c r="M495" s="7"/>
    </row>
    <row r="496" ht="12.75">
      <c r="M496" s="7"/>
    </row>
    <row r="497" ht="12.75">
      <c r="M497" s="7"/>
    </row>
    <row r="498" ht="12.75">
      <c r="M498" s="7"/>
    </row>
    <row r="499" ht="12.75">
      <c r="M499" s="7"/>
    </row>
    <row r="500" ht="12.75">
      <c r="M500" s="7"/>
    </row>
    <row r="501" ht="12.75">
      <c r="M501" s="7"/>
    </row>
    <row r="502" ht="12.75">
      <c r="M502" s="7"/>
    </row>
    <row r="503" ht="12.75">
      <c r="M503" s="7"/>
    </row>
    <row r="504" ht="12.75">
      <c r="M504" s="7"/>
    </row>
    <row r="505" ht="12.75">
      <c r="M505" s="7"/>
    </row>
    <row r="506" ht="12.75">
      <c r="M506" s="7"/>
    </row>
    <row r="507" ht="12.75">
      <c r="M507" s="7"/>
    </row>
    <row r="508" ht="12.75">
      <c r="M508" s="7"/>
    </row>
    <row r="509" ht="12.75">
      <c r="M509" s="7"/>
    </row>
    <row r="510" ht="12.75">
      <c r="M510" s="7"/>
    </row>
    <row r="511" ht="12.75">
      <c r="M511" s="7"/>
    </row>
    <row r="512" ht="12.75">
      <c r="M512" s="7"/>
    </row>
    <row r="513" ht="12.75">
      <c r="M513" s="7"/>
    </row>
    <row r="514" ht="12.75">
      <c r="M514" s="7"/>
    </row>
    <row r="515" ht="12.75">
      <c r="M515" s="7"/>
    </row>
    <row r="516" ht="12.75">
      <c r="M516" s="7"/>
    </row>
    <row r="517" ht="12.75">
      <c r="M517" s="7"/>
    </row>
    <row r="518" ht="12.75">
      <c r="M518" s="7"/>
    </row>
    <row r="519" ht="12.75">
      <c r="M519" s="7"/>
    </row>
    <row r="520" ht="12.75">
      <c r="M520" s="7"/>
    </row>
    <row r="521" ht="12.75">
      <c r="M521" s="7"/>
    </row>
    <row r="522" ht="12.75">
      <c r="M522" s="7"/>
    </row>
    <row r="523" ht="12.75">
      <c r="M523" s="7"/>
    </row>
    <row r="524" ht="12.75">
      <c r="M524" s="7"/>
    </row>
    <row r="525" ht="12.75">
      <c r="M525" s="7"/>
    </row>
    <row r="526" ht="12.75">
      <c r="M526" s="7"/>
    </row>
    <row r="527" ht="12.75">
      <c r="M527" s="7"/>
    </row>
    <row r="528" ht="12.75">
      <c r="M528" s="7"/>
    </row>
    <row r="529" ht="12.75">
      <c r="M529" s="7"/>
    </row>
    <row r="530" ht="12.75">
      <c r="M530" s="7"/>
    </row>
    <row r="531" ht="12.75">
      <c r="M531" s="7"/>
    </row>
    <row r="532" ht="12.75">
      <c r="M532" s="7"/>
    </row>
    <row r="533" ht="12.75">
      <c r="M533" s="7"/>
    </row>
    <row r="534" ht="12.75">
      <c r="M534" s="7"/>
    </row>
    <row r="535" ht="12.75">
      <c r="M535" s="7"/>
    </row>
    <row r="536" ht="12.75">
      <c r="M536" s="7"/>
    </row>
    <row r="537" ht="12.75">
      <c r="M537" s="7"/>
    </row>
    <row r="538" ht="12.75">
      <c r="M538" s="7"/>
    </row>
    <row r="539" ht="12.75">
      <c r="M539" s="7"/>
    </row>
    <row r="540" ht="12.75">
      <c r="M540" s="7"/>
    </row>
    <row r="541" ht="12.75">
      <c r="M541" s="7"/>
    </row>
    <row r="542" ht="12.75">
      <c r="M542" s="7"/>
    </row>
    <row r="543" ht="12.75">
      <c r="M543" s="7"/>
    </row>
    <row r="544" ht="12.75">
      <c r="M544" s="7"/>
    </row>
    <row r="545" ht="12.75">
      <c r="M545" s="7"/>
    </row>
    <row r="546" ht="12.75">
      <c r="M546" s="7"/>
    </row>
    <row r="547" ht="12.75">
      <c r="M547" s="7"/>
    </row>
    <row r="548" ht="12.75">
      <c r="M548" s="7"/>
    </row>
    <row r="549" ht="12.75">
      <c r="M549" s="7"/>
    </row>
    <row r="550" ht="12.75">
      <c r="M550" s="7"/>
    </row>
    <row r="551" ht="12.75">
      <c r="M551" s="7"/>
    </row>
    <row r="552" ht="12.75">
      <c r="M552" s="7"/>
    </row>
    <row r="553" ht="12.75">
      <c r="M553" s="7"/>
    </row>
    <row r="554" ht="12.75">
      <c r="M554" s="7"/>
    </row>
    <row r="555" ht="12.75">
      <c r="M555" s="7"/>
    </row>
    <row r="556" ht="12.75">
      <c r="M556" s="7"/>
    </row>
    <row r="557" ht="12.75">
      <c r="M557" s="7"/>
    </row>
    <row r="558" ht="12.75">
      <c r="M558" s="7"/>
    </row>
    <row r="559" ht="12.75">
      <c r="M559" s="7"/>
    </row>
    <row r="560" ht="12.75">
      <c r="M560" s="7"/>
    </row>
    <row r="561" ht="12.75">
      <c r="M561" s="7"/>
    </row>
    <row r="562" ht="12.75">
      <c r="M562" s="7"/>
    </row>
    <row r="563" ht="12.75">
      <c r="M563" s="7"/>
    </row>
    <row r="564" ht="12.75">
      <c r="M564" s="7"/>
    </row>
    <row r="565" ht="12.75">
      <c r="M565" s="7"/>
    </row>
    <row r="566" ht="12.75">
      <c r="M566" s="7"/>
    </row>
    <row r="567" ht="12.75">
      <c r="M567" s="7"/>
    </row>
    <row r="568" ht="12.75">
      <c r="M568" s="7"/>
    </row>
    <row r="569" ht="12.75">
      <c r="M569" s="7"/>
    </row>
    <row r="570" ht="12.75">
      <c r="M570" s="7"/>
    </row>
    <row r="571" ht="12.75">
      <c r="M571" s="7"/>
    </row>
    <row r="572" ht="12.75">
      <c r="M572" s="7"/>
    </row>
    <row r="573" ht="12.75">
      <c r="M573" s="7"/>
    </row>
    <row r="574" ht="12.75">
      <c r="M574" s="7"/>
    </row>
    <row r="575" ht="12.75">
      <c r="M575" s="7"/>
    </row>
    <row r="576" ht="12.75">
      <c r="M576" s="7"/>
    </row>
    <row r="577" ht="12.75">
      <c r="M577" s="7"/>
    </row>
    <row r="578" ht="12.75">
      <c r="M578" s="7"/>
    </row>
    <row r="579" ht="12.75">
      <c r="M579" s="7"/>
    </row>
    <row r="580" ht="12.75">
      <c r="M580" s="7"/>
    </row>
    <row r="581" ht="12.75">
      <c r="M581" s="7"/>
    </row>
    <row r="582" ht="12.75">
      <c r="M582" s="7"/>
    </row>
    <row r="583" ht="12.75">
      <c r="M583" s="7"/>
    </row>
    <row r="584" ht="12.75">
      <c r="M584" s="7"/>
    </row>
    <row r="585" ht="12.75">
      <c r="M585" s="7"/>
    </row>
    <row r="586" ht="12.75">
      <c r="M586" s="7"/>
    </row>
    <row r="587" ht="12.75">
      <c r="M587" s="7"/>
    </row>
    <row r="588" ht="12.75">
      <c r="M588" s="7"/>
    </row>
    <row r="589" ht="12.75">
      <c r="M589" s="7"/>
    </row>
    <row r="590" ht="12.75">
      <c r="M590" s="7"/>
    </row>
    <row r="591" ht="12.75">
      <c r="M591" s="7"/>
    </row>
    <row r="592" ht="12.75">
      <c r="M592" s="7"/>
    </row>
    <row r="593" ht="12.75">
      <c r="M593" s="7"/>
    </row>
    <row r="594" ht="12.75">
      <c r="M594" s="7"/>
    </row>
    <row r="595" ht="12.75">
      <c r="M595" s="7"/>
    </row>
    <row r="596" ht="12.75">
      <c r="M596" s="7"/>
    </row>
    <row r="597" ht="12.75">
      <c r="M597" s="7"/>
    </row>
    <row r="598" ht="12.75">
      <c r="M598" s="7"/>
    </row>
    <row r="599" ht="12.75">
      <c r="M599" s="7"/>
    </row>
    <row r="600" ht="12.75">
      <c r="M600" s="7"/>
    </row>
    <row r="601" ht="12.75">
      <c r="M601" s="7"/>
    </row>
    <row r="602" ht="12.75">
      <c r="M602" s="7"/>
    </row>
    <row r="603" ht="12.75">
      <c r="M603" s="7"/>
    </row>
    <row r="604" ht="12.75">
      <c r="M604" s="7"/>
    </row>
    <row r="605" ht="12.75">
      <c r="M605" s="7"/>
    </row>
    <row r="606" ht="12.75">
      <c r="M606" s="7"/>
    </row>
    <row r="607" ht="12.75">
      <c r="M607" s="7"/>
    </row>
    <row r="608" ht="12.75">
      <c r="M608" s="7"/>
    </row>
    <row r="609" ht="12.75">
      <c r="M609" s="7"/>
    </row>
    <row r="610" ht="12.75">
      <c r="M610" s="7"/>
    </row>
    <row r="611" ht="12.75">
      <c r="M611" s="7"/>
    </row>
    <row r="612" ht="12.75">
      <c r="M612" s="7"/>
    </row>
    <row r="613" ht="12.75">
      <c r="M613" s="7"/>
    </row>
    <row r="614" ht="12.75">
      <c r="M614" s="7"/>
    </row>
    <row r="615" ht="12.75">
      <c r="M615" s="7"/>
    </row>
    <row r="616" ht="12.75">
      <c r="M616" s="7"/>
    </row>
    <row r="617" ht="12.75">
      <c r="M617" s="7"/>
    </row>
    <row r="618" ht="12.75">
      <c r="M618" s="7"/>
    </row>
    <row r="619" ht="12.75">
      <c r="M619" s="7"/>
    </row>
    <row r="620" ht="12.75">
      <c r="M620" s="7"/>
    </row>
    <row r="621" ht="12.75">
      <c r="M621" s="7"/>
    </row>
    <row r="622" ht="12.75">
      <c r="M622" s="7"/>
    </row>
    <row r="623" ht="12.75">
      <c r="M623" s="7"/>
    </row>
    <row r="624" ht="12.75">
      <c r="M624" s="7"/>
    </row>
    <row r="625" ht="12.75">
      <c r="M625" s="7"/>
    </row>
    <row r="626" ht="12.75">
      <c r="M626" s="7"/>
    </row>
    <row r="627" ht="12.75">
      <c r="M627" s="7"/>
    </row>
    <row r="628" ht="12.75">
      <c r="M628" s="7"/>
    </row>
    <row r="629" ht="12.75">
      <c r="M629" s="7"/>
    </row>
    <row r="630" ht="12.75">
      <c r="M630" s="7"/>
    </row>
    <row r="631" ht="12.75">
      <c r="M631" s="7"/>
    </row>
    <row r="632" ht="12.75">
      <c r="M632" s="7"/>
    </row>
    <row r="633" ht="12.75">
      <c r="M633" s="7"/>
    </row>
    <row r="634" ht="12.75">
      <c r="M634" s="7"/>
    </row>
    <row r="635" ht="12.75">
      <c r="M635" s="7"/>
    </row>
    <row r="636" ht="12.75">
      <c r="M636" s="7"/>
    </row>
    <row r="637" ht="12.75">
      <c r="M637" s="7"/>
    </row>
    <row r="638" ht="12.75">
      <c r="M638" s="7"/>
    </row>
    <row r="639" ht="12.75">
      <c r="M639" s="7"/>
    </row>
    <row r="640" ht="12.75">
      <c r="M640" s="7"/>
    </row>
    <row r="641" ht="12.75">
      <c r="M641" s="7"/>
    </row>
    <row r="642" ht="12.75">
      <c r="M642" s="7"/>
    </row>
    <row r="643" ht="12.75">
      <c r="M643" s="7"/>
    </row>
    <row r="644" ht="12.75">
      <c r="M644" s="7"/>
    </row>
    <row r="645" ht="12.75">
      <c r="M645" s="7"/>
    </row>
    <row r="646" ht="12.75">
      <c r="M646" s="7"/>
    </row>
    <row r="647" ht="12.75">
      <c r="M647" s="7"/>
    </row>
    <row r="648" ht="12.75">
      <c r="M648" s="7"/>
    </row>
    <row r="649" ht="12.75">
      <c r="M649" s="7"/>
    </row>
    <row r="650" ht="12.75">
      <c r="M650" s="7"/>
    </row>
    <row r="651" ht="12.75">
      <c r="M651" s="7"/>
    </row>
    <row r="652" ht="12.75">
      <c r="M652" s="7"/>
    </row>
    <row r="653" ht="12.75">
      <c r="M653" s="7"/>
    </row>
    <row r="654" ht="12.75">
      <c r="M654" s="7"/>
    </row>
    <row r="655" ht="12.75">
      <c r="M655" s="7"/>
    </row>
    <row r="656" ht="12.75">
      <c r="M656" s="7"/>
    </row>
    <row r="657" ht="12.75">
      <c r="M657" s="7"/>
    </row>
    <row r="658" ht="12.75">
      <c r="M658" s="7"/>
    </row>
    <row r="659" ht="12.75">
      <c r="M659" s="7"/>
    </row>
    <row r="660" ht="12.75">
      <c r="M660" s="7"/>
    </row>
    <row r="661" ht="12.75">
      <c r="M661" s="7"/>
    </row>
    <row r="662" ht="12.75">
      <c r="M662" s="7"/>
    </row>
    <row r="663" ht="12.75">
      <c r="M663" s="7"/>
    </row>
    <row r="664" ht="12.75">
      <c r="M664" s="7"/>
    </row>
    <row r="665" ht="12.75">
      <c r="M665" s="7"/>
    </row>
    <row r="666" ht="12.75">
      <c r="M666" s="7"/>
    </row>
    <row r="667" ht="12.75">
      <c r="M667" s="7"/>
    </row>
    <row r="668" ht="12.75">
      <c r="M668" s="7"/>
    </row>
    <row r="669" ht="12.75">
      <c r="M669" s="7"/>
    </row>
    <row r="670" ht="12.75">
      <c r="M670" s="7"/>
    </row>
    <row r="671" ht="12.75">
      <c r="M671" s="7"/>
    </row>
    <row r="672" ht="12.75">
      <c r="M672" s="7"/>
    </row>
    <row r="673" ht="12.75">
      <c r="M673" s="7"/>
    </row>
    <row r="674" ht="12.75">
      <c r="M674" s="7"/>
    </row>
    <row r="675" ht="12.75">
      <c r="M675" s="7"/>
    </row>
    <row r="676" ht="12.75">
      <c r="M676" s="7"/>
    </row>
    <row r="677" ht="12.75">
      <c r="M677" s="7"/>
    </row>
    <row r="678" ht="12.75">
      <c r="M678" s="7"/>
    </row>
    <row r="679" ht="12.75">
      <c r="M679" s="7"/>
    </row>
    <row r="680" ht="12.75">
      <c r="M680" s="7"/>
    </row>
    <row r="681" ht="12.75">
      <c r="M681" s="7"/>
    </row>
    <row r="682" ht="12.75">
      <c r="M682" s="7"/>
    </row>
    <row r="683" ht="12.75">
      <c r="M683" s="7"/>
    </row>
    <row r="684" ht="12.75">
      <c r="M684" s="7"/>
    </row>
    <row r="685" ht="12.75">
      <c r="M685" s="7"/>
    </row>
    <row r="686" ht="12.75">
      <c r="M686" s="7"/>
    </row>
    <row r="687" ht="12.75">
      <c r="M687" s="7"/>
    </row>
    <row r="688" ht="12.75">
      <c r="M688" s="7"/>
    </row>
    <row r="689" ht="12.75">
      <c r="M689" s="7"/>
    </row>
    <row r="690" ht="12.75">
      <c r="M690" s="7"/>
    </row>
    <row r="691" ht="12.75">
      <c r="M691" s="7"/>
    </row>
    <row r="692" ht="12.75">
      <c r="M692" s="7"/>
    </row>
    <row r="693" ht="12.75">
      <c r="M693" s="7"/>
    </row>
    <row r="694" ht="12.75">
      <c r="M694" s="7"/>
    </row>
    <row r="695" ht="12.75">
      <c r="M695" s="7"/>
    </row>
    <row r="696" ht="12.75">
      <c r="M696" s="7"/>
    </row>
    <row r="697" ht="12.75">
      <c r="M697" s="7"/>
    </row>
    <row r="698" ht="12.75">
      <c r="M698" s="7"/>
    </row>
    <row r="699" ht="12.75">
      <c r="M699" s="7"/>
    </row>
    <row r="700" ht="12.75">
      <c r="M700" s="7"/>
    </row>
    <row r="701" ht="12.75">
      <c r="M701" s="7"/>
    </row>
    <row r="702" ht="12.75">
      <c r="M702" s="7"/>
    </row>
    <row r="703" ht="12.75">
      <c r="M703" s="7"/>
    </row>
    <row r="704" ht="12.75">
      <c r="M704" s="7"/>
    </row>
    <row r="705" ht="12.75">
      <c r="M705" s="7"/>
    </row>
    <row r="706" ht="12.75">
      <c r="M706" s="7"/>
    </row>
    <row r="707" ht="12.75">
      <c r="M707" s="7"/>
    </row>
    <row r="708" ht="12.75">
      <c r="M708" s="7"/>
    </row>
    <row r="709" ht="12.75">
      <c r="M709" s="7"/>
    </row>
    <row r="710" ht="12.75">
      <c r="M710" s="7"/>
    </row>
    <row r="711" ht="12.75">
      <c r="M711" s="7"/>
    </row>
    <row r="712" ht="12.75">
      <c r="M712" s="7"/>
    </row>
    <row r="713" ht="12.75">
      <c r="M713" s="7"/>
    </row>
    <row r="714" ht="12.75">
      <c r="M714" s="7"/>
    </row>
    <row r="715" ht="12.75">
      <c r="M715" s="7"/>
    </row>
    <row r="716" ht="12.75">
      <c r="M716" s="7"/>
    </row>
    <row r="717" ht="12.75">
      <c r="M717" s="7"/>
    </row>
    <row r="718" ht="12.75">
      <c r="M718" s="7"/>
    </row>
    <row r="719" ht="12.75">
      <c r="M719" s="7"/>
    </row>
    <row r="720" ht="12.75">
      <c r="M720" s="7"/>
    </row>
    <row r="721" ht="12.75">
      <c r="M721" s="7"/>
    </row>
    <row r="722" ht="12.75">
      <c r="M722" s="7"/>
    </row>
    <row r="723" ht="12.75">
      <c r="M723" s="7"/>
    </row>
    <row r="724" ht="12.75">
      <c r="M724" s="7"/>
    </row>
    <row r="725" ht="12.75">
      <c r="M725" s="7"/>
    </row>
    <row r="726" ht="12.75">
      <c r="M726" s="7"/>
    </row>
    <row r="727" ht="12.75">
      <c r="M727" s="7"/>
    </row>
    <row r="728" ht="12.75">
      <c r="M728" s="7"/>
    </row>
    <row r="729" ht="12.75">
      <c r="M729" s="7"/>
    </row>
    <row r="730" ht="12.75">
      <c r="M730" s="7"/>
    </row>
    <row r="731" ht="12.75">
      <c r="M731" s="7"/>
    </row>
    <row r="732" ht="12.75">
      <c r="M732" s="7"/>
    </row>
    <row r="733" ht="12.75">
      <c r="M733" s="7"/>
    </row>
    <row r="734" ht="12.75">
      <c r="M734" s="7"/>
    </row>
    <row r="735" ht="12.75">
      <c r="M735" s="7"/>
    </row>
    <row r="736" ht="12.75">
      <c r="M736" s="7"/>
    </row>
    <row r="737" ht="12.75">
      <c r="M737" s="7"/>
    </row>
    <row r="738" ht="12.75">
      <c r="M738" s="7"/>
    </row>
    <row r="739" ht="12.75">
      <c r="M739" s="7"/>
    </row>
    <row r="740" ht="12.75">
      <c r="M740" s="7"/>
    </row>
    <row r="741" ht="12.75">
      <c r="M741" s="7"/>
    </row>
    <row r="742" ht="12.75">
      <c r="M742" s="7"/>
    </row>
    <row r="743" ht="12.75">
      <c r="M743" s="7"/>
    </row>
    <row r="744" ht="12.75">
      <c r="M744" s="7"/>
    </row>
    <row r="745" ht="12.75">
      <c r="M745" s="7"/>
    </row>
    <row r="746" ht="12.75">
      <c r="M746" s="7"/>
    </row>
    <row r="747" ht="12.75">
      <c r="M747" s="7"/>
    </row>
    <row r="748" ht="12.75">
      <c r="M748" s="7"/>
    </row>
    <row r="749" ht="12.75">
      <c r="M749" s="7"/>
    </row>
    <row r="750" ht="12.75">
      <c r="M750" s="7"/>
    </row>
    <row r="751" ht="12.75">
      <c r="M751" s="7"/>
    </row>
    <row r="752" ht="12.75">
      <c r="M752" s="7"/>
    </row>
    <row r="753" ht="12.75">
      <c r="M753" s="7"/>
    </row>
    <row r="754" ht="12.75">
      <c r="M754" s="7"/>
    </row>
    <row r="755" ht="12.75">
      <c r="M755" s="7"/>
    </row>
    <row r="756" ht="12.75">
      <c r="M756" s="7"/>
    </row>
    <row r="757" ht="12.75">
      <c r="M757" s="7"/>
    </row>
    <row r="758" ht="12.75">
      <c r="M758" s="7"/>
    </row>
    <row r="759" ht="12.75">
      <c r="M759" s="7"/>
    </row>
    <row r="760" ht="12.75">
      <c r="M760" s="7"/>
    </row>
    <row r="761" ht="12.75">
      <c r="M761" s="7"/>
    </row>
    <row r="762" ht="12.75">
      <c r="M762" s="7"/>
    </row>
    <row r="763" ht="12.75">
      <c r="M763" s="7"/>
    </row>
    <row r="764" ht="12.75">
      <c r="M764" s="7"/>
    </row>
    <row r="765" ht="12.75">
      <c r="M765" s="7"/>
    </row>
    <row r="766" ht="12.75">
      <c r="M766" s="7"/>
    </row>
    <row r="767" ht="12.75">
      <c r="M767" s="7"/>
    </row>
    <row r="768" ht="12.75">
      <c r="M768" s="7"/>
    </row>
    <row r="769" ht="12.75">
      <c r="M769" s="7"/>
    </row>
    <row r="770" ht="12.75">
      <c r="M770" s="7"/>
    </row>
    <row r="771" ht="12.75">
      <c r="M771" s="7"/>
    </row>
    <row r="772" ht="12.75">
      <c r="M772" s="7"/>
    </row>
    <row r="773" ht="12.75">
      <c r="M773" s="7"/>
    </row>
    <row r="774" ht="12.75">
      <c r="M774" s="7"/>
    </row>
    <row r="775" ht="12.75">
      <c r="M775" s="7"/>
    </row>
    <row r="776" ht="12.75">
      <c r="M776" s="7"/>
    </row>
    <row r="777" ht="12.75">
      <c r="M777" s="7"/>
    </row>
    <row r="778" ht="12.75">
      <c r="M778" s="7"/>
    </row>
    <row r="779" ht="12.75">
      <c r="M779" s="7"/>
    </row>
    <row r="780" ht="12.75">
      <c r="M780" s="7"/>
    </row>
    <row r="781" ht="12.75">
      <c r="M781" s="7"/>
    </row>
    <row r="782" ht="12.75">
      <c r="M782" s="7"/>
    </row>
    <row r="783" ht="12.75">
      <c r="M783" s="7"/>
    </row>
    <row r="784" ht="12.75">
      <c r="M784" s="7"/>
    </row>
    <row r="785" ht="12.75">
      <c r="M785" s="7"/>
    </row>
    <row r="786" ht="12.75">
      <c r="M786" s="7"/>
    </row>
    <row r="787" ht="12.75">
      <c r="M787" s="7"/>
    </row>
    <row r="788" ht="12.75">
      <c r="M788" s="7"/>
    </row>
    <row r="789" ht="12.75">
      <c r="M789" s="7"/>
    </row>
    <row r="790" ht="12.75">
      <c r="M790" s="7"/>
    </row>
    <row r="791" ht="12.75">
      <c r="M791" s="7"/>
    </row>
    <row r="792" ht="12.75">
      <c r="M792" s="7"/>
    </row>
    <row r="793" ht="12.75">
      <c r="M793" s="7"/>
    </row>
    <row r="794" ht="12.75">
      <c r="M794" s="7"/>
    </row>
    <row r="795" ht="12.75">
      <c r="M795" s="7"/>
    </row>
    <row r="796" ht="12.75">
      <c r="M796" s="7"/>
    </row>
    <row r="797" ht="12.75">
      <c r="M797" s="7"/>
    </row>
    <row r="798" ht="12.75">
      <c r="M798" s="7"/>
    </row>
    <row r="799" ht="12.75">
      <c r="M799" s="7"/>
    </row>
    <row r="800" ht="12.75">
      <c r="M800" s="7"/>
    </row>
    <row r="801" ht="12.75">
      <c r="M801" s="7"/>
    </row>
    <row r="802" ht="12.75">
      <c r="M802" s="7"/>
    </row>
    <row r="803" ht="12.75">
      <c r="M803" s="7"/>
    </row>
    <row r="804" ht="12.75">
      <c r="M804" s="7"/>
    </row>
    <row r="805" ht="12.75">
      <c r="M805" s="7"/>
    </row>
    <row r="806" ht="12.75">
      <c r="M806" s="7"/>
    </row>
    <row r="807" ht="12.75">
      <c r="M807" s="7"/>
    </row>
    <row r="808" ht="12.75">
      <c r="M808" s="7"/>
    </row>
    <row r="809" ht="12.75">
      <c r="M809" s="7"/>
    </row>
    <row r="810" ht="12.75">
      <c r="M810" s="7"/>
    </row>
    <row r="811" ht="12.75">
      <c r="M811" s="7"/>
    </row>
    <row r="812" ht="12.75">
      <c r="M812" s="7"/>
    </row>
    <row r="813" ht="12.75">
      <c r="M813" s="7"/>
    </row>
    <row r="814" ht="12.75">
      <c r="M814" s="7"/>
    </row>
    <row r="815" ht="12.75">
      <c r="M815" s="7"/>
    </row>
    <row r="816" ht="12.75">
      <c r="M816" s="7"/>
    </row>
    <row r="817" ht="12.75">
      <c r="M817" s="7"/>
    </row>
    <row r="818" ht="12.75">
      <c r="M818" s="7"/>
    </row>
    <row r="819" ht="12.75">
      <c r="M819" s="7"/>
    </row>
    <row r="820" ht="12.75">
      <c r="M820" s="7"/>
    </row>
    <row r="821" ht="12.75">
      <c r="M821" s="7"/>
    </row>
    <row r="822" ht="12.75">
      <c r="M822" s="7"/>
    </row>
    <row r="823" ht="12.75">
      <c r="M823" s="7"/>
    </row>
    <row r="824" ht="12.75">
      <c r="M824" s="7"/>
    </row>
    <row r="825" ht="12.75">
      <c r="M825" s="7"/>
    </row>
    <row r="826" ht="12.75">
      <c r="M826" s="7"/>
    </row>
    <row r="827" ht="12.75">
      <c r="M827" s="7"/>
    </row>
    <row r="828" ht="12.75">
      <c r="M828" s="7"/>
    </row>
    <row r="829" ht="12.75">
      <c r="M829" s="7"/>
    </row>
    <row r="830" ht="12.75">
      <c r="M830" s="7"/>
    </row>
    <row r="831" ht="12.75">
      <c r="M831" s="7"/>
    </row>
    <row r="832" ht="12.75">
      <c r="M832" s="7"/>
    </row>
    <row r="833" ht="12.75">
      <c r="M833" s="7"/>
    </row>
    <row r="834" ht="12.75">
      <c r="M834" s="7"/>
    </row>
    <row r="835" ht="12.75">
      <c r="M835" s="7"/>
    </row>
    <row r="836" ht="12.75">
      <c r="M836" s="7"/>
    </row>
    <row r="837" ht="12.75">
      <c r="M837" s="7"/>
    </row>
    <row r="838" ht="12.75">
      <c r="M838" s="7"/>
    </row>
    <row r="839" ht="12.75">
      <c r="M839" s="7"/>
    </row>
    <row r="840" ht="12.75">
      <c r="M840" s="7"/>
    </row>
    <row r="841" ht="12.75">
      <c r="M841" s="7"/>
    </row>
    <row r="842" ht="12.75">
      <c r="M842" s="7"/>
    </row>
    <row r="843" ht="12.75">
      <c r="M843" s="7"/>
    </row>
    <row r="844" ht="12.75">
      <c r="M844" s="7"/>
    </row>
    <row r="845" ht="12.75">
      <c r="M845" s="7"/>
    </row>
    <row r="846" ht="12.75">
      <c r="M846" s="7"/>
    </row>
    <row r="847" ht="12.75">
      <c r="M847" s="7"/>
    </row>
    <row r="848" ht="12.75">
      <c r="M848" s="7"/>
    </row>
    <row r="849" ht="12.75">
      <c r="M849" s="7"/>
    </row>
    <row r="850" ht="12.75">
      <c r="M850" s="7"/>
    </row>
    <row r="851" ht="12.75">
      <c r="M851" s="7"/>
    </row>
    <row r="852" ht="12.75">
      <c r="M852" s="7"/>
    </row>
    <row r="853" ht="12.75">
      <c r="M853" s="7"/>
    </row>
    <row r="854" ht="12.75">
      <c r="M854" s="7"/>
    </row>
    <row r="855" ht="12.75">
      <c r="M855" s="7"/>
    </row>
    <row r="856" ht="12.75">
      <c r="M856" s="7"/>
    </row>
    <row r="857" ht="12.75">
      <c r="M857" s="7"/>
    </row>
    <row r="858" ht="12.75">
      <c r="M858" s="7"/>
    </row>
    <row r="859" ht="12.75">
      <c r="M859" s="7"/>
    </row>
    <row r="860" ht="12.75">
      <c r="M860" s="7"/>
    </row>
    <row r="861" ht="12.75">
      <c r="M861" s="7"/>
    </row>
    <row r="862" ht="12.75">
      <c r="M862" s="7"/>
    </row>
    <row r="863" ht="12.75">
      <c r="M863" s="7"/>
    </row>
    <row r="864" ht="12.75">
      <c r="M864" s="7"/>
    </row>
    <row r="865" ht="12.75">
      <c r="M865" s="7"/>
    </row>
    <row r="866" ht="12.75">
      <c r="M866" s="7"/>
    </row>
    <row r="867" ht="12.75">
      <c r="M867" s="7"/>
    </row>
    <row r="868" ht="12.75">
      <c r="M868" s="7"/>
    </row>
    <row r="869" ht="12.75">
      <c r="M869" s="7"/>
    </row>
    <row r="870" ht="12.75">
      <c r="M870" s="7"/>
    </row>
    <row r="871" ht="12.75">
      <c r="M871" s="7"/>
    </row>
    <row r="872" ht="12.75">
      <c r="M872" s="7"/>
    </row>
    <row r="873" ht="12.75">
      <c r="M873" s="7"/>
    </row>
    <row r="874" ht="12.75">
      <c r="M874" s="7"/>
    </row>
    <row r="875" ht="12.75">
      <c r="M875" s="7"/>
    </row>
    <row r="876" ht="12.75">
      <c r="M876" s="7"/>
    </row>
    <row r="877" ht="12.75">
      <c r="M877" s="7"/>
    </row>
    <row r="878" ht="12.75">
      <c r="M878" s="7"/>
    </row>
    <row r="879" ht="12.75">
      <c r="M879" s="7"/>
    </row>
    <row r="880" ht="12.75">
      <c r="M880" s="7"/>
    </row>
    <row r="881" ht="12.75">
      <c r="M881" s="7"/>
    </row>
    <row r="882" ht="12.75">
      <c r="M882" s="7"/>
    </row>
    <row r="883" ht="12.75">
      <c r="M883" s="7"/>
    </row>
    <row r="884" ht="12.75">
      <c r="M884" s="7"/>
    </row>
    <row r="885" ht="12.75">
      <c r="M885" s="7"/>
    </row>
    <row r="886" ht="12.75">
      <c r="M886" s="7"/>
    </row>
    <row r="887" ht="12.75">
      <c r="M887" s="7"/>
    </row>
    <row r="888" ht="12.75">
      <c r="M888" s="7"/>
    </row>
    <row r="889" ht="12.75">
      <c r="M889" s="7"/>
    </row>
    <row r="890" ht="12.75">
      <c r="M890" s="7"/>
    </row>
    <row r="891" ht="12.75">
      <c r="M891" s="7"/>
    </row>
    <row r="892" ht="12.75">
      <c r="M892" s="7"/>
    </row>
    <row r="893" ht="12.75">
      <c r="M893" s="7"/>
    </row>
    <row r="894" ht="12.75">
      <c r="M894" s="7"/>
    </row>
    <row r="895" ht="12.75">
      <c r="M895" s="7"/>
    </row>
    <row r="896" ht="12.75">
      <c r="M896" s="7"/>
    </row>
    <row r="897" ht="12.75">
      <c r="M897" s="7"/>
    </row>
    <row r="898" ht="12.75">
      <c r="M898" s="7"/>
    </row>
    <row r="899" ht="12.75">
      <c r="M899" s="7"/>
    </row>
    <row r="900" ht="12.75">
      <c r="M900" s="7"/>
    </row>
    <row r="901" ht="12.75">
      <c r="M901" s="7"/>
    </row>
    <row r="902" ht="12.75">
      <c r="M902" s="7"/>
    </row>
    <row r="903" ht="12.75">
      <c r="M903" s="7"/>
    </row>
    <row r="904" ht="12.75">
      <c r="M904" s="7"/>
    </row>
    <row r="905" ht="12.75">
      <c r="M905" s="7"/>
    </row>
    <row r="906" ht="12.75">
      <c r="M906" s="7"/>
    </row>
    <row r="907" ht="12.75">
      <c r="M907" s="7"/>
    </row>
    <row r="908" ht="12.75">
      <c r="M908" s="7"/>
    </row>
    <row r="909" ht="12.75">
      <c r="M909" s="7"/>
    </row>
    <row r="910" ht="12.75">
      <c r="M910" s="7"/>
    </row>
    <row r="911" ht="12.75">
      <c r="M911" s="7"/>
    </row>
    <row r="912" ht="12.75">
      <c r="M912" s="7"/>
    </row>
    <row r="913" ht="12.75">
      <c r="M913" s="7"/>
    </row>
    <row r="914" ht="12.75">
      <c r="M914" s="7"/>
    </row>
    <row r="915" ht="12.75">
      <c r="M915" s="7"/>
    </row>
    <row r="916" ht="12.75">
      <c r="M916" s="7"/>
    </row>
    <row r="917" ht="12.75">
      <c r="M917" s="7"/>
    </row>
    <row r="918" ht="12.75">
      <c r="M918" s="7"/>
    </row>
    <row r="919" ht="12.75">
      <c r="M919" s="7"/>
    </row>
    <row r="920" ht="12.75">
      <c r="M920" s="7"/>
    </row>
    <row r="921" ht="12.75">
      <c r="M921" s="7"/>
    </row>
    <row r="922" ht="12.75">
      <c r="M922" s="7"/>
    </row>
    <row r="923" ht="12.75">
      <c r="M923" s="7"/>
    </row>
    <row r="924" ht="12.75">
      <c r="M924" s="7"/>
    </row>
    <row r="925" ht="12.75">
      <c r="M925" s="7"/>
    </row>
    <row r="926" ht="12.75">
      <c r="M926" s="7"/>
    </row>
    <row r="927" ht="12.75">
      <c r="M927" s="7"/>
    </row>
    <row r="928" ht="12.75">
      <c r="M928" s="7"/>
    </row>
    <row r="929" ht="12.75">
      <c r="M929" s="7"/>
    </row>
    <row r="930" ht="12.75">
      <c r="M930" s="7"/>
    </row>
    <row r="931" ht="12.75">
      <c r="M931" s="7"/>
    </row>
    <row r="932" ht="12.75">
      <c r="M932" s="7"/>
    </row>
    <row r="933" ht="12.75">
      <c r="M933" s="7"/>
    </row>
    <row r="934" ht="12.75">
      <c r="M934" s="7"/>
    </row>
    <row r="935" ht="12.75">
      <c r="M935" s="7"/>
    </row>
    <row r="936" ht="12.75">
      <c r="M936" s="7"/>
    </row>
    <row r="937" ht="12.75">
      <c r="M937" s="7"/>
    </row>
    <row r="938" ht="12.75">
      <c r="M938" s="7"/>
    </row>
    <row r="939" ht="12.75">
      <c r="M939" s="7"/>
    </row>
    <row r="940" ht="12.75">
      <c r="M940" s="7"/>
    </row>
    <row r="941" ht="12.75">
      <c r="M941" s="7"/>
    </row>
    <row r="942" ht="12.75">
      <c r="M942" s="7"/>
    </row>
    <row r="943" ht="12.75">
      <c r="M943" s="7"/>
    </row>
    <row r="944" ht="12.75">
      <c r="M944" s="7"/>
    </row>
    <row r="945" ht="12.75">
      <c r="M945" s="7"/>
    </row>
    <row r="946" ht="12.75">
      <c r="M946" s="7"/>
    </row>
    <row r="947" ht="12.75">
      <c r="M947" s="7"/>
    </row>
    <row r="948" ht="12.75">
      <c r="M948" s="7"/>
    </row>
    <row r="949" ht="12.75">
      <c r="M949" s="7"/>
    </row>
    <row r="950" ht="12.75">
      <c r="M950" s="7"/>
    </row>
    <row r="951" ht="12.75">
      <c r="M951" s="7"/>
    </row>
    <row r="952" ht="12.75">
      <c r="M952" s="7"/>
    </row>
    <row r="953" ht="12.75">
      <c r="M953" s="7"/>
    </row>
    <row r="954" ht="12.75">
      <c r="M954" s="7"/>
    </row>
    <row r="955" ht="12.75">
      <c r="M955" s="7"/>
    </row>
    <row r="956" ht="12.75">
      <c r="M956" s="7"/>
    </row>
    <row r="957" ht="12.75">
      <c r="M957" s="7"/>
    </row>
    <row r="958" ht="12.75">
      <c r="M958" s="7"/>
    </row>
    <row r="959" ht="12.75">
      <c r="M959" s="7"/>
    </row>
    <row r="960" ht="12.75">
      <c r="M960" s="7"/>
    </row>
    <row r="961" ht="12.75">
      <c r="M961" s="7"/>
    </row>
    <row r="962" ht="12.75">
      <c r="M962" s="7"/>
    </row>
    <row r="963" ht="12.75">
      <c r="M963" s="7"/>
    </row>
    <row r="964" ht="12.75">
      <c r="M964" s="7"/>
    </row>
    <row r="965" ht="12.75">
      <c r="M965" s="7"/>
    </row>
    <row r="966" ht="12.75">
      <c r="M966" s="7"/>
    </row>
    <row r="967" ht="12.75">
      <c r="M967" s="7"/>
    </row>
    <row r="968" ht="12.75">
      <c r="M968" s="7"/>
    </row>
    <row r="969" ht="12.75">
      <c r="M969" s="7"/>
    </row>
    <row r="970" ht="12.75">
      <c r="M970" s="7"/>
    </row>
    <row r="971" ht="12.75">
      <c r="M971" s="7"/>
    </row>
    <row r="972" ht="12.75">
      <c r="M972" s="7"/>
    </row>
    <row r="973" ht="12.75">
      <c r="M973" s="7"/>
    </row>
    <row r="974" ht="12.75">
      <c r="M974" s="7"/>
    </row>
    <row r="975" ht="12.75">
      <c r="M975" s="7"/>
    </row>
    <row r="976" ht="12.75">
      <c r="M976" s="7"/>
    </row>
    <row r="977" ht="12.75">
      <c r="M977" s="7"/>
    </row>
    <row r="978" ht="12.75">
      <c r="M978" s="7"/>
    </row>
    <row r="979" ht="12.75">
      <c r="M979" s="7"/>
    </row>
    <row r="980" ht="12.75">
      <c r="M980" s="7"/>
    </row>
    <row r="981" ht="12.75">
      <c r="M981" s="7"/>
    </row>
    <row r="982" ht="12.75">
      <c r="M982" s="7"/>
    </row>
    <row r="983" ht="12.75">
      <c r="M983" s="7"/>
    </row>
    <row r="984" ht="12.75">
      <c r="M984" s="7"/>
    </row>
    <row r="985" ht="12.75">
      <c r="M985" s="7"/>
    </row>
    <row r="986" ht="12.75">
      <c r="M986" s="7"/>
    </row>
    <row r="987" ht="12.75">
      <c r="M987" s="7"/>
    </row>
    <row r="988" ht="12.75">
      <c r="M988" s="7"/>
    </row>
    <row r="989" ht="12.75">
      <c r="M989" s="7"/>
    </row>
    <row r="990" ht="12.75">
      <c r="M990" s="7"/>
    </row>
    <row r="991" ht="12.75">
      <c r="M991" s="7"/>
    </row>
    <row r="992" ht="12.75">
      <c r="M992" s="7"/>
    </row>
    <row r="993" ht="12.75">
      <c r="M993" s="7"/>
    </row>
    <row r="994" ht="12.75">
      <c r="M994" s="7"/>
    </row>
    <row r="995" ht="12.75">
      <c r="M995" s="7"/>
    </row>
    <row r="996" ht="12.75">
      <c r="M996" s="7"/>
    </row>
    <row r="997" ht="12.75">
      <c r="M997" s="7"/>
    </row>
    <row r="998" ht="12.75">
      <c r="M998" s="7"/>
    </row>
    <row r="999" ht="12.75">
      <c r="M999" s="7"/>
    </row>
    <row r="1000" ht="12.75">
      <c r="M1000" s="7"/>
    </row>
    <row r="1001" ht="12.75">
      <c r="M1001" s="7"/>
    </row>
    <row r="1002" ht="12.75">
      <c r="M1002" s="7"/>
    </row>
    <row r="1003" ht="12.75">
      <c r="M1003" s="7"/>
    </row>
    <row r="1004" ht="12.75">
      <c r="M1004" s="7"/>
    </row>
    <row r="1005" ht="12.75">
      <c r="M1005" s="7"/>
    </row>
    <row r="1006" ht="12.75">
      <c r="M1006" s="7"/>
    </row>
    <row r="1007" ht="12.75">
      <c r="M1007" s="7"/>
    </row>
    <row r="1008" ht="12.75">
      <c r="M1008" s="7"/>
    </row>
    <row r="1009" ht="12.75">
      <c r="M1009" s="7"/>
    </row>
    <row r="1010" ht="12.75">
      <c r="M1010" s="7"/>
    </row>
    <row r="1011" ht="12.75">
      <c r="M1011" s="7"/>
    </row>
    <row r="1012" ht="12.75">
      <c r="M1012" s="7"/>
    </row>
    <row r="1013" ht="12.75">
      <c r="M1013" s="7"/>
    </row>
    <row r="1014" ht="12.75">
      <c r="M1014" s="7"/>
    </row>
    <row r="1015" ht="12.75">
      <c r="M1015" s="7"/>
    </row>
    <row r="1016" ht="12.75">
      <c r="M1016" s="7"/>
    </row>
    <row r="1017" ht="12.75">
      <c r="M1017" s="7"/>
    </row>
    <row r="1018" ht="12.75">
      <c r="M1018" s="7"/>
    </row>
    <row r="1019" ht="12.75">
      <c r="M1019" s="7"/>
    </row>
    <row r="1020" ht="12.75">
      <c r="M1020" s="7"/>
    </row>
    <row r="1021" ht="12.75">
      <c r="M1021" s="7"/>
    </row>
    <row r="1022" ht="12.75">
      <c r="M1022" s="7"/>
    </row>
    <row r="1023" ht="12.75">
      <c r="M1023" s="7"/>
    </row>
    <row r="1024" ht="12.75">
      <c r="M1024" s="7"/>
    </row>
    <row r="1025" ht="12.75">
      <c r="M1025" s="7"/>
    </row>
    <row r="1026" ht="12.75">
      <c r="M1026" s="7"/>
    </row>
    <row r="1027" ht="12.75">
      <c r="M1027" s="7"/>
    </row>
    <row r="1028" ht="12.75">
      <c r="M1028" s="7"/>
    </row>
    <row r="1029" ht="12.75">
      <c r="M1029" s="7"/>
    </row>
    <row r="1030" ht="12.75">
      <c r="M1030" s="7"/>
    </row>
    <row r="1031" ht="12.75">
      <c r="M1031" s="7"/>
    </row>
    <row r="1032" ht="12.75">
      <c r="M1032" s="7"/>
    </row>
    <row r="1033" ht="12.75">
      <c r="M1033" s="7"/>
    </row>
    <row r="1034" ht="12.75">
      <c r="M1034" s="7"/>
    </row>
    <row r="1035" ht="12.75">
      <c r="M1035" s="7"/>
    </row>
    <row r="1036" ht="12.75">
      <c r="M1036" s="7"/>
    </row>
    <row r="1037" ht="12.75">
      <c r="M1037" s="7"/>
    </row>
    <row r="1038" ht="12.75">
      <c r="M1038" s="7"/>
    </row>
    <row r="1039" ht="12.75">
      <c r="M1039" s="7"/>
    </row>
    <row r="1040" ht="12.75">
      <c r="M1040" s="7"/>
    </row>
    <row r="1041" ht="12.75">
      <c r="M1041" s="7"/>
    </row>
    <row r="1042" ht="12.75">
      <c r="M1042" s="7"/>
    </row>
    <row r="1043" ht="12.75">
      <c r="M1043" s="7"/>
    </row>
    <row r="1044" ht="12.75">
      <c r="M1044" s="7"/>
    </row>
    <row r="1045" ht="12.75">
      <c r="M1045" s="7"/>
    </row>
    <row r="1046" ht="12.75">
      <c r="M1046" s="7"/>
    </row>
    <row r="1047" ht="12.75">
      <c r="M1047" s="7"/>
    </row>
    <row r="1048" ht="12.75">
      <c r="M1048" s="7"/>
    </row>
    <row r="1049" ht="12.75">
      <c r="M1049" s="7"/>
    </row>
    <row r="1050" ht="12.75">
      <c r="M1050" s="7"/>
    </row>
    <row r="1051" ht="12.75">
      <c r="M1051" s="7"/>
    </row>
    <row r="1052" ht="12.75">
      <c r="M1052" s="7"/>
    </row>
    <row r="1053" ht="12.75">
      <c r="M1053" s="7"/>
    </row>
    <row r="1054" ht="12.75">
      <c r="M1054" s="7"/>
    </row>
    <row r="1055" ht="12.75">
      <c r="M1055" s="7"/>
    </row>
    <row r="1056" ht="12.75">
      <c r="M1056" s="7"/>
    </row>
    <row r="1057" ht="12.75">
      <c r="M1057" s="7"/>
    </row>
    <row r="1058" ht="12.75">
      <c r="M1058" s="7"/>
    </row>
    <row r="1059" ht="12.75">
      <c r="M1059" s="7"/>
    </row>
    <row r="1060" ht="12.75">
      <c r="M1060" s="7"/>
    </row>
    <row r="1061" ht="12.75">
      <c r="M1061" s="7"/>
    </row>
    <row r="1062" ht="12.75">
      <c r="M1062" s="7"/>
    </row>
    <row r="1063" ht="12.75">
      <c r="M1063" s="7"/>
    </row>
    <row r="1064" ht="12.75">
      <c r="M1064" s="7"/>
    </row>
    <row r="1065" ht="12.75">
      <c r="M1065" s="7"/>
    </row>
    <row r="1066" ht="12.75">
      <c r="M1066" s="7"/>
    </row>
    <row r="1067" ht="12.75">
      <c r="M1067" s="7"/>
    </row>
    <row r="1068" ht="12.75">
      <c r="M1068" s="7"/>
    </row>
    <row r="1069" ht="12.75">
      <c r="M1069" s="7"/>
    </row>
    <row r="1070" ht="12.75">
      <c r="M1070" s="7"/>
    </row>
    <row r="1071" ht="12.75">
      <c r="M1071" s="7"/>
    </row>
    <row r="1072" ht="12.75">
      <c r="M1072" s="7"/>
    </row>
    <row r="1073" ht="12.75">
      <c r="M1073" s="7"/>
    </row>
    <row r="1074" ht="12.75">
      <c r="M1074" s="7"/>
    </row>
    <row r="1075" ht="12.75">
      <c r="M1075" s="7"/>
    </row>
    <row r="1076" ht="12.75">
      <c r="M1076" s="7"/>
    </row>
    <row r="1077" ht="12.75">
      <c r="M1077" s="7"/>
    </row>
    <row r="1078" ht="12.75">
      <c r="M1078" s="7"/>
    </row>
    <row r="1079" ht="12.75">
      <c r="M1079" s="7"/>
    </row>
    <row r="1080" ht="12.75">
      <c r="M1080" s="7"/>
    </row>
    <row r="1081" ht="12.75">
      <c r="M1081" s="7"/>
    </row>
    <row r="1082" ht="12.75">
      <c r="M1082" s="7"/>
    </row>
    <row r="1083" ht="12.75">
      <c r="M1083" s="7"/>
    </row>
    <row r="1084" ht="12.75">
      <c r="M1084" s="7"/>
    </row>
    <row r="1085" ht="12.75">
      <c r="M1085" s="7"/>
    </row>
    <row r="1086" ht="12.75">
      <c r="M1086" s="7"/>
    </row>
    <row r="1087" ht="12.75">
      <c r="M1087" s="7"/>
    </row>
    <row r="1088" ht="12.75">
      <c r="M1088" s="7"/>
    </row>
    <row r="1089" ht="12.75">
      <c r="M1089" s="7"/>
    </row>
    <row r="1090" ht="12.75">
      <c r="M1090" s="7"/>
    </row>
    <row r="1091" ht="12.75">
      <c r="M1091" s="7"/>
    </row>
    <row r="1092" ht="12.75">
      <c r="M1092" s="7"/>
    </row>
    <row r="1093" ht="12.75">
      <c r="M1093" s="7"/>
    </row>
    <row r="1094" ht="12.75">
      <c r="M1094" s="7"/>
    </row>
    <row r="1095" ht="12.75">
      <c r="M1095" s="7"/>
    </row>
    <row r="1096" ht="12.75">
      <c r="M1096" s="7"/>
    </row>
    <row r="1097" ht="12.75">
      <c r="M1097" s="7"/>
    </row>
    <row r="1098" ht="12.75">
      <c r="M1098" s="7"/>
    </row>
    <row r="1099" ht="12.75">
      <c r="M1099" s="7"/>
    </row>
    <row r="1100" ht="12.75">
      <c r="M1100" s="7"/>
    </row>
    <row r="1101" ht="12.75">
      <c r="M1101" s="7"/>
    </row>
    <row r="1102" ht="12.75">
      <c r="M1102" s="7"/>
    </row>
    <row r="1103" ht="12.75">
      <c r="M1103" s="7"/>
    </row>
    <row r="1104" ht="12.75">
      <c r="M1104" s="7"/>
    </row>
    <row r="1105" ht="12.75">
      <c r="M1105" s="7"/>
    </row>
    <row r="1106" ht="12.75">
      <c r="M1106" s="7"/>
    </row>
    <row r="1107" ht="12.75">
      <c r="M1107" s="7"/>
    </row>
    <row r="1108" ht="12.75">
      <c r="M1108" s="7"/>
    </row>
    <row r="1109" ht="12.75">
      <c r="M1109" s="7"/>
    </row>
    <row r="1110" ht="12.75">
      <c r="M1110" s="7"/>
    </row>
    <row r="1111" ht="12.75">
      <c r="M1111" s="7"/>
    </row>
    <row r="1112" ht="12.75">
      <c r="M1112" s="7"/>
    </row>
    <row r="1113" ht="12.75">
      <c r="M1113" s="7"/>
    </row>
    <row r="1114" ht="12.75">
      <c r="M1114" s="7"/>
    </row>
    <row r="1115" ht="12.75">
      <c r="M1115" s="7"/>
    </row>
    <row r="1116" ht="12.75">
      <c r="M1116" s="7"/>
    </row>
    <row r="1117" ht="12.75">
      <c r="M1117" s="7"/>
    </row>
    <row r="1118" ht="12.75">
      <c r="M1118" s="7"/>
    </row>
    <row r="1119" ht="12.75">
      <c r="M1119" s="7"/>
    </row>
    <row r="1120" ht="12.75">
      <c r="M1120" s="7"/>
    </row>
    <row r="1121" ht="12.75">
      <c r="M1121" s="7"/>
    </row>
    <row r="1122" ht="12.75">
      <c r="M1122" s="7"/>
    </row>
    <row r="1123" ht="12.75">
      <c r="M1123" s="7"/>
    </row>
    <row r="1124" ht="12.75">
      <c r="M1124" s="7"/>
    </row>
    <row r="1125" ht="12.75">
      <c r="M1125" s="7"/>
    </row>
    <row r="1126" ht="12.75">
      <c r="M1126" s="7"/>
    </row>
    <row r="1127" ht="12.75">
      <c r="M1127" s="7"/>
    </row>
    <row r="1128" ht="12.75">
      <c r="M1128" s="7"/>
    </row>
    <row r="1129" ht="12.75">
      <c r="M1129" s="7"/>
    </row>
    <row r="1130" ht="12.75">
      <c r="M1130" s="7"/>
    </row>
    <row r="1131" ht="12.75">
      <c r="M1131" s="7"/>
    </row>
    <row r="1132" ht="12.75">
      <c r="M1132" s="7"/>
    </row>
    <row r="1133" ht="12.75">
      <c r="M1133" s="7"/>
    </row>
    <row r="1134" ht="12.75">
      <c r="M1134" s="7"/>
    </row>
    <row r="1135" ht="12.75">
      <c r="M1135" s="7"/>
    </row>
    <row r="1136" ht="12.75">
      <c r="M1136" s="7"/>
    </row>
    <row r="1137" ht="12.75">
      <c r="M1137" s="7"/>
    </row>
    <row r="1138" ht="12.75">
      <c r="M1138" s="7"/>
    </row>
    <row r="1139" ht="12.75">
      <c r="M1139" s="7"/>
    </row>
    <row r="1140" ht="12.75">
      <c r="M1140" s="7"/>
    </row>
    <row r="1141" ht="12.75">
      <c r="M1141" s="7"/>
    </row>
    <row r="1142" ht="12.75">
      <c r="M1142" s="7"/>
    </row>
    <row r="1143" ht="12.75">
      <c r="M1143" s="7"/>
    </row>
    <row r="1144" ht="12.75">
      <c r="M1144" s="7"/>
    </row>
    <row r="1145" ht="12.75">
      <c r="M1145" s="7"/>
    </row>
    <row r="1146" ht="12.75">
      <c r="M1146" s="7"/>
    </row>
    <row r="1147" ht="12.75">
      <c r="M1147" s="7"/>
    </row>
    <row r="1148" ht="12.75">
      <c r="M1148" s="7"/>
    </row>
    <row r="1149" ht="12.75">
      <c r="M1149" s="7"/>
    </row>
    <row r="1150" ht="12.75">
      <c r="M1150" s="7"/>
    </row>
    <row r="1151" ht="12.75">
      <c r="M1151" s="7"/>
    </row>
    <row r="1152" ht="12.75">
      <c r="M1152" s="7"/>
    </row>
    <row r="1153" ht="12.75">
      <c r="M1153" s="7"/>
    </row>
    <row r="1154" ht="12.75">
      <c r="M1154" s="7"/>
    </row>
    <row r="1155" ht="12.75">
      <c r="M1155" s="7"/>
    </row>
    <row r="1156" ht="12.75">
      <c r="M1156" s="7"/>
    </row>
    <row r="1157" ht="12.75">
      <c r="M1157" s="7"/>
    </row>
    <row r="1158" ht="12.75">
      <c r="M1158" s="7"/>
    </row>
    <row r="1159" ht="12.75">
      <c r="M1159" s="7"/>
    </row>
    <row r="1160" ht="12.75">
      <c r="M1160" s="7"/>
    </row>
    <row r="1161" ht="12.75">
      <c r="M1161" s="7"/>
    </row>
    <row r="1162" ht="12.75">
      <c r="M1162" s="7"/>
    </row>
    <row r="1163" ht="12.75">
      <c r="M1163" s="7"/>
    </row>
    <row r="1164" ht="12.75">
      <c r="M1164" s="7"/>
    </row>
    <row r="1165" ht="12.75">
      <c r="M1165" s="7"/>
    </row>
    <row r="1166" ht="12.75">
      <c r="M1166" s="7"/>
    </row>
    <row r="1167" ht="12.75">
      <c r="M1167" s="7"/>
    </row>
    <row r="1168" ht="12.75">
      <c r="M1168" s="7"/>
    </row>
    <row r="1169" ht="12.75">
      <c r="M1169" s="7"/>
    </row>
    <row r="1170" ht="12.75">
      <c r="M1170" s="7"/>
    </row>
    <row r="1171" ht="12.75">
      <c r="M1171" s="7"/>
    </row>
    <row r="1172" ht="12.75">
      <c r="M1172" s="7"/>
    </row>
    <row r="1173" ht="12.75">
      <c r="M1173" s="7"/>
    </row>
    <row r="1174" ht="12.75">
      <c r="M1174" s="7"/>
    </row>
    <row r="1175" ht="12.75">
      <c r="M1175" s="7"/>
    </row>
    <row r="1176" ht="12.75">
      <c r="M1176" s="7"/>
    </row>
    <row r="1177" ht="12.75">
      <c r="M1177" s="7"/>
    </row>
    <row r="1178" ht="12.75">
      <c r="M1178" s="7"/>
    </row>
    <row r="1179" ht="12.75">
      <c r="M1179" s="7"/>
    </row>
    <row r="1180" ht="12.75">
      <c r="M1180" s="7"/>
    </row>
    <row r="1181" ht="12.75">
      <c r="M1181" s="7"/>
    </row>
    <row r="1182" ht="12.75">
      <c r="M1182" s="7"/>
    </row>
    <row r="1183" ht="12.75">
      <c r="M1183" s="7"/>
    </row>
    <row r="1184" ht="12.75">
      <c r="M1184" s="7"/>
    </row>
    <row r="1185" ht="12.75">
      <c r="M1185" s="7"/>
    </row>
    <row r="1186" ht="12.75">
      <c r="M1186" s="7"/>
    </row>
    <row r="1187" ht="12.75">
      <c r="M1187" s="7"/>
    </row>
    <row r="1188" ht="12.75">
      <c r="M1188" s="7"/>
    </row>
    <row r="1189" ht="12.75">
      <c r="M1189" s="7"/>
    </row>
    <row r="1190" ht="12.75">
      <c r="M1190" s="7"/>
    </row>
    <row r="1191" ht="12.75">
      <c r="M1191" s="7"/>
    </row>
    <row r="1192" ht="12.75">
      <c r="M1192" s="7"/>
    </row>
    <row r="1193" ht="12.75">
      <c r="M1193" s="7"/>
    </row>
    <row r="1194" ht="12.75">
      <c r="M1194" s="7"/>
    </row>
    <row r="1195" ht="12.75">
      <c r="M1195" s="7"/>
    </row>
    <row r="1196" ht="12.75">
      <c r="M1196" s="7"/>
    </row>
    <row r="1197" ht="12.75">
      <c r="M1197" s="7"/>
    </row>
    <row r="1198" ht="12.75">
      <c r="M1198" s="7"/>
    </row>
    <row r="1199" ht="12.75">
      <c r="M1199" s="7"/>
    </row>
    <row r="1200" ht="12.75">
      <c r="M1200" s="7"/>
    </row>
    <row r="1201" ht="12.75">
      <c r="M1201" s="7"/>
    </row>
    <row r="1202" ht="12.75">
      <c r="M1202" s="7"/>
    </row>
    <row r="1203" ht="12.75">
      <c r="M1203" s="7"/>
    </row>
    <row r="1204" ht="12.75">
      <c r="M1204" s="7"/>
    </row>
    <row r="1205" ht="12.75">
      <c r="M1205" s="7"/>
    </row>
    <row r="1206" ht="12.75">
      <c r="M1206" s="7"/>
    </row>
    <row r="1207" ht="12.75">
      <c r="M1207" s="7"/>
    </row>
    <row r="1208" ht="12.75">
      <c r="M1208" s="7"/>
    </row>
    <row r="1209" ht="12.75">
      <c r="M1209" s="7"/>
    </row>
    <row r="1210" ht="12.75">
      <c r="M1210" s="7"/>
    </row>
    <row r="1211" ht="12.75">
      <c r="M1211" s="7"/>
    </row>
    <row r="1212" ht="12.75">
      <c r="M1212" s="7"/>
    </row>
    <row r="1213" ht="12.75">
      <c r="M1213" s="7"/>
    </row>
    <row r="1214" ht="12.75">
      <c r="M1214" s="7"/>
    </row>
    <row r="1215" ht="12.75">
      <c r="M1215" s="7"/>
    </row>
    <row r="1216" ht="12.75">
      <c r="M1216" s="7"/>
    </row>
    <row r="1217" ht="12.75">
      <c r="M1217" s="7"/>
    </row>
    <row r="1218" ht="12.75">
      <c r="M1218" s="7"/>
    </row>
    <row r="1219" ht="12.75">
      <c r="M1219" s="7"/>
    </row>
    <row r="1220" ht="12.75">
      <c r="M1220" s="7"/>
    </row>
    <row r="1221" ht="12.75">
      <c r="M1221" s="7"/>
    </row>
    <row r="1222" ht="12.75">
      <c r="M1222" s="7"/>
    </row>
    <row r="1223" ht="12.75">
      <c r="M1223" s="7"/>
    </row>
    <row r="1224" ht="12.75">
      <c r="M1224" s="7"/>
    </row>
    <row r="1225" ht="12.75">
      <c r="M1225" s="7"/>
    </row>
    <row r="1226" ht="12.75">
      <c r="M1226" s="7"/>
    </row>
    <row r="1227" ht="12.75">
      <c r="M1227" s="7"/>
    </row>
    <row r="1228" ht="12.75">
      <c r="M1228" s="7"/>
    </row>
    <row r="1229" ht="12.75">
      <c r="M1229" s="7"/>
    </row>
    <row r="1230" ht="12.75">
      <c r="M1230" s="7"/>
    </row>
    <row r="1231" ht="12.75">
      <c r="M1231" s="7"/>
    </row>
    <row r="1232" ht="12.75">
      <c r="M1232" s="7"/>
    </row>
    <row r="1233" ht="12.75">
      <c r="M1233" s="7"/>
    </row>
    <row r="1234" ht="12.75">
      <c r="M1234" s="7"/>
    </row>
    <row r="1235" ht="12.75">
      <c r="M1235" s="7"/>
    </row>
    <row r="1236" ht="12.75">
      <c r="M1236" s="7"/>
    </row>
    <row r="1237" ht="12.75">
      <c r="M1237" s="7"/>
    </row>
    <row r="1238" ht="12.75">
      <c r="M1238" s="7"/>
    </row>
    <row r="1239" ht="12.75">
      <c r="M1239" s="7"/>
    </row>
    <row r="1240" ht="12.75">
      <c r="M1240" s="7"/>
    </row>
    <row r="1241" ht="12.75">
      <c r="M1241" s="7"/>
    </row>
    <row r="1242" ht="12.75">
      <c r="M1242" s="7"/>
    </row>
    <row r="1243" ht="12.75">
      <c r="M1243" s="7"/>
    </row>
    <row r="1244" ht="12.75">
      <c r="M1244" s="7"/>
    </row>
    <row r="1245" ht="12.75">
      <c r="M1245" s="7"/>
    </row>
    <row r="1246" ht="12.75">
      <c r="M1246" s="7"/>
    </row>
    <row r="1247" ht="12.75">
      <c r="M1247" s="7"/>
    </row>
    <row r="1248" ht="12.75">
      <c r="M1248" s="7"/>
    </row>
    <row r="1249" ht="12.75">
      <c r="M1249" s="7"/>
    </row>
    <row r="1250" ht="12.75">
      <c r="M1250" s="7"/>
    </row>
    <row r="1251" ht="12.75">
      <c r="M1251" s="7"/>
    </row>
    <row r="1252" ht="12.75">
      <c r="M1252" s="7"/>
    </row>
    <row r="1253" ht="12.75">
      <c r="M1253" s="7"/>
    </row>
    <row r="1254" ht="12.75">
      <c r="M1254" s="7"/>
    </row>
    <row r="1255" ht="12.75">
      <c r="M1255" s="7"/>
    </row>
    <row r="1256" ht="12.75">
      <c r="M1256" s="7"/>
    </row>
    <row r="1257" ht="12.75">
      <c r="M1257" s="7"/>
    </row>
    <row r="1258" ht="12.75">
      <c r="M1258" s="7"/>
    </row>
    <row r="1259" ht="12.75">
      <c r="M1259" s="7"/>
    </row>
    <row r="1260" ht="12.75">
      <c r="M1260" s="7"/>
    </row>
    <row r="1261" ht="12.75">
      <c r="M1261" s="7"/>
    </row>
    <row r="1262" ht="12.75">
      <c r="M1262" s="7"/>
    </row>
    <row r="1263" ht="12.75">
      <c r="M1263" s="7"/>
    </row>
    <row r="1264" ht="12.75">
      <c r="M1264" s="7"/>
    </row>
    <row r="1265" ht="12.75">
      <c r="M1265" s="7"/>
    </row>
    <row r="1266" ht="12.75">
      <c r="M1266" s="7"/>
    </row>
    <row r="1267" ht="12.75">
      <c r="M1267" s="7"/>
    </row>
    <row r="1268" ht="12.75">
      <c r="M1268" s="7"/>
    </row>
    <row r="1269" ht="12.75">
      <c r="M1269" s="7"/>
    </row>
    <row r="1270" ht="12.75">
      <c r="M1270" s="7"/>
    </row>
    <row r="1271" ht="12.75">
      <c r="M1271" s="7"/>
    </row>
    <row r="1272" ht="12.75">
      <c r="M1272" s="7"/>
    </row>
    <row r="1273" ht="12.75">
      <c r="M1273" s="7"/>
    </row>
    <row r="1274" ht="12.75">
      <c r="M1274" s="7"/>
    </row>
    <row r="1275" ht="12.75">
      <c r="M1275" s="7"/>
    </row>
    <row r="1276" ht="12.75">
      <c r="M1276" s="7"/>
    </row>
    <row r="1277" ht="12.75">
      <c r="M1277" s="7"/>
    </row>
    <row r="1278" ht="12.75">
      <c r="M1278" s="7"/>
    </row>
    <row r="1279" ht="12.75">
      <c r="M1279" s="7"/>
    </row>
    <row r="1280" ht="12.75">
      <c r="M1280" s="7"/>
    </row>
    <row r="1281" ht="12.75">
      <c r="M1281" s="7"/>
    </row>
    <row r="1282" ht="12.75">
      <c r="M1282" s="7"/>
    </row>
    <row r="1283" ht="12.75">
      <c r="M1283" s="7"/>
    </row>
    <row r="1284" ht="12.75">
      <c r="M1284" s="7"/>
    </row>
    <row r="1285" ht="12.75">
      <c r="M1285" s="7"/>
    </row>
    <row r="1286" ht="12.75">
      <c r="M1286" s="7"/>
    </row>
    <row r="1287" ht="12.75">
      <c r="M1287" s="7"/>
    </row>
    <row r="1288" ht="12.75">
      <c r="M1288" s="7"/>
    </row>
    <row r="1289" ht="12.75">
      <c r="M1289" s="7"/>
    </row>
    <row r="1290" ht="12.75">
      <c r="M1290" s="7"/>
    </row>
    <row r="1291" ht="12.75">
      <c r="M1291" s="7"/>
    </row>
    <row r="1292" ht="12.75">
      <c r="M1292" s="7"/>
    </row>
    <row r="1293" ht="12.75">
      <c r="M1293" s="7"/>
    </row>
    <row r="1294" ht="12.75">
      <c r="M1294" s="7"/>
    </row>
    <row r="1295" ht="12.75">
      <c r="M1295" s="7"/>
    </row>
    <row r="1296" ht="12.75">
      <c r="M1296" s="7"/>
    </row>
    <row r="1297" ht="12.75">
      <c r="M1297" s="7"/>
    </row>
    <row r="1298" ht="12.75">
      <c r="M1298" s="7"/>
    </row>
    <row r="1299" ht="12.75">
      <c r="M1299" s="7"/>
    </row>
    <row r="1300" ht="12.75">
      <c r="M1300" s="7"/>
    </row>
    <row r="1301" ht="12.75">
      <c r="M1301" s="7"/>
    </row>
    <row r="1302" ht="12.75">
      <c r="M1302" s="7"/>
    </row>
    <row r="1303" ht="12.75">
      <c r="M1303" s="7"/>
    </row>
    <row r="1304" ht="12.75">
      <c r="M1304" s="7"/>
    </row>
    <row r="1305" ht="12.75">
      <c r="M1305" s="7"/>
    </row>
    <row r="1306" ht="12.75">
      <c r="M1306" s="7"/>
    </row>
    <row r="1307" ht="12.75">
      <c r="M1307" s="7"/>
    </row>
    <row r="1308" ht="12.75">
      <c r="M1308" s="7"/>
    </row>
    <row r="1309" ht="12.75">
      <c r="M1309" s="7"/>
    </row>
    <row r="1310" ht="12.75">
      <c r="M1310" s="7"/>
    </row>
    <row r="1311" ht="12.75">
      <c r="M1311" s="7"/>
    </row>
    <row r="1312" ht="12.75">
      <c r="M1312" s="7"/>
    </row>
    <row r="1313" ht="12.75">
      <c r="M1313" s="7"/>
    </row>
    <row r="1314" ht="12.75">
      <c r="M1314" s="7"/>
    </row>
    <row r="1315" ht="12.75">
      <c r="M1315" s="7"/>
    </row>
    <row r="1316" ht="12.75">
      <c r="M1316" s="7"/>
    </row>
    <row r="1317" ht="12.75">
      <c r="M1317" s="7"/>
    </row>
    <row r="1318" ht="12.75">
      <c r="M1318" s="7"/>
    </row>
    <row r="1319" ht="12.75">
      <c r="M1319" s="7"/>
    </row>
    <row r="1320" ht="12.75">
      <c r="M1320" s="7"/>
    </row>
    <row r="1321" ht="12.75">
      <c r="M1321" s="7"/>
    </row>
    <row r="1322" ht="12.75">
      <c r="M1322" s="7"/>
    </row>
    <row r="1323" ht="12.75">
      <c r="M1323" s="7"/>
    </row>
    <row r="1324" ht="12.75">
      <c r="M1324" s="7"/>
    </row>
    <row r="1325" ht="12.75">
      <c r="M1325" s="7"/>
    </row>
    <row r="1326" ht="12.75">
      <c r="M1326" s="7"/>
    </row>
    <row r="1327" ht="12.75">
      <c r="M1327" s="7"/>
    </row>
    <row r="1328" ht="12.75">
      <c r="M1328" s="7"/>
    </row>
    <row r="1329" ht="12.75">
      <c r="M1329" s="7"/>
    </row>
    <row r="1330" ht="12.75">
      <c r="M1330" s="7"/>
    </row>
    <row r="1331" ht="12.75">
      <c r="M1331" s="7"/>
    </row>
    <row r="1332" ht="12.75">
      <c r="M1332" s="7"/>
    </row>
    <row r="1333" ht="12.75">
      <c r="M1333" s="7"/>
    </row>
    <row r="1334" ht="12.75">
      <c r="M1334" s="7"/>
    </row>
    <row r="1335" ht="12.75">
      <c r="M1335" s="7"/>
    </row>
    <row r="1336" ht="12.75">
      <c r="M1336" s="7"/>
    </row>
    <row r="1337" ht="12.75">
      <c r="M1337" s="7"/>
    </row>
    <row r="1338" ht="12.75">
      <c r="M1338" s="7"/>
    </row>
    <row r="1339" ht="12.75">
      <c r="M1339" s="7"/>
    </row>
    <row r="1340" ht="12.75">
      <c r="M1340" s="7"/>
    </row>
    <row r="1341" ht="12.75">
      <c r="M1341" s="7"/>
    </row>
    <row r="1342" ht="12.75">
      <c r="M1342" s="7"/>
    </row>
    <row r="1343" ht="12.75">
      <c r="M1343" s="7"/>
    </row>
    <row r="1344" ht="12.75">
      <c r="M1344" s="7"/>
    </row>
    <row r="1345" ht="12.75">
      <c r="M1345" s="7"/>
    </row>
    <row r="1346" ht="12.75">
      <c r="M1346" s="7"/>
    </row>
    <row r="1347" ht="12.75">
      <c r="M1347" s="7"/>
    </row>
    <row r="1348" ht="12.75">
      <c r="M1348" s="7"/>
    </row>
    <row r="1349" ht="12.75">
      <c r="M1349" s="7"/>
    </row>
    <row r="1350" ht="12.75">
      <c r="M1350" s="7"/>
    </row>
    <row r="1351" ht="12.75">
      <c r="M1351" s="7"/>
    </row>
    <row r="1352" ht="12.75">
      <c r="M1352" s="7"/>
    </row>
    <row r="1353" ht="12.75">
      <c r="M1353" s="7"/>
    </row>
    <row r="1354" ht="12.75">
      <c r="M1354" s="7"/>
    </row>
    <row r="1355" ht="12.75">
      <c r="M1355" s="7"/>
    </row>
    <row r="1356" ht="12.75">
      <c r="M1356" s="7"/>
    </row>
    <row r="1357" ht="12.75">
      <c r="M1357" s="7"/>
    </row>
    <row r="1358" ht="12.75">
      <c r="M1358" s="7"/>
    </row>
    <row r="1359" ht="12.75">
      <c r="M1359" s="7"/>
    </row>
    <row r="1360" ht="12.75">
      <c r="M1360" s="7"/>
    </row>
    <row r="1361" ht="12.75">
      <c r="M1361" s="7"/>
    </row>
    <row r="1362" ht="12.75">
      <c r="M1362" s="7"/>
    </row>
    <row r="1363" ht="12.75">
      <c r="M1363" s="7"/>
    </row>
    <row r="1364" ht="12.75">
      <c r="M1364" s="7"/>
    </row>
    <row r="1365" ht="12.75">
      <c r="M1365" s="7"/>
    </row>
    <row r="1366" ht="12.75">
      <c r="M1366" s="7"/>
    </row>
    <row r="1367" ht="12.75">
      <c r="M1367" s="7"/>
    </row>
    <row r="1368" ht="12.75">
      <c r="M1368" s="7"/>
    </row>
    <row r="1369" ht="12.75">
      <c r="M1369" s="7"/>
    </row>
    <row r="1370" ht="12.75">
      <c r="M1370" s="7"/>
    </row>
    <row r="1371" ht="12.75">
      <c r="M1371" s="7"/>
    </row>
    <row r="1372" ht="12.75">
      <c r="M1372" s="7"/>
    </row>
    <row r="1373" ht="12.75">
      <c r="M1373" s="7"/>
    </row>
    <row r="1374" ht="12.75">
      <c r="M1374" s="7"/>
    </row>
    <row r="1375" ht="12.75">
      <c r="M1375" s="7"/>
    </row>
    <row r="1376" ht="12.75">
      <c r="M1376" s="7"/>
    </row>
    <row r="1377" ht="12.75">
      <c r="M1377" s="7"/>
    </row>
    <row r="1378" ht="12.75">
      <c r="M1378" s="7"/>
    </row>
    <row r="1379" ht="12.75">
      <c r="M1379" s="7"/>
    </row>
    <row r="1380" ht="12.75">
      <c r="M1380" s="7"/>
    </row>
    <row r="1381" ht="12.75">
      <c r="M1381" s="7"/>
    </row>
    <row r="1382" ht="12.75">
      <c r="M1382" s="7"/>
    </row>
    <row r="1383" ht="12.75">
      <c r="M1383" s="7"/>
    </row>
    <row r="1384" ht="12.75">
      <c r="M1384" s="7"/>
    </row>
    <row r="1385" ht="12.75">
      <c r="M1385" s="7"/>
    </row>
    <row r="1386" ht="12.75">
      <c r="M1386" s="7"/>
    </row>
    <row r="1387" ht="12.75">
      <c r="M1387" s="7"/>
    </row>
    <row r="1388" ht="12.75">
      <c r="M1388" s="7"/>
    </row>
    <row r="1389" ht="12.75">
      <c r="M1389" s="7"/>
    </row>
    <row r="1390" ht="12.75">
      <c r="M1390" s="7"/>
    </row>
    <row r="1391" ht="12.75">
      <c r="M1391" s="7"/>
    </row>
    <row r="1392" ht="12.75">
      <c r="M1392" s="7"/>
    </row>
    <row r="1393" ht="12.75">
      <c r="M1393" s="7"/>
    </row>
    <row r="1394" ht="12.75">
      <c r="M1394" s="7"/>
    </row>
    <row r="1395" ht="12.75">
      <c r="M1395" s="7"/>
    </row>
    <row r="1396" ht="12.75">
      <c r="M1396" s="7"/>
    </row>
    <row r="1397" ht="12.75">
      <c r="M1397" s="7"/>
    </row>
    <row r="1398" ht="12.75">
      <c r="M1398" s="7"/>
    </row>
    <row r="1399" ht="12.75">
      <c r="M1399" s="7"/>
    </row>
    <row r="1400" ht="12.75">
      <c r="M1400" s="7"/>
    </row>
    <row r="1401" ht="12.75">
      <c r="M1401" s="7"/>
    </row>
    <row r="1402" ht="12.75">
      <c r="M1402" s="7"/>
    </row>
    <row r="1403" ht="12.75">
      <c r="M1403" s="7"/>
    </row>
    <row r="1404" ht="12.75">
      <c r="M1404" s="7"/>
    </row>
    <row r="1405" ht="12.75">
      <c r="M1405" s="7"/>
    </row>
    <row r="1406" ht="12.75">
      <c r="M1406" s="7"/>
    </row>
    <row r="1407" ht="12.75">
      <c r="M1407" s="7"/>
    </row>
    <row r="1408" ht="12.75">
      <c r="M1408" s="7"/>
    </row>
    <row r="1409" ht="12.75">
      <c r="M1409" s="7"/>
    </row>
    <row r="1410" ht="12.75">
      <c r="M1410" s="7"/>
    </row>
    <row r="1411" ht="12.75">
      <c r="M1411" s="7"/>
    </row>
    <row r="1412" ht="12.75">
      <c r="M1412" s="7"/>
    </row>
    <row r="1413" ht="12.75">
      <c r="M1413" s="7"/>
    </row>
    <row r="1414" ht="12.75">
      <c r="M1414" s="7"/>
    </row>
    <row r="1415" ht="12.75">
      <c r="M1415" s="7"/>
    </row>
    <row r="1416" ht="12.75">
      <c r="M1416" s="7"/>
    </row>
    <row r="1417" ht="12.75">
      <c r="M1417" s="7"/>
    </row>
    <row r="1418" ht="12.75">
      <c r="M1418" s="7"/>
    </row>
    <row r="1419" ht="12.75">
      <c r="M1419" s="7"/>
    </row>
    <row r="1420" ht="12.75">
      <c r="M1420" s="7"/>
    </row>
    <row r="1421" ht="12.75">
      <c r="M1421" s="7"/>
    </row>
    <row r="1422" ht="12.75">
      <c r="M1422" s="7"/>
    </row>
    <row r="1423" ht="12.75">
      <c r="M1423" s="7"/>
    </row>
    <row r="1424" ht="12.75">
      <c r="M1424" s="7"/>
    </row>
    <row r="1425" ht="12.75">
      <c r="M1425" s="7"/>
    </row>
    <row r="1426" ht="12.75">
      <c r="M1426" s="7"/>
    </row>
    <row r="1427" ht="12.75">
      <c r="M1427" s="7"/>
    </row>
    <row r="1428" ht="12.75">
      <c r="M1428" s="7"/>
    </row>
    <row r="1429" ht="12.75">
      <c r="M1429" s="7"/>
    </row>
    <row r="1430" ht="12.75">
      <c r="M1430" s="7"/>
    </row>
    <row r="1431" ht="12.75">
      <c r="M1431" s="7"/>
    </row>
    <row r="1432" ht="12.75">
      <c r="M1432" s="7"/>
    </row>
    <row r="1433" ht="12.75">
      <c r="M1433" s="7"/>
    </row>
    <row r="1434" ht="12.75">
      <c r="M1434" s="7"/>
    </row>
    <row r="1435" ht="12.75">
      <c r="M1435" s="7"/>
    </row>
    <row r="1436" ht="12.75">
      <c r="M1436" s="7"/>
    </row>
    <row r="1437" ht="12.75">
      <c r="M1437" s="7"/>
    </row>
    <row r="1438" ht="12.75">
      <c r="M1438" s="7"/>
    </row>
    <row r="1439" ht="12.75">
      <c r="M1439" s="7"/>
    </row>
    <row r="1440" ht="12.75">
      <c r="M1440" s="7"/>
    </row>
    <row r="1441" ht="12.75">
      <c r="M1441" s="7"/>
    </row>
    <row r="1442" ht="12.75">
      <c r="M1442" s="7"/>
    </row>
    <row r="1443" ht="12.75">
      <c r="M1443" s="7"/>
    </row>
    <row r="1444" ht="12.75">
      <c r="M1444" s="7"/>
    </row>
    <row r="1445" ht="12.75">
      <c r="M1445" s="7"/>
    </row>
    <row r="1446" ht="12.75">
      <c r="M1446" s="7"/>
    </row>
    <row r="1447" ht="12.75">
      <c r="M1447" s="7"/>
    </row>
    <row r="1448" ht="12.75">
      <c r="M1448" s="7"/>
    </row>
    <row r="1449" ht="12.75">
      <c r="M1449" s="7"/>
    </row>
    <row r="1450" ht="12.75">
      <c r="M1450" s="7"/>
    </row>
    <row r="1451" ht="12.75">
      <c r="M1451" s="7"/>
    </row>
    <row r="1452" ht="12.75">
      <c r="M1452" s="7"/>
    </row>
    <row r="1453" ht="12.75">
      <c r="M1453" s="7"/>
    </row>
    <row r="1454" ht="12.75">
      <c r="M1454" s="7"/>
    </row>
    <row r="1455" ht="12.75">
      <c r="M1455" s="7"/>
    </row>
    <row r="1456" ht="12.75">
      <c r="M1456" s="7"/>
    </row>
    <row r="1457" ht="12.75">
      <c r="M1457" s="7"/>
    </row>
    <row r="1458" ht="12.75">
      <c r="M1458" s="7"/>
    </row>
    <row r="1459" ht="12.75">
      <c r="M1459" s="7"/>
    </row>
    <row r="1460" ht="12.75">
      <c r="M1460" s="7"/>
    </row>
    <row r="1461" ht="12.75">
      <c r="M1461" s="7"/>
    </row>
    <row r="1462" ht="12.75">
      <c r="M1462" s="7"/>
    </row>
    <row r="1463" ht="12.75">
      <c r="M1463" s="7"/>
    </row>
    <row r="1464" ht="12.75">
      <c r="M1464" s="7"/>
    </row>
    <row r="1465" ht="12.75">
      <c r="M1465" s="7"/>
    </row>
    <row r="1466" ht="12.75">
      <c r="M1466" s="7"/>
    </row>
    <row r="1467" ht="12.75">
      <c r="M1467" s="7"/>
    </row>
    <row r="1468" ht="12.75">
      <c r="M1468" s="7"/>
    </row>
    <row r="1469" ht="12.75">
      <c r="M1469" s="7"/>
    </row>
    <row r="1470" ht="12.75">
      <c r="M1470" s="7"/>
    </row>
    <row r="1471" ht="12.75">
      <c r="M1471" s="7"/>
    </row>
    <row r="1472" ht="12.75">
      <c r="M1472" s="7"/>
    </row>
    <row r="1473" ht="12.75">
      <c r="M1473" s="7"/>
    </row>
    <row r="1474" ht="12.75">
      <c r="M1474" s="7"/>
    </row>
    <row r="1475" ht="12.75">
      <c r="M1475" s="7"/>
    </row>
    <row r="1476" ht="12.75">
      <c r="M1476" s="7"/>
    </row>
    <row r="1477" ht="12.75">
      <c r="M1477" s="7"/>
    </row>
    <row r="1478" ht="12.75">
      <c r="M1478" s="7"/>
    </row>
    <row r="1479" ht="12.75">
      <c r="M1479" s="7"/>
    </row>
    <row r="1480" ht="12.75">
      <c r="M1480" s="7"/>
    </row>
    <row r="1481" ht="12.75">
      <c r="M1481" s="7"/>
    </row>
    <row r="1482" ht="12.75">
      <c r="M1482" s="7"/>
    </row>
    <row r="1483" ht="12.75">
      <c r="M1483" s="7"/>
    </row>
    <row r="1484" ht="12.75">
      <c r="M1484" s="7"/>
    </row>
    <row r="1485" ht="12.75">
      <c r="M1485" s="7"/>
    </row>
    <row r="1486" ht="12.75">
      <c r="M1486" s="7"/>
    </row>
    <row r="1487" ht="12.75">
      <c r="M1487" s="7"/>
    </row>
    <row r="1488" ht="12.75">
      <c r="M1488" s="7"/>
    </row>
    <row r="1489" ht="12.75">
      <c r="M1489" s="7"/>
    </row>
    <row r="1490" ht="12.75">
      <c r="M1490" s="7"/>
    </row>
    <row r="1491" ht="12.75">
      <c r="M1491" s="7"/>
    </row>
    <row r="1492" ht="12.75">
      <c r="M1492" s="7"/>
    </row>
    <row r="1493" ht="12.75">
      <c r="M1493" s="7"/>
    </row>
    <row r="1494" ht="12.75">
      <c r="M1494" s="7"/>
    </row>
    <row r="1495" ht="12.75">
      <c r="M1495" s="7"/>
    </row>
    <row r="1496" ht="12.75">
      <c r="M1496" s="7"/>
    </row>
    <row r="1497" ht="12.75">
      <c r="M1497" s="7"/>
    </row>
    <row r="1498" ht="12.75">
      <c r="M1498" s="7"/>
    </row>
    <row r="1499" ht="12.75">
      <c r="M1499" s="7"/>
    </row>
    <row r="1500" ht="12.75">
      <c r="M1500" s="7"/>
    </row>
    <row r="1501" ht="12.75">
      <c r="M1501" s="7"/>
    </row>
    <row r="1502" ht="12.75">
      <c r="M1502" s="7"/>
    </row>
    <row r="1503" ht="12.75">
      <c r="M1503" s="7"/>
    </row>
    <row r="1504" ht="12.75">
      <c r="M1504" s="7"/>
    </row>
    <row r="1505" ht="12.75">
      <c r="M1505" s="7"/>
    </row>
    <row r="1506" ht="12.75">
      <c r="M1506" s="7"/>
    </row>
    <row r="1507" ht="12.75">
      <c r="M1507" s="7"/>
    </row>
    <row r="1508" ht="12.75">
      <c r="M1508" s="7"/>
    </row>
    <row r="1509" ht="12.75">
      <c r="M1509" s="7"/>
    </row>
    <row r="1510" ht="12.75">
      <c r="M1510" s="7"/>
    </row>
    <row r="1511" ht="12.75">
      <c r="M1511" s="7"/>
    </row>
    <row r="1512" ht="12.75">
      <c r="M1512" s="7"/>
    </row>
    <row r="1513" ht="12.75">
      <c r="M1513" s="7"/>
    </row>
    <row r="1514" ht="12.75">
      <c r="M1514" s="7"/>
    </row>
    <row r="1515" ht="12.75">
      <c r="M1515" s="7"/>
    </row>
    <row r="1516" ht="12.75">
      <c r="M1516" s="7"/>
    </row>
    <row r="1517" ht="12.75">
      <c r="M1517" s="7"/>
    </row>
    <row r="1518" ht="12.75">
      <c r="M1518" s="7"/>
    </row>
    <row r="1519" ht="12.75">
      <c r="M1519" s="7"/>
    </row>
    <row r="1520" ht="12.75">
      <c r="M1520" s="7"/>
    </row>
    <row r="1521" ht="12.75">
      <c r="M1521" s="7"/>
    </row>
    <row r="1522" ht="12.75">
      <c r="M1522" s="7"/>
    </row>
    <row r="1523" ht="12.75">
      <c r="M1523" s="7"/>
    </row>
    <row r="1524" ht="12.75">
      <c r="M1524" s="7"/>
    </row>
    <row r="1525" ht="12.75">
      <c r="M1525" s="7"/>
    </row>
    <row r="1526" ht="12.75">
      <c r="M1526" s="7"/>
    </row>
    <row r="1527" ht="12.75">
      <c r="M1527" s="7"/>
    </row>
    <row r="1528" ht="12.75">
      <c r="M1528" s="7"/>
    </row>
    <row r="1529" ht="12.75">
      <c r="M1529" s="7"/>
    </row>
    <row r="1530" ht="12.75">
      <c r="M1530" s="7"/>
    </row>
    <row r="1531" ht="12.75">
      <c r="M1531" s="7"/>
    </row>
    <row r="1532" ht="12.75">
      <c r="M1532" s="7"/>
    </row>
    <row r="1533" ht="12.75">
      <c r="M1533" s="7"/>
    </row>
    <row r="1534" ht="12.75">
      <c r="M1534" s="7"/>
    </row>
    <row r="1535" ht="12.75">
      <c r="M1535" s="7"/>
    </row>
    <row r="1536" ht="12.75">
      <c r="M1536" s="7"/>
    </row>
    <row r="1537" ht="12.75">
      <c r="M1537" s="7"/>
    </row>
    <row r="1538" ht="12.75">
      <c r="M1538" s="7"/>
    </row>
    <row r="1539" ht="12.75">
      <c r="M1539" s="7"/>
    </row>
    <row r="1540" ht="12.75">
      <c r="M1540" s="7"/>
    </row>
    <row r="1541" ht="12.75">
      <c r="M1541" s="7"/>
    </row>
    <row r="1542" ht="12.75">
      <c r="M1542" s="7"/>
    </row>
    <row r="1543" ht="12.75">
      <c r="M1543" s="7"/>
    </row>
    <row r="1544" ht="12.75">
      <c r="M1544" s="7"/>
    </row>
    <row r="1545" ht="12.75">
      <c r="M1545" s="7"/>
    </row>
    <row r="1546" ht="12.75">
      <c r="M1546" s="7"/>
    </row>
    <row r="1547" ht="12.75">
      <c r="M1547" s="7"/>
    </row>
    <row r="1548" ht="12.75">
      <c r="M1548" s="7"/>
    </row>
    <row r="1549" ht="12.75">
      <c r="M1549" s="7"/>
    </row>
    <row r="1550" ht="12.75">
      <c r="M1550" s="7"/>
    </row>
    <row r="1551" ht="12.75">
      <c r="M1551" s="7"/>
    </row>
    <row r="1552" ht="12.75">
      <c r="M1552" s="7"/>
    </row>
    <row r="1553" ht="12.75">
      <c r="M1553" s="7"/>
    </row>
    <row r="1554" ht="12.75">
      <c r="M1554" s="7"/>
    </row>
    <row r="1555" ht="12.75">
      <c r="M1555" s="7"/>
    </row>
    <row r="1556" ht="12.75">
      <c r="M1556" s="7"/>
    </row>
    <row r="1557" ht="12.75">
      <c r="M1557" s="7"/>
    </row>
    <row r="1558" ht="12.75">
      <c r="M1558" s="7"/>
    </row>
    <row r="1559" ht="12.75">
      <c r="M1559" s="7"/>
    </row>
    <row r="1560" ht="12.75">
      <c r="M1560" s="7"/>
    </row>
    <row r="1561" ht="12.75">
      <c r="M1561" s="7"/>
    </row>
    <row r="1562" ht="12.75">
      <c r="M1562" s="7"/>
    </row>
    <row r="1563" ht="12.75">
      <c r="M1563" s="7"/>
    </row>
    <row r="1564" ht="12.75">
      <c r="M1564" s="7"/>
    </row>
    <row r="1565" ht="12.75">
      <c r="M1565" s="7"/>
    </row>
    <row r="1566" ht="12.75">
      <c r="M1566" s="7"/>
    </row>
    <row r="1567" ht="12.75">
      <c r="M1567" s="7"/>
    </row>
    <row r="1568" ht="12.75">
      <c r="M1568" s="7"/>
    </row>
    <row r="1569" ht="12.75">
      <c r="M1569" s="7"/>
    </row>
    <row r="1570" ht="12.75">
      <c r="M1570" s="7"/>
    </row>
    <row r="1571" ht="12.75">
      <c r="M1571" s="7"/>
    </row>
    <row r="1572" ht="12.75">
      <c r="M1572" s="7"/>
    </row>
    <row r="1573" ht="12.75">
      <c r="M1573" s="7"/>
    </row>
    <row r="1574" ht="12.75">
      <c r="M1574" s="7"/>
    </row>
    <row r="1575" ht="12.75">
      <c r="M1575" s="7"/>
    </row>
    <row r="1576" ht="12.75">
      <c r="M1576" s="7"/>
    </row>
    <row r="1577" ht="12.75">
      <c r="M1577" s="7"/>
    </row>
    <row r="1578" ht="12.75">
      <c r="M1578" s="7"/>
    </row>
    <row r="1579" ht="12.75">
      <c r="M1579" s="7"/>
    </row>
    <row r="1580" ht="12.75">
      <c r="M1580" s="7"/>
    </row>
    <row r="1581" ht="12.75">
      <c r="M1581" s="7"/>
    </row>
    <row r="1582" ht="12.75">
      <c r="M1582" s="7"/>
    </row>
    <row r="1583" ht="12.75">
      <c r="M1583" s="7"/>
    </row>
    <row r="1584" ht="12.75">
      <c r="M1584" s="7"/>
    </row>
    <row r="1585" ht="12.75">
      <c r="M1585" s="7"/>
    </row>
    <row r="1586" ht="12.75">
      <c r="M1586" s="7"/>
    </row>
    <row r="1587" ht="12.75">
      <c r="M1587" s="7"/>
    </row>
    <row r="1588" ht="12.75">
      <c r="M1588" s="7"/>
    </row>
    <row r="1589" ht="12.75">
      <c r="M1589" s="7"/>
    </row>
    <row r="1590" ht="12.75">
      <c r="M1590" s="7"/>
    </row>
    <row r="1591" ht="12.75">
      <c r="M1591" s="7"/>
    </row>
    <row r="1592" ht="12.75">
      <c r="M1592" s="7"/>
    </row>
    <row r="1593" ht="12.75">
      <c r="M1593" s="7"/>
    </row>
    <row r="1594" ht="12.75">
      <c r="M1594" s="7"/>
    </row>
    <row r="1595" ht="12.75">
      <c r="M1595" s="7"/>
    </row>
    <row r="1596" ht="12.75">
      <c r="M1596" s="7"/>
    </row>
    <row r="1597" ht="12.75">
      <c r="M1597" s="7"/>
    </row>
    <row r="1598" ht="12.75">
      <c r="M1598" s="7"/>
    </row>
    <row r="1599" ht="12.75">
      <c r="M1599" s="7"/>
    </row>
    <row r="1600" ht="12.75">
      <c r="M1600" s="7"/>
    </row>
    <row r="1601" ht="12.75">
      <c r="M1601" s="7"/>
    </row>
    <row r="1602" ht="12.75">
      <c r="M1602" s="7"/>
    </row>
    <row r="1603" ht="12.75">
      <c r="M1603" s="7"/>
    </row>
    <row r="1604" ht="12.75">
      <c r="M1604" s="7"/>
    </row>
    <row r="1605" ht="12.75">
      <c r="M1605" s="7"/>
    </row>
    <row r="1606" ht="12.75">
      <c r="M1606" s="7"/>
    </row>
    <row r="1607" ht="12.75">
      <c r="M1607" s="7"/>
    </row>
    <row r="1608" ht="12.75">
      <c r="M1608" s="7"/>
    </row>
    <row r="1609" ht="12.75">
      <c r="M1609" s="7"/>
    </row>
    <row r="1610" ht="12.75">
      <c r="M1610" s="7"/>
    </row>
    <row r="1611" ht="12.75">
      <c r="M1611" s="7"/>
    </row>
    <row r="1612" ht="12.75">
      <c r="M1612" s="7"/>
    </row>
    <row r="1613" ht="12.75">
      <c r="M1613" s="7"/>
    </row>
    <row r="1614" ht="12.75">
      <c r="M1614" s="7"/>
    </row>
    <row r="1615" ht="12.75">
      <c r="M1615" s="7"/>
    </row>
    <row r="1616" ht="12.75">
      <c r="M1616" s="7"/>
    </row>
    <row r="1617" ht="12.75">
      <c r="M1617" s="7"/>
    </row>
    <row r="1618" ht="12.75">
      <c r="M1618" s="7"/>
    </row>
    <row r="1619" ht="12.75">
      <c r="M1619" s="7"/>
    </row>
    <row r="1620" ht="12.75">
      <c r="M1620" s="7"/>
    </row>
    <row r="1621" ht="12.75">
      <c r="M1621" s="7"/>
    </row>
    <row r="1622" ht="12.75">
      <c r="M1622" s="7"/>
    </row>
    <row r="1623" ht="12.75">
      <c r="M1623" s="7"/>
    </row>
    <row r="1624" ht="12.75">
      <c r="M1624" s="7"/>
    </row>
    <row r="1625" ht="12.75">
      <c r="M1625" s="7"/>
    </row>
    <row r="1626" ht="12.75">
      <c r="M1626" s="7"/>
    </row>
    <row r="1627" ht="12.75">
      <c r="M1627" s="7"/>
    </row>
    <row r="1628" ht="12.75">
      <c r="M1628" s="7"/>
    </row>
    <row r="1629" ht="12.75">
      <c r="M1629" s="7"/>
    </row>
    <row r="1630" ht="12.75">
      <c r="M1630" s="7"/>
    </row>
    <row r="1631" ht="12.75">
      <c r="M1631" s="7"/>
    </row>
    <row r="1632" ht="12.75">
      <c r="M1632" s="7"/>
    </row>
    <row r="1633" ht="12.75">
      <c r="M1633" s="7"/>
    </row>
    <row r="1634" ht="12.75">
      <c r="M1634" s="7"/>
    </row>
    <row r="1635" ht="12.75">
      <c r="M1635" s="7"/>
    </row>
    <row r="1636" ht="12.75">
      <c r="M1636" s="7"/>
    </row>
    <row r="1637" ht="12.75">
      <c r="M1637" s="7"/>
    </row>
    <row r="1638" ht="12.75">
      <c r="M1638" s="7"/>
    </row>
    <row r="1639" ht="12.75">
      <c r="M1639" s="7"/>
    </row>
    <row r="1640" ht="12.75">
      <c r="M1640" s="7"/>
    </row>
    <row r="1641" ht="12.75">
      <c r="M1641" s="7"/>
    </row>
    <row r="1642" ht="12.75">
      <c r="M1642" s="7"/>
    </row>
    <row r="1643" ht="12.75">
      <c r="M1643" s="7"/>
    </row>
    <row r="1644" ht="12.75">
      <c r="M1644" s="7"/>
    </row>
    <row r="1645" ht="12.75">
      <c r="M1645" s="7"/>
    </row>
    <row r="1646" ht="12.75">
      <c r="M1646" s="7"/>
    </row>
    <row r="1647" ht="12.75">
      <c r="M1647" s="7"/>
    </row>
    <row r="1648" ht="12.75">
      <c r="M1648" s="7"/>
    </row>
    <row r="1649" ht="12.75">
      <c r="M1649" s="7"/>
    </row>
    <row r="1650" ht="12.75">
      <c r="M1650" s="7"/>
    </row>
    <row r="1651" ht="12.75">
      <c r="M1651" s="7"/>
    </row>
    <row r="1652" ht="12.75">
      <c r="M1652" s="7"/>
    </row>
    <row r="1653" ht="12.75">
      <c r="M1653" s="7"/>
    </row>
    <row r="1654" ht="12.75">
      <c r="M1654" s="7"/>
    </row>
    <row r="1655" ht="12.75">
      <c r="M1655" s="7"/>
    </row>
    <row r="1656" ht="12.75">
      <c r="M1656" s="7"/>
    </row>
    <row r="1657" ht="12.75">
      <c r="M1657" s="7"/>
    </row>
    <row r="1658" ht="12.75">
      <c r="M1658" s="7"/>
    </row>
    <row r="1659" ht="12.75">
      <c r="M1659" s="7"/>
    </row>
    <row r="1660" ht="12.75">
      <c r="M1660" s="7"/>
    </row>
    <row r="1661" ht="12.75">
      <c r="M1661" s="7"/>
    </row>
    <row r="1662" ht="12.75">
      <c r="M1662" s="7"/>
    </row>
    <row r="1663" ht="12.75">
      <c r="M1663" s="7"/>
    </row>
    <row r="1664" ht="12.75">
      <c r="M1664" s="7"/>
    </row>
    <row r="1665" ht="12.75">
      <c r="M1665" s="7"/>
    </row>
    <row r="1666" ht="12.75">
      <c r="M1666" s="7"/>
    </row>
    <row r="1667" ht="12.75">
      <c r="M1667" s="7"/>
    </row>
    <row r="1668" ht="12.75">
      <c r="M1668" s="7"/>
    </row>
    <row r="1669" ht="12.75">
      <c r="M1669" s="7"/>
    </row>
    <row r="1670" ht="12.75">
      <c r="M1670" s="7"/>
    </row>
    <row r="1671" ht="12.75">
      <c r="M1671" s="7"/>
    </row>
    <row r="1672" ht="12.75">
      <c r="M1672" s="7"/>
    </row>
    <row r="1673" ht="12.75">
      <c r="M1673" s="7"/>
    </row>
    <row r="1674" ht="12.75">
      <c r="M1674" s="7"/>
    </row>
    <row r="1675" ht="12.75">
      <c r="M1675" s="7"/>
    </row>
    <row r="1676" ht="12.75">
      <c r="M1676" s="7"/>
    </row>
    <row r="1677" ht="12.75">
      <c r="M1677" s="7"/>
    </row>
    <row r="1678" ht="12.75">
      <c r="M1678" s="7"/>
    </row>
    <row r="1679" ht="12.75">
      <c r="M1679" s="7"/>
    </row>
    <row r="1680" ht="12.75">
      <c r="M1680" s="7"/>
    </row>
    <row r="1681" ht="12.75">
      <c r="M1681" s="7"/>
    </row>
    <row r="1682" ht="12.75">
      <c r="M1682" s="7"/>
    </row>
    <row r="1683" ht="12.75">
      <c r="M1683" s="7"/>
    </row>
    <row r="1684" ht="12.75">
      <c r="M1684" s="7"/>
    </row>
    <row r="1685" ht="12.75">
      <c r="M1685" s="7"/>
    </row>
    <row r="1686" ht="12.75">
      <c r="M1686" s="7"/>
    </row>
    <row r="1687" ht="12.75">
      <c r="M1687" s="7"/>
    </row>
    <row r="1688" ht="12.75">
      <c r="M1688" s="7"/>
    </row>
    <row r="1689" ht="12.75">
      <c r="M1689" s="7"/>
    </row>
    <row r="1690" ht="12.75">
      <c r="M1690" s="7"/>
    </row>
    <row r="1691" ht="12.75">
      <c r="M1691" s="7"/>
    </row>
    <row r="1692" ht="12.75">
      <c r="M1692" s="7"/>
    </row>
    <row r="1693" ht="12.75">
      <c r="M1693" s="7"/>
    </row>
    <row r="1694" ht="12.75">
      <c r="M1694" s="7"/>
    </row>
    <row r="1695" ht="12.75">
      <c r="M1695" s="7"/>
    </row>
    <row r="1696" ht="12.75">
      <c r="M1696" s="7"/>
    </row>
    <row r="1697" ht="12.75">
      <c r="M1697" s="7"/>
    </row>
    <row r="1698" ht="12.75">
      <c r="M1698" s="7"/>
    </row>
    <row r="1699" ht="12.75">
      <c r="M1699" s="7"/>
    </row>
    <row r="1700" ht="12.75">
      <c r="M1700" s="7"/>
    </row>
    <row r="1701" ht="12.75">
      <c r="M1701" s="7"/>
    </row>
    <row r="1702" ht="12.75">
      <c r="M1702" s="7"/>
    </row>
    <row r="1703" ht="12.75">
      <c r="M1703" s="7"/>
    </row>
    <row r="1704" ht="12.75">
      <c r="M1704" s="7"/>
    </row>
    <row r="1705" ht="12.75">
      <c r="M1705" s="7"/>
    </row>
    <row r="1706" ht="12.75">
      <c r="M1706" s="7"/>
    </row>
    <row r="1707" ht="12.75">
      <c r="M1707" s="7"/>
    </row>
    <row r="1708" ht="12.75">
      <c r="M1708" s="7"/>
    </row>
    <row r="1709" ht="12.75">
      <c r="M1709" s="7"/>
    </row>
    <row r="1710" ht="12.75">
      <c r="M1710" s="7"/>
    </row>
    <row r="1711" ht="12.75">
      <c r="M1711" s="7"/>
    </row>
    <row r="1712" ht="12.75">
      <c r="M1712" s="7"/>
    </row>
    <row r="1713" ht="12.75">
      <c r="M1713" s="7"/>
    </row>
    <row r="1714" ht="12.75">
      <c r="M1714" s="7"/>
    </row>
    <row r="1715" ht="12.75">
      <c r="M1715" s="7"/>
    </row>
    <row r="1716" ht="12.75">
      <c r="M1716" s="7"/>
    </row>
    <row r="1717" ht="12.75">
      <c r="M1717" s="7"/>
    </row>
    <row r="1718" ht="12.75">
      <c r="M1718" s="7"/>
    </row>
    <row r="1719" ht="12.75">
      <c r="M1719" s="7"/>
    </row>
    <row r="1720" ht="12.75">
      <c r="M1720" s="7"/>
    </row>
    <row r="1721" ht="12.75">
      <c r="M1721" s="7"/>
    </row>
    <row r="1722" ht="12.75">
      <c r="M1722" s="7"/>
    </row>
    <row r="1723" ht="12.75">
      <c r="M1723" s="7"/>
    </row>
    <row r="1724" ht="12.75">
      <c r="M1724" s="7"/>
    </row>
    <row r="1725" ht="12.75">
      <c r="M1725" s="7"/>
    </row>
    <row r="1726" ht="12.75">
      <c r="M1726" s="7"/>
    </row>
    <row r="1727" ht="12.75">
      <c r="M1727" s="7"/>
    </row>
    <row r="1728" ht="12.75">
      <c r="M1728" s="7"/>
    </row>
    <row r="1729" ht="12.75">
      <c r="M1729" s="7"/>
    </row>
    <row r="1730" ht="12.75">
      <c r="M1730" s="7"/>
    </row>
    <row r="1731" ht="12.75">
      <c r="M1731" s="7"/>
    </row>
    <row r="1732" ht="12.75">
      <c r="M1732" s="7"/>
    </row>
    <row r="1733" ht="12.75">
      <c r="M1733" s="7"/>
    </row>
    <row r="1734" ht="12.75">
      <c r="M1734" s="7"/>
    </row>
    <row r="1735" ht="12.75">
      <c r="M1735" s="7"/>
    </row>
    <row r="1736" ht="12.75">
      <c r="M1736" s="7"/>
    </row>
    <row r="1737" ht="12.75">
      <c r="M1737" s="7"/>
    </row>
    <row r="1738" ht="12.75">
      <c r="M1738" s="7"/>
    </row>
    <row r="1739" ht="12.75">
      <c r="M1739" s="7"/>
    </row>
    <row r="1740" ht="12.75">
      <c r="M1740" s="7"/>
    </row>
    <row r="1741" ht="12.75">
      <c r="M1741" s="7"/>
    </row>
    <row r="1742" ht="12.75">
      <c r="M1742" s="7"/>
    </row>
    <row r="1743" ht="12.75">
      <c r="M1743" s="7"/>
    </row>
    <row r="1744" ht="12.75">
      <c r="M1744" s="7"/>
    </row>
    <row r="1745" ht="12.75">
      <c r="M1745" s="7"/>
    </row>
    <row r="1746" ht="12.75">
      <c r="M1746" s="7"/>
    </row>
    <row r="1747" ht="12.75">
      <c r="M1747" s="7"/>
    </row>
    <row r="1748" ht="12.75">
      <c r="M1748" s="7"/>
    </row>
    <row r="1749" ht="12.75">
      <c r="M1749" s="7"/>
    </row>
    <row r="1750" ht="12.75">
      <c r="M1750" s="7"/>
    </row>
    <row r="1751" ht="12.75">
      <c r="M1751" s="7"/>
    </row>
    <row r="1752" ht="12.75">
      <c r="M1752" s="7"/>
    </row>
    <row r="1753" ht="12.75">
      <c r="M1753" s="7"/>
    </row>
    <row r="1754" ht="12.75">
      <c r="M1754" s="7"/>
    </row>
    <row r="1755" ht="12.75">
      <c r="M1755" s="7"/>
    </row>
    <row r="1756" ht="12.75">
      <c r="M1756" s="7"/>
    </row>
    <row r="1757" ht="12.75">
      <c r="M1757" s="7"/>
    </row>
    <row r="1758" ht="12.75">
      <c r="M1758" s="7"/>
    </row>
    <row r="1759" ht="12.75">
      <c r="M1759" s="7"/>
    </row>
    <row r="1760" ht="12.75">
      <c r="M1760" s="7"/>
    </row>
    <row r="1761" ht="12.75">
      <c r="M1761" s="7"/>
    </row>
    <row r="1762" ht="12.75">
      <c r="M1762" s="7"/>
    </row>
    <row r="1763" ht="12.75">
      <c r="M1763" s="7"/>
    </row>
    <row r="1764" ht="12.75">
      <c r="M1764" s="7"/>
    </row>
    <row r="1765" ht="12.75">
      <c r="M1765" s="7"/>
    </row>
    <row r="1766" ht="12.75">
      <c r="M1766" s="7"/>
    </row>
    <row r="1767" ht="12.75">
      <c r="M1767" s="7"/>
    </row>
    <row r="1768" ht="12.75">
      <c r="M1768" s="7"/>
    </row>
    <row r="1769" ht="12.75">
      <c r="M1769" s="7"/>
    </row>
    <row r="1770" ht="12.75">
      <c r="M1770" s="7"/>
    </row>
    <row r="1771" ht="12.75">
      <c r="M1771" s="7"/>
    </row>
    <row r="1772" ht="12.75">
      <c r="M1772" s="7"/>
    </row>
    <row r="1773" ht="12.75">
      <c r="M1773" s="7"/>
    </row>
    <row r="1774" ht="12.75">
      <c r="M1774" s="7"/>
    </row>
    <row r="1775" ht="12.75">
      <c r="M1775" s="7"/>
    </row>
    <row r="1776" ht="12.75">
      <c r="M1776" s="7"/>
    </row>
    <row r="1777" ht="12.75">
      <c r="M1777" s="7"/>
    </row>
    <row r="1778" ht="12.75">
      <c r="M1778" s="7"/>
    </row>
    <row r="1779" ht="12.75">
      <c r="M1779" s="7"/>
    </row>
    <row r="1780" ht="12.75">
      <c r="M1780" s="7"/>
    </row>
    <row r="1781" ht="12.75">
      <c r="M1781" s="7"/>
    </row>
    <row r="1782" ht="12.75">
      <c r="M1782" s="7"/>
    </row>
    <row r="1783" ht="12.75">
      <c r="M1783" s="7"/>
    </row>
    <row r="1784" ht="12.75">
      <c r="M1784" s="7"/>
    </row>
    <row r="1785" ht="12.75">
      <c r="M1785" s="7"/>
    </row>
    <row r="1786" ht="12.75">
      <c r="M1786" s="7"/>
    </row>
    <row r="1787" ht="12.75">
      <c r="M1787" s="7"/>
    </row>
    <row r="1788" ht="12.75">
      <c r="M1788" s="7"/>
    </row>
    <row r="1789" ht="12.75">
      <c r="M1789" s="7"/>
    </row>
    <row r="1790" ht="12.75">
      <c r="M1790" s="7"/>
    </row>
    <row r="1791" ht="12.75">
      <c r="M1791" s="7"/>
    </row>
    <row r="1792" ht="12.75">
      <c r="M1792" s="7"/>
    </row>
    <row r="1793" ht="12.75">
      <c r="M1793" s="7"/>
    </row>
    <row r="1794" ht="12.75">
      <c r="M1794" s="7"/>
    </row>
    <row r="1795" ht="12.75">
      <c r="M1795" s="7"/>
    </row>
    <row r="1796" ht="12.75">
      <c r="M1796" s="7"/>
    </row>
    <row r="1797" ht="12.75">
      <c r="M1797" s="7"/>
    </row>
    <row r="1798" ht="12.75">
      <c r="M1798" s="7"/>
    </row>
    <row r="1799" ht="12.75">
      <c r="M1799" s="7"/>
    </row>
    <row r="1800" ht="12.75">
      <c r="M1800" s="7"/>
    </row>
    <row r="1801" ht="12.75">
      <c r="M1801" s="7"/>
    </row>
    <row r="1802" ht="12.75">
      <c r="M1802" s="7"/>
    </row>
    <row r="1803" ht="12.75">
      <c r="M1803" s="7"/>
    </row>
    <row r="1804" ht="12.75">
      <c r="M1804" s="7"/>
    </row>
    <row r="1805" ht="12.75">
      <c r="M1805" s="7"/>
    </row>
    <row r="1806" ht="12.75">
      <c r="M1806" s="7"/>
    </row>
    <row r="1807" ht="12.75">
      <c r="M1807" s="7"/>
    </row>
    <row r="1808" ht="12.75">
      <c r="M1808" s="7"/>
    </row>
    <row r="1809" ht="12.75">
      <c r="M1809" s="7"/>
    </row>
    <row r="1810" ht="12.75">
      <c r="M1810" s="7"/>
    </row>
    <row r="1811" ht="12.75">
      <c r="M1811" s="7"/>
    </row>
    <row r="1812" ht="12.75">
      <c r="M1812" s="7"/>
    </row>
    <row r="1813" ht="12.75">
      <c r="M1813" s="7"/>
    </row>
    <row r="1814" ht="12.75">
      <c r="M1814" s="7"/>
    </row>
    <row r="1815" ht="12.75">
      <c r="M1815" s="7"/>
    </row>
    <row r="1816" ht="12.75">
      <c r="M1816" s="7"/>
    </row>
    <row r="1817" ht="12.75">
      <c r="M1817" s="7"/>
    </row>
    <row r="1818" ht="12.75">
      <c r="M1818" s="7"/>
    </row>
    <row r="1819" ht="12.75">
      <c r="M1819" s="7"/>
    </row>
    <row r="1820" ht="12.75">
      <c r="M1820" s="7"/>
    </row>
    <row r="1821" ht="12.75">
      <c r="M1821" s="7"/>
    </row>
    <row r="1822" ht="12.75">
      <c r="M1822" s="7"/>
    </row>
    <row r="1823" ht="12.75">
      <c r="M1823" s="7"/>
    </row>
    <row r="1824" ht="12.75">
      <c r="M1824" s="7"/>
    </row>
    <row r="1825" ht="12.75">
      <c r="M1825" s="7"/>
    </row>
    <row r="1826" ht="12.75">
      <c r="M1826" s="7"/>
    </row>
    <row r="1827" ht="12.75">
      <c r="M1827" s="7"/>
    </row>
    <row r="1828" ht="12.75">
      <c r="M1828" s="7"/>
    </row>
    <row r="1829" ht="12.75">
      <c r="M1829" s="7"/>
    </row>
    <row r="1830" ht="12.75">
      <c r="M1830" s="7"/>
    </row>
    <row r="1831" ht="12.75">
      <c r="M1831" s="7"/>
    </row>
    <row r="1832" ht="12.75">
      <c r="M1832" s="7"/>
    </row>
    <row r="1833" ht="12.75">
      <c r="M1833" s="7"/>
    </row>
    <row r="1834" ht="12.75">
      <c r="M1834" s="7"/>
    </row>
    <row r="1835" ht="12.75">
      <c r="M1835" s="7"/>
    </row>
    <row r="1836" ht="12.75">
      <c r="M1836" s="7"/>
    </row>
    <row r="1837" ht="12.75">
      <c r="M1837" s="7"/>
    </row>
    <row r="1838" ht="12.75">
      <c r="M1838" s="7"/>
    </row>
    <row r="1839" ht="12.75">
      <c r="M1839" s="7"/>
    </row>
    <row r="1840" ht="12.75">
      <c r="M1840" s="7"/>
    </row>
    <row r="1841" ht="12.75">
      <c r="M1841" s="7"/>
    </row>
    <row r="1842" ht="12.75">
      <c r="M1842" s="7"/>
    </row>
    <row r="1843" ht="12.75">
      <c r="M1843" s="7"/>
    </row>
    <row r="1844" ht="12.75">
      <c r="M1844" s="7"/>
    </row>
    <row r="1845" ht="12.75">
      <c r="M1845" s="7"/>
    </row>
    <row r="1846" ht="12.75">
      <c r="M1846" s="7"/>
    </row>
    <row r="1847" ht="12.75">
      <c r="M1847" s="7"/>
    </row>
    <row r="1848" ht="12.75">
      <c r="M1848" s="7"/>
    </row>
    <row r="1849" ht="12.75">
      <c r="M1849" s="7"/>
    </row>
    <row r="1850" ht="12.75">
      <c r="M1850" s="7"/>
    </row>
    <row r="1851" ht="12.75">
      <c r="M1851" s="7"/>
    </row>
    <row r="1852" ht="12.75">
      <c r="M1852" s="7"/>
    </row>
    <row r="1853" ht="12.75">
      <c r="M1853" s="7"/>
    </row>
    <row r="1854" ht="12.75">
      <c r="M1854" s="7"/>
    </row>
    <row r="1855" ht="12.75">
      <c r="M1855" s="7"/>
    </row>
    <row r="1856" ht="12.75">
      <c r="M1856" s="7"/>
    </row>
    <row r="1857" ht="12.75">
      <c r="M1857" s="7"/>
    </row>
    <row r="1858" ht="12.75">
      <c r="M1858" s="7"/>
    </row>
    <row r="1859" ht="12.75">
      <c r="M1859" s="7"/>
    </row>
    <row r="1860" ht="12.75">
      <c r="M1860" s="7"/>
    </row>
    <row r="1861" ht="12.75">
      <c r="M1861" s="7"/>
    </row>
    <row r="1862" ht="12.75">
      <c r="M1862" s="7"/>
    </row>
    <row r="1863" ht="12.75">
      <c r="M1863" s="7"/>
    </row>
    <row r="1864" ht="12.75">
      <c r="M1864" s="7"/>
    </row>
    <row r="1865" ht="12.75">
      <c r="M1865" s="7"/>
    </row>
    <row r="1866" ht="12.75">
      <c r="M1866" s="7"/>
    </row>
    <row r="1867" ht="12.75">
      <c r="M1867" s="7"/>
    </row>
    <row r="1868" ht="12.75">
      <c r="M1868" s="7"/>
    </row>
    <row r="1869" ht="12.75">
      <c r="M1869" s="7"/>
    </row>
    <row r="1870" ht="12.75">
      <c r="M1870" s="7"/>
    </row>
    <row r="1871" ht="12.75">
      <c r="M1871" s="7"/>
    </row>
    <row r="1872" ht="12.75">
      <c r="M1872" s="7"/>
    </row>
    <row r="1873" ht="12.75">
      <c r="M1873" s="7"/>
    </row>
    <row r="1874" ht="12.75">
      <c r="M1874" s="7"/>
    </row>
    <row r="1875" ht="12.75">
      <c r="M1875" s="7"/>
    </row>
    <row r="1876" ht="12.75">
      <c r="M1876" s="7"/>
    </row>
    <row r="1877" ht="12.75">
      <c r="M1877" s="7"/>
    </row>
    <row r="1878" ht="12.75">
      <c r="M1878" s="7"/>
    </row>
    <row r="1879" ht="12.75">
      <c r="M1879" s="7"/>
    </row>
    <row r="1880" ht="12.75">
      <c r="M1880" s="7"/>
    </row>
    <row r="1881" ht="12.75">
      <c r="M1881" s="7"/>
    </row>
    <row r="1882" ht="12.75">
      <c r="M1882" s="7"/>
    </row>
    <row r="1883" ht="12.75">
      <c r="M1883" s="7"/>
    </row>
    <row r="1884" ht="12.75">
      <c r="M1884" s="7"/>
    </row>
    <row r="1885" ht="12.75">
      <c r="M1885" s="7"/>
    </row>
    <row r="1886" ht="12.75">
      <c r="M1886" s="7"/>
    </row>
    <row r="1887" ht="12.75">
      <c r="M1887" s="7"/>
    </row>
    <row r="1888" ht="12.75">
      <c r="M1888" s="7"/>
    </row>
    <row r="1889" ht="12.75">
      <c r="M1889" s="7"/>
    </row>
    <row r="1890" ht="12.75">
      <c r="M1890" s="7"/>
    </row>
    <row r="1891" ht="12.75">
      <c r="M1891" s="7"/>
    </row>
    <row r="1892" ht="12.75">
      <c r="M1892" s="7"/>
    </row>
    <row r="1893" ht="12.75">
      <c r="M1893" s="7"/>
    </row>
    <row r="1894" ht="12.75">
      <c r="M1894" s="7"/>
    </row>
    <row r="1895" ht="12.75">
      <c r="M1895" s="7"/>
    </row>
    <row r="1896" ht="12.75">
      <c r="M1896" s="7"/>
    </row>
    <row r="1897" ht="12.75">
      <c r="M1897" s="7"/>
    </row>
    <row r="1898" ht="12.75">
      <c r="M1898" s="7"/>
    </row>
    <row r="1899" ht="12.75">
      <c r="M1899" s="7"/>
    </row>
    <row r="1900" ht="12.75">
      <c r="M1900" s="7"/>
    </row>
    <row r="1901" ht="12.75">
      <c r="M1901" s="7"/>
    </row>
    <row r="1902" ht="12.75">
      <c r="M1902" s="7"/>
    </row>
    <row r="1903" ht="12.75">
      <c r="M1903" s="7"/>
    </row>
    <row r="1904" ht="12.75">
      <c r="M1904" s="7"/>
    </row>
    <row r="1905" ht="12.75">
      <c r="M1905" s="7"/>
    </row>
    <row r="1906" ht="12.75">
      <c r="M1906" s="7"/>
    </row>
    <row r="1907" ht="12.75">
      <c r="M1907" s="7"/>
    </row>
    <row r="1908" ht="12.75">
      <c r="M1908" s="7"/>
    </row>
    <row r="1909" ht="12.75">
      <c r="M1909" s="7"/>
    </row>
    <row r="1910" ht="12.75">
      <c r="M1910" s="7"/>
    </row>
    <row r="1911" ht="12.75">
      <c r="M1911" s="7"/>
    </row>
    <row r="1912" ht="12.75">
      <c r="M1912" s="7"/>
    </row>
    <row r="1913" ht="12.75">
      <c r="M1913" s="7"/>
    </row>
    <row r="1914" ht="12.75">
      <c r="M1914" s="7"/>
    </row>
    <row r="1915" ht="12.75">
      <c r="M1915" s="7"/>
    </row>
    <row r="1916" ht="12.75">
      <c r="M1916" s="7"/>
    </row>
    <row r="1917" ht="12.75">
      <c r="M1917" s="7"/>
    </row>
    <row r="1918" ht="12.75">
      <c r="M1918" s="7"/>
    </row>
    <row r="1919" ht="12.75">
      <c r="M1919" s="7"/>
    </row>
    <row r="1920" ht="12.75">
      <c r="M1920" s="7"/>
    </row>
    <row r="1921" ht="12.75">
      <c r="M1921" s="7"/>
    </row>
    <row r="1922" ht="12.75">
      <c r="M1922" s="7"/>
    </row>
    <row r="1923" ht="12.75">
      <c r="M1923" s="7"/>
    </row>
    <row r="1924" ht="12.75">
      <c r="M1924" s="7"/>
    </row>
    <row r="1925" ht="12.75">
      <c r="M1925" s="7"/>
    </row>
    <row r="1926" ht="12.75">
      <c r="M1926" s="7"/>
    </row>
    <row r="1927" ht="12.75">
      <c r="M1927" s="7"/>
    </row>
    <row r="1928" ht="12.75">
      <c r="M1928" s="7"/>
    </row>
    <row r="1929" ht="12.75">
      <c r="M1929" s="7"/>
    </row>
    <row r="1930" ht="12.75">
      <c r="M1930" s="7"/>
    </row>
    <row r="1931" ht="12.75">
      <c r="M1931" s="7"/>
    </row>
    <row r="1932" ht="12.75">
      <c r="M1932" s="7"/>
    </row>
    <row r="1933" ht="12.75">
      <c r="M1933" s="7"/>
    </row>
    <row r="1934" ht="12.75">
      <c r="M1934" s="7"/>
    </row>
    <row r="1935" ht="12.75">
      <c r="M1935" s="7"/>
    </row>
    <row r="1936" ht="12.75">
      <c r="M1936" s="7"/>
    </row>
    <row r="1937" ht="12.75">
      <c r="M1937" s="7"/>
    </row>
    <row r="1938" ht="12.75">
      <c r="M1938" s="7"/>
    </row>
    <row r="1939" ht="12.75">
      <c r="M1939" s="7"/>
    </row>
    <row r="1940" ht="12.75">
      <c r="M1940" s="7"/>
    </row>
    <row r="1941" ht="12.75">
      <c r="M1941" s="7"/>
    </row>
    <row r="1942" ht="12.75">
      <c r="M1942" s="7"/>
    </row>
    <row r="1943" ht="12.75">
      <c r="M1943" s="7"/>
    </row>
    <row r="1944" ht="12.75">
      <c r="M1944" s="7"/>
    </row>
    <row r="1945" ht="12.75">
      <c r="M1945" s="7"/>
    </row>
    <row r="1946" ht="12.75">
      <c r="M1946" s="7"/>
    </row>
    <row r="1947" ht="12.75">
      <c r="M1947" s="7"/>
    </row>
    <row r="1948" ht="12.75">
      <c r="M1948" s="7"/>
    </row>
    <row r="1949" ht="12.75">
      <c r="M1949" s="7"/>
    </row>
    <row r="1950" ht="12.75">
      <c r="M1950" s="7"/>
    </row>
    <row r="1951" ht="12.75">
      <c r="M1951" s="7"/>
    </row>
    <row r="1952" ht="12.75">
      <c r="M1952" s="7"/>
    </row>
    <row r="1953" ht="12.75">
      <c r="M1953" s="7"/>
    </row>
    <row r="1954" ht="12.75">
      <c r="M1954" s="7"/>
    </row>
    <row r="1955" ht="12.75">
      <c r="M1955" s="7"/>
    </row>
    <row r="1956" ht="12.75">
      <c r="M1956" s="7"/>
    </row>
    <row r="1957" ht="12.75">
      <c r="M1957" s="7"/>
    </row>
    <row r="1958" ht="12.75">
      <c r="M1958" s="7"/>
    </row>
    <row r="1959" ht="12.75">
      <c r="M1959" s="7"/>
    </row>
    <row r="1960" ht="12.75">
      <c r="M1960" s="7"/>
    </row>
    <row r="1961" ht="12.75">
      <c r="M1961" s="7"/>
    </row>
    <row r="1962" ht="12.75">
      <c r="M1962" s="7"/>
    </row>
    <row r="1963" ht="12.75">
      <c r="M1963" s="7"/>
    </row>
    <row r="1964" ht="12.75">
      <c r="M1964" s="7"/>
    </row>
    <row r="1965" ht="12.75">
      <c r="M1965" s="7"/>
    </row>
    <row r="1966" ht="12.75">
      <c r="M1966" s="7"/>
    </row>
    <row r="1967" ht="12.75">
      <c r="M1967" s="7"/>
    </row>
    <row r="1968" ht="12.75">
      <c r="M1968" s="7"/>
    </row>
    <row r="1969" ht="12.75">
      <c r="M1969" s="7"/>
    </row>
    <row r="1970" ht="12.75">
      <c r="M1970" s="7"/>
    </row>
    <row r="1971" ht="12.75">
      <c r="M1971" s="7"/>
    </row>
    <row r="1972" ht="12.75">
      <c r="M1972" s="7"/>
    </row>
    <row r="1973" ht="12.75">
      <c r="M1973" s="7"/>
    </row>
    <row r="1974" ht="12.75">
      <c r="M1974" s="7"/>
    </row>
    <row r="1975" ht="12.75">
      <c r="M1975" s="7"/>
    </row>
    <row r="1976" ht="12.75">
      <c r="M1976" s="7"/>
    </row>
    <row r="1977" ht="12.75">
      <c r="M1977" s="7"/>
    </row>
    <row r="1978" ht="12.75">
      <c r="M1978" s="7"/>
    </row>
    <row r="1979" ht="12.75">
      <c r="M1979" s="7"/>
    </row>
    <row r="1980" ht="12.75">
      <c r="M1980" s="7"/>
    </row>
    <row r="1981" ht="12.75">
      <c r="M1981" s="7"/>
    </row>
    <row r="1982" ht="12.75">
      <c r="M1982" s="7"/>
    </row>
    <row r="1983" ht="12.75">
      <c r="M1983" s="7"/>
    </row>
    <row r="1984" ht="12.75">
      <c r="M1984" s="7"/>
    </row>
    <row r="1985" ht="12.75">
      <c r="M1985" s="7"/>
    </row>
    <row r="1986" ht="12.75">
      <c r="M1986" s="7"/>
    </row>
    <row r="1987" ht="12.75">
      <c r="M1987" s="7"/>
    </row>
    <row r="1988" ht="12.75">
      <c r="M1988" s="7"/>
    </row>
    <row r="1989" ht="12.75">
      <c r="M1989" s="7"/>
    </row>
    <row r="1990" ht="12.75">
      <c r="M1990" s="7"/>
    </row>
    <row r="1991" ht="12.75">
      <c r="M1991" s="7"/>
    </row>
    <row r="1992" ht="12.75">
      <c r="M1992" s="7"/>
    </row>
    <row r="1993" ht="12.75">
      <c r="M1993" s="7"/>
    </row>
    <row r="1994" ht="12.75">
      <c r="M1994" s="7"/>
    </row>
    <row r="1995" ht="12.75">
      <c r="M1995" s="7"/>
    </row>
    <row r="1996" ht="12.75">
      <c r="M1996" s="7"/>
    </row>
    <row r="1997" ht="12.75">
      <c r="M1997" s="7"/>
    </row>
    <row r="1998" ht="12.75">
      <c r="M1998" s="7"/>
    </row>
    <row r="1999" ht="12.75">
      <c r="M1999" s="7"/>
    </row>
    <row r="2000" ht="12.75">
      <c r="M2000" s="7"/>
    </row>
    <row r="2001" ht="12.75">
      <c r="M2001" s="7"/>
    </row>
    <row r="2002" ht="12.75">
      <c r="M2002" s="7"/>
    </row>
    <row r="2003" ht="12.75">
      <c r="M2003" s="7"/>
    </row>
    <row r="2004" ht="12.75">
      <c r="M2004" s="7"/>
    </row>
    <row r="2005" ht="12.75">
      <c r="M2005" s="7"/>
    </row>
    <row r="2006" ht="12.75">
      <c r="M2006" s="7"/>
    </row>
    <row r="2007" ht="12.75">
      <c r="M2007" s="7"/>
    </row>
    <row r="2008" ht="12.75">
      <c r="M2008" s="7"/>
    </row>
    <row r="2009" ht="12.75">
      <c r="M2009" s="7"/>
    </row>
    <row r="2010" ht="12.75">
      <c r="M2010" s="7"/>
    </row>
    <row r="2011" ht="12.75">
      <c r="M2011" s="7"/>
    </row>
    <row r="2012" ht="12.75">
      <c r="M2012" s="7"/>
    </row>
    <row r="2013" ht="12.75">
      <c r="M2013" s="7"/>
    </row>
    <row r="2014" ht="12.75">
      <c r="M2014" s="7"/>
    </row>
    <row r="2015" ht="12.75">
      <c r="M2015" s="7"/>
    </row>
    <row r="2016" ht="12.75">
      <c r="M2016" s="7"/>
    </row>
    <row r="2017" ht="12.75">
      <c r="M2017" s="7"/>
    </row>
    <row r="2018" ht="12.75">
      <c r="M2018" s="7"/>
    </row>
    <row r="2019" ht="12.75">
      <c r="M2019" s="7"/>
    </row>
    <row r="2020" ht="12.75">
      <c r="M2020" s="7"/>
    </row>
    <row r="2021" ht="12.75">
      <c r="M2021" s="7"/>
    </row>
    <row r="2022" ht="12.75">
      <c r="M2022" s="7"/>
    </row>
    <row r="2023" ht="12.75">
      <c r="M2023" s="7"/>
    </row>
    <row r="2024" ht="12.75">
      <c r="M2024" s="7"/>
    </row>
    <row r="2025" ht="12.75">
      <c r="M2025" s="7"/>
    </row>
    <row r="2026" ht="12.75">
      <c r="M2026" s="7"/>
    </row>
    <row r="2027" ht="12.75">
      <c r="M2027" s="7"/>
    </row>
    <row r="2028" ht="12.75">
      <c r="M2028" s="7"/>
    </row>
    <row r="2029" ht="12.75">
      <c r="M2029" s="7"/>
    </row>
    <row r="2030" ht="12.75">
      <c r="M2030" s="7"/>
    </row>
    <row r="2031" ht="12.75">
      <c r="M2031" s="7"/>
    </row>
    <row r="2032" ht="12.75">
      <c r="M2032" s="7"/>
    </row>
    <row r="2033" ht="12.75">
      <c r="M2033" s="7"/>
    </row>
    <row r="2034" ht="12.75">
      <c r="M2034" s="7"/>
    </row>
    <row r="2035" ht="12.75">
      <c r="M2035" s="7"/>
    </row>
    <row r="2036" ht="12.75">
      <c r="M2036" s="7"/>
    </row>
    <row r="2037" ht="12.75">
      <c r="M2037" s="7"/>
    </row>
    <row r="2038" ht="12.75">
      <c r="M2038" s="7"/>
    </row>
    <row r="2039" ht="12.75">
      <c r="M2039" s="7"/>
    </row>
    <row r="2040" ht="12.75">
      <c r="M2040" s="7"/>
    </row>
    <row r="2041" ht="12.75">
      <c r="M2041" s="7"/>
    </row>
    <row r="2042" ht="12.75">
      <c r="M2042" s="7"/>
    </row>
    <row r="2043" ht="12.75">
      <c r="M2043" s="7"/>
    </row>
    <row r="2044" ht="12.75">
      <c r="M2044" s="7"/>
    </row>
    <row r="2045" ht="12.75">
      <c r="M2045" s="7"/>
    </row>
    <row r="2046" ht="12.75">
      <c r="M2046" s="7"/>
    </row>
    <row r="2047" ht="12.75">
      <c r="M2047" s="7"/>
    </row>
    <row r="2048" ht="12.75">
      <c r="M2048" s="7"/>
    </row>
    <row r="2049" ht="12.75">
      <c r="M2049" s="7"/>
    </row>
    <row r="2050" ht="12.75">
      <c r="M2050" s="7"/>
    </row>
    <row r="2051" ht="12.75">
      <c r="M2051" s="7"/>
    </row>
    <row r="2052" ht="12.75">
      <c r="M2052" s="7"/>
    </row>
    <row r="2053" ht="12.75">
      <c r="M2053" s="7"/>
    </row>
    <row r="2054" ht="12.75">
      <c r="M2054" s="7"/>
    </row>
    <row r="2055" ht="12.75">
      <c r="M2055" s="7"/>
    </row>
    <row r="2056" ht="12.75">
      <c r="M2056" s="7"/>
    </row>
    <row r="2057" ht="12.75">
      <c r="M2057" s="7"/>
    </row>
    <row r="2058" ht="12.75">
      <c r="M2058" s="7"/>
    </row>
    <row r="2059" ht="12.75">
      <c r="M2059" s="7"/>
    </row>
    <row r="2060" ht="12.75">
      <c r="M2060" s="7"/>
    </row>
    <row r="2061" ht="12.75">
      <c r="M2061" s="7"/>
    </row>
    <row r="2062" ht="12.75">
      <c r="M2062" s="7"/>
    </row>
    <row r="2063" ht="12.75">
      <c r="M2063" s="7"/>
    </row>
    <row r="2064" ht="12.75">
      <c r="M2064" s="7"/>
    </row>
    <row r="2065" ht="12.75">
      <c r="M2065" s="7"/>
    </row>
    <row r="2066" ht="12.75">
      <c r="M2066" s="7"/>
    </row>
    <row r="2067" ht="12.75">
      <c r="M2067" s="7"/>
    </row>
    <row r="2068" ht="12.75">
      <c r="M2068" s="7"/>
    </row>
    <row r="2069" ht="12.75">
      <c r="M2069" s="7"/>
    </row>
    <row r="2070" ht="12.75">
      <c r="M2070" s="7"/>
    </row>
    <row r="2071" ht="12.75">
      <c r="M2071" s="7"/>
    </row>
    <row r="2072" ht="12.75">
      <c r="M2072" s="7"/>
    </row>
    <row r="2073" ht="12.75">
      <c r="M2073" s="7"/>
    </row>
    <row r="2074" ht="12.75">
      <c r="M2074" s="7"/>
    </row>
    <row r="2075" ht="12.75">
      <c r="M2075" s="7"/>
    </row>
    <row r="2076" ht="12.75">
      <c r="M2076" s="7"/>
    </row>
    <row r="2077" ht="12.75">
      <c r="M2077" s="7"/>
    </row>
    <row r="2078" ht="12.75">
      <c r="M2078" s="7"/>
    </row>
    <row r="2079" ht="12.75">
      <c r="M2079" s="7"/>
    </row>
    <row r="2080" ht="12.75">
      <c r="M2080" s="7"/>
    </row>
    <row r="2081" ht="12.75">
      <c r="M2081" s="7"/>
    </row>
    <row r="2082" ht="12.75">
      <c r="M2082" s="7"/>
    </row>
    <row r="2083" ht="12.75">
      <c r="M2083" s="7"/>
    </row>
    <row r="2084" ht="12.75">
      <c r="M2084" s="7"/>
    </row>
    <row r="2085" ht="12.75">
      <c r="M2085" s="7"/>
    </row>
    <row r="2086" ht="12.75">
      <c r="M2086" s="7"/>
    </row>
    <row r="2087" ht="12.75">
      <c r="M2087" s="7"/>
    </row>
    <row r="2088" ht="12.75">
      <c r="M2088" s="7"/>
    </row>
    <row r="2089" ht="12.75">
      <c r="M2089" s="7"/>
    </row>
    <row r="2090" ht="12.75">
      <c r="M2090" s="7"/>
    </row>
    <row r="2091" ht="12.75">
      <c r="M2091" s="7"/>
    </row>
    <row r="2092" ht="12.75">
      <c r="M2092" s="7"/>
    </row>
    <row r="2093" ht="12.75">
      <c r="M2093" s="7"/>
    </row>
    <row r="2094" ht="12.75">
      <c r="M2094" s="7"/>
    </row>
    <row r="2095" ht="12.75">
      <c r="M2095" s="7"/>
    </row>
    <row r="2096" ht="12.75">
      <c r="M2096" s="7"/>
    </row>
    <row r="2097" ht="12.75">
      <c r="M2097" s="7"/>
    </row>
    <row r="2098" ht="12.75">
      <c r="M2098" s="7"/>
    </row>
    <row r="2099" ht="12.75">
      <c r="M2099" s="7"/>
    </row>
    <row r="2100" ht="12.75">
      <c r="M2100" s="7"/>
    </row>
    <row r="2101" ht="12.75">
      <c r="M2101" s="7"/>
    </row>
    <row r="2102" ht="12.75">
      <c r="M2102" s="7"/>
    </row>
    <row r="2103" ht="12.75">
      <c r="M2103" s="7"/>
    </row>
    <row r="2104" ht="12.75">
      <c r="M2104" s="7"/>
    </row>
    <row r="2105" ht="12.75">
      <c r="M2105" s="7"/>
    </row>
    <row r="2106" ht="12.75">
      <c r="M2106" s="7"/>
    </row>
    <row r="2107" ht="12.75">
      <c r="M2107" s="7"/>
    </row>
    <row r="2108" ht="12.75">
      <c r="M2108" s="7"/>
    </row>
    <row r="2109" ht="12.75">
      <c r="M2109" s="7"/>
    </row>
    <row r="2110" ht="12.75">
      <c r="M2110" s="7"/>
    </row>
    <row r="2111" ht="12.75">
      <c r="M2111" s="7"/>
    </row>
    <row r="2112" ht="12.75">
      <c r="M2112" s="7"/>
    </row>
    <row r="2113" ht="12.75">
      <c r="M2113" s="7"/>
    </row>
    <row r="2114" ht="12.75">
      <c r="M2114" s="7"/>
    </row>
    <row r="2115" ht="12.75">
      <c r="M2115" s="7"/>
    </row>
    <row r="2116" ht="12.75">
      <c r="M2116" s="7"/>
    </row>
    <row r="2117" ht="12.75">
      <c r="M2117" s="7"/>
    </row>
    <row r="2118" ht="12.75">
      <c r="M2118" s="7"/>
    </row>
    <row r="2119" ht="12.75">
      <c r="M2119" s="7"/>
    </row>
    <row r="2120" ht="12.75">
      <c r="M2120" s="7"/>
    </row>
    <row r="2121" ht="12.75">
      <c r="M2121" s="7"/>
    </row>
    <row r="2122" ht="12.75">
      <c r="M2122" s="7"/>
    </row>
    <row r="2123" ht="12.75">
      <c r="M2123" s="7"/>
    </row>
    <row r="2124" ht="12.75">
      <c r="M2124" s="7"/>
    </row>
    <row r="2125" ht="12.75">
      <c r="M2125" s="7"/>
    </row>
    <row r="2126" ht="12.75">
      <c r="M2126" s="7"/>
    </row>
    <row r="2127" ht="12.75">
      <c r="M2127" s="7"/>
    </row>
    <row r="2128" ht="12.75">
      <c r="M2128" s="7"/>
    </row>
    <row r="2129" ht="12.75">
      <c r="M2129" s="7"/>
    </row>
    <row r="2130" ht="12.75">
      <c r="M2130" s="7"/>
    </row>
    <row r="2131" ht="12.75">
      <c r="M2131" s="7"/>
    </row>
    <row r="2132" ht="12.75">
      <c r="M2132" s="7"/>
    </row>
    <row r="2133" ht="12.75">
      <c r="M2133" s="7"/>
    </row>
    <row r="2134" ht="12.75">
      <c r="M2134" s="7"/>
    </row>
    <row r="2135" ht="12.75">
      <c r="M2135" s="7"/>
    </row>
    <row r="2136" ht="12.75">
      <c r="M2136" s="7"/>
    </row>
    <row r="2137" ht="12.75">
      <c r="M2137" s="7"/>
    </row>
    <row r="2138" ht="12.75">
      <c r="M2138" s="7"/>
    </row>
    <row r="2139" ht="12.75">
      <c r="M2139" s="7"/>
    </row>
    <row r="2140" ht="12.75">
      <c r="M2140" s="7"/>
    </row>
    <row r="2141" ht="12.75">
      <c r="M2141" s="7"/>
    </row>
    <row r="2142" ht="12.75">
      <c r="M2142" s="7"/>
    </row>
    <row r="2143" ht="12.75">
      <c r="M2143" s="7"/>
    </row>
    <row r="2144" ht="12.75">
      <c r="M2144" s="7"/>
    </row>
    <row r="2145" ht="12.75">
      <c r="M2145" s="7"/>
    </row>
    <row r="2146" ht="12.75">
      <c r="M2146" s="7"/>
    </row>
    <row r="2147" ht="12.75">
      <c r="M2147" s="7"/>
    </row>
    <row r="2148" ht="12.75">
      <c r="M2148" s="7"/>
    </row>
    <row r="2149" ht="12.75">
      <c r="M2149" s="7"/>
    </row>
    <row r="2150" ht="12.75">
      <c r="M2150" s="7"/>
    </row>
    <row r="2151" ht="12.75">
      <c r="M2151" s="7"/>
    </row>
    <row r="2152" ht="12.75">
      <c r="M2152" s="7"/>
    </row>
    <row r="2153" ht="12.75">
      <c r="M2153" s="7"/>
    </row>
    <row r="2154" ht="12.75">
      <c r="M2154" s="7"/>
    </row>
    <row r="2155" ht="12.75">
      <c r="M2155" s="7"/>
    </row>
    <row r="2156" ht="12.75">
      <c r="M2156" s="7"/>
    </row>
    <row r="2157" ht="12.75">
      <c r="M2157" s="7"/>
    </row>
    <row r="2158" ht="12.75">
      <c r="M2158" s="7"/>
    </row>
    <row r="2159" ht="12.75">
      <c r="M2159" s="7"/>
    </row>
    <row r="2160" ht="12.75">
      <c r="M2160" s="7"/>
    </row>
    <row r="2161" ht="12.75">
      <c r="M2161" s="7"/>
    </row>
    <row r="2162" ht="12.75">
      <c r="M2162" s="7"/>
    </row>
    <row r="2163" ht="12.75">
      <c r="M2163" s="7"/>
    </row>
    <row r="2164" ht="12.75">
      <c r="M2164" s="7"/>
    </row>
    <row r="2165" ht="12.75">
      <c r="M2165" s="7"/>
    </row>
    <row r="2166" ht="12.75">
      <c r="M2166" s="7"/>
    </row>
    <row r="2167" ht="12.75">
      <c r="M2167" s="7"/>
    </row>
    <row r="2168" ht="12.75">
      <c r="M2168" s="7"/>
    </row>
    <row r="2169" ht="12.75">
      <c r="M2169" s="7"/>
    </row>
    <row r="2170" ht="12.75">
      <c r="M2170" s="7"/>
    </row>
    <row r="2171" ht="12.75">
      <c r="M2171" s="7"/>
    </row>
    <row r="2172" ht="12.75">
      <c r="M2172" s="7"/>
    </row>
    <row r="2173" ht="12.75">
      <c r="M2173" s="7"/>
    </row>
    <row r="2174" ht="12.75">
      <c r="M2174" s="7"/>
    </row>
    <row r="2175" ht="12.75">
      <c r="M2175" s="7"/>
    </row>
    <row r="2176" ht="12.75">
      <c r="M2176" s="7"/>
    </row>
    <row r="2177" ht="12.75">
      <c r="M2177" s="7"/>
    </row>
    <row r="2178" ht="12.75">
      <c r="M2178" s="7"/>
    </row>
    <row r="2179" ht="12.75">
      <c r="M2179" s="7"/>
    </row>
    <row r="2180" ht="12.75">
      <c r="M2180" s="7"/>
    </row>
    <row r="2181" ht="12.75">
      <c r="M2181" s="7"/>
    </row>
    <row r="2182" ht="12.75">
      <c r="M2182" s="7"/>
    </row>
    <row r="2183" ht="12.75">
      <c r="M2183" s="7"/>
    </row>
    <row r="2184" ht="12.75">
      <c r="M2184" s="7"/>
    </row>
    <row r="2185" ht="12.75">
      <c r="M2185" s="7"/>
    </row>
    <row r="2186" ht="12.75">
      <c r="M2186" s="7"/>
    </row>
    <row r="2187" ht="12.75">
      <c r="M2187" s="7"/>
    </row>
    <row r="2188" ht="12.75">
      <c r="M2188" s="7"/>
    </row>
    <row r="2189" ht="12.75">
      <c r="M2189" s="7"/>
    </row>
    <row r="2190" ht="12.75">
      <c r="M2190" s="7"/>
    </row>
    <row r="2191" ht="12.75">
      <c r="M2191" s="7"/>
    </row>
    <row r="2192" ht="12.75">
      <c r="M2192" s="7"/>
    </row>
    <row r="2193" ht="12.75">
      <c r="M2193" s="7"/>
    </row>
    <row r="2194" ht="12.75">
      <c r="M2194" s="7"/>
    </row>
    <row r="2195" ht="12.75">
      <c r="M2195" s="7"/>
    </row>
    <row r="2196" ht="12.75">
      <c r="M2196" s="7"/>
    </row>
    <row r="2197" ht="12.75">
      <c r="M2197" s="7"/>
    </row>
    <row r="2198" ht="12.75">
      <c r="M2198" s="7"/>
    </row>
    <row r="2199" ht="12.75">
      <c r="M2199" s="7"/>
    </row>
    <row r="2200" ht="12.75">
      <c r="M2200" s="7"/>
    </row>
    <row r="2201" ht="12.75">
      <c r="M2201" s="7"/>
    </row>
    <row r="2202" ht="12.75">
      <c r="M2202" s="7"/>
    </row>
    <row r="2203" ht="12.75">
      <c r="M2203" s="7"/>
    </row>
    <row r="2204" ht="12.75">
      <c r="M2204" s="7"/>
    </row>
    <row r="2205" ht="12.75">
      <c r="M2205" s="7"/>
    </row>
    <row r="2206" ht="12.75">
      <c r="M2206" s="7"/>
    </row>
    <row r="2207" ht="12.75">
      <c r="M2207" s="7"/>
    </row>
    <row r="2208" ht="12.75">
      <c r="M2208" s="7"/>
    </row>
    <row r="2209" ht="12.75">
      <c r="M2209" s="7"/>
    </row>
    <row r="2210" ht="12.75">
      <c r="M2210" s="7"/>
    </row>
    <row r="2211" ht="12.75">
      <c r="M2211" s="7"/>
    </row>
    <row r="2212" ht="12.75">
      <c r="M2212" s="7"/>
    </row>
    <row r="2213" ht="12.75">
      <c r="M2213" s="7"/>
    </row>
    <row r="2214" ht="12.75">
      <c r="M2214" s="7"/>
    </row>
    <row r="2215" ht="12.75">
      <c r="M2215" s="7"/>
    </row>
    <row r="2216" ht="12.75">
      <c r="M2216" s="7"/>
    </row>
    <row r="2217" ht="12.75">
      <c r="M2217" s="7"/>
    </row>
    <row r="2218" ht="12.75">
      <c r="M2218" s="7"/>
    </row>
    <row r="2219" ht="12.75">
      <c r="M2219" s="7"/>
    </row>
    <row r="2220" ht="12.75">
      <c r="M2220" s="7"/>
    </row>
    <row r="2221" ht="12.75">
      <c r="M2221" s="7"/>
    </row>
    <row r="2222" ht="12.75">
      <c r="M2222" s="7"/>
    </row>
    <row r="2223" ht="12.75">
      <c r="M2223" s="7"/>
    </row>
    <row r="2224" ht="12.75">
      <c r="M2224" s="7"/>
    </row>
    <row r="2225" ht="12.75">
      <c r="M2225" s="7"/>
    </row>
    <row r="2226" ht="12.75">
      <c r="M2226" s="7"/>
    </row>
    <row r="2227" ht="12.75">
      <c r="M2227" s="7"/>
    </row>
    <row r="2228" ht="12.75">
      <c r="M2228" s="7"/>
    </row>
    <row r="2229" ht="12.75">
      <c r="M2229" s="7"/>
    </row>
    <row r="2230" ht="12.75">
      <c r="M2230" s="7"/>
    </row>
    <row r="2231" ht="12.75">
      <c r="M2231" s="7"/>
    </row>
    <row r="2232" ht="12.75">
      <c r="M2232" s="7"/>
    </row>
    <row r="2233" ht="12.75">
      <c r="M2233" s="7"/>
    </row>
    <row r="2234" ht="12.75">
      <c r="M2234" s="7"/>
    </row>
    <row r="2235" ht="12.75">
      <c r="M2235" s="7"/>
    </row>
    <row r="2236" ht="12.75">
      <c r="M2236" s="7"/>
    </row>
    <row r="2237" ht="12.75">
      <c r="M2237" s="7"/>
    </row>
    <row r="2238" ht="12.75">
      <c r="M2238" s="7"/>
    </row>
    <row r="2239" ht="12.75">
      <c r="M2239" s="7"/>
    </row>
    <row r="2240" ht="12.75">
      <c r="M2240" s="7"/>
    </row>
    <row r="2241" ht="12.75">
      <c r="M2241" s="7"/>
    </row>
    <row r="2242" ht="12.75">
      <c r="M2242" s="7"/>
    </row>
    <row r="2243" ht="12.75">
      <c r="M2243" s="7"/>
    </row>
    <row r="2244" ht="12.75">
      <c r="M2244" s="7"/>
    </row>
    <row r="2245" ht="12.75">
      <c r="M2245" s="7"/>
    </row>
    <row r="2246" ht="12.75">
      <c r="M2246" s="7"/>
    </row>
    <row r="2247" ht="12.75">
      <c r="M2247" s="7"/>
    </row>
    <row r="2248" ht="12.75">
      <c r="M2248" s="7"/>
    </row>
    <row r="2249" ht="12.75">
      <c r="M2249" s="7"/>
    </row>
    <row r="2250" ht="12.75">
      <c r="M2250" s="7"/>
    </row>
    <row r="2251" ht="12.75">
      <c r="M2251" s="7"/>
    </row>
    <row r="2252" ht="12.75">
      <c r="M2252" s="7"/>
    </row>
    <row r="2253" ht="12.75">
      <c r="M2253" s="7"/>
    </row>
    <row r="2254" ht="12.75">
      <c r="M2254" s="7"/>
    </row>
    <row r="2255" ht="12.75">
      <c r="M2255" s="7"/>
    </row>
    <row r="2256" ht="12.75">
      <c r="M2256" s="7"/>
    </row>
    <row r="2257" ht="12.75">
      <c r="M2257" s="7"/>
    </row>
    <row r="2258" ht="12.75">
      <c r="M2258" s="7"/>
    </row>
    <row r="2259" ht="12.75">
      <c r="M2259" s="7"/>
    </row>
    <row r="2260" ht="12.75">
      <c r="M2260" s="7"/>
    </row>
    <row r="2261" ht="12.75">
      <c r="M2261" s="7"/>
    </row>
    <row r="2262" ht="12.75">
      <c r="M2262" s="7"/>
    </row>
    <row r="2263" ht="12.75">
      <c r="M2263" s="7"/>
    </row>
    <row r="2264" ht="12.75">
      <c r="M2264" s="7"/>
    </row>
    <row r="2265" ht="12.75">
      <c r="M2265" s="7"/>
    </row>
    <row r="2266" ht="12.75">
      <c r="M2266" s="7"/>
    </row>
    <row r="2267" ht="12.75">
      <c r="M2267" s="7"/>
    </row>
    <row r="2268" ht="12.75">
      <c r="M2268" s="7"/>
    </row>
    <row r="2269" ht="12.75">
      <c r="M2269" s="7"/>
    </row>
    <row r="2270" ht="12.75">
      <c r="M2270" s="7"/>
    </row>
    <row r="2271" ht="12.75">
      <c r="M2271" s="7"/>
    </row>
    <row r="2272" ht="12.75">
      <c r="M2272" s="7"/>
    </row>
    <row r="2273" ht="12.75">
      <c r="M2273" s="7"/>
    </row>
    <row r="2274" ht="12.75">
      <c r="M2274" s="7"/>
    </row>
    <row r="2275" ht="12.75">
      <c r="M2275" s="7"/>
    </row>
    <row r="2276" ht="12.75">
      <c r="M2276" s="7"/>
    </row>
    <row r="2277" ht="12.75">
      <c r="M2277" s="7"/>
    </row>
    <row r="2278" ht="12.75">
      <c r="M2278" s="7"/>
    </row>
    <row r="2279" ht="12.75">
      <c r="M2279" s="7"/>
    </row>
    <row r="2280" ht="12.75">
      <c r="M2280" s="7"/>
    </row>
    <row r="2281" ht="12.75">
      <c r="M2281" s="7"/>
    </row>
    <row r="2282" ht="12.75">
      <c r="M2282" s="7"/>
    </row>
    <row r="2283" ht="12.75">
      <c r="M2283" s="7"/>
    </row>
    <row r="2284" ht="12.75">
      <c r="M2284" s="7"/>
    </row>
    <row r="2285" ht="12.75">
      <c r="M2285" s="7"/>
    </row>
    <row r="2286" ht="12.75">
      <c r="M2286" s="7"/>
    </row>
    <row r="2287" ht="12.75">
      <c r="M2287" s="7"/>
    </row>
    <row r="2288" ht="12.75">
      <c r="M2288" s="7"/>
    </row>
    <row r="2289" ht="12.75">
      <c r="M2289" s="7"/>
    </row>
    <row r="2290" ht="12.75">
      <c r="M2290" s="7"/>
    </row>
    <row r="2291" ht="12.75">
      <c r="M2291" s="7"/>
    </row>
    <row r="2292" ht="12.75">
      <c r="M2292" s="7"/>
    </row>
    <row r="2293" ht="12.75">
      <c r="M2293" s="7"/>
    </row>
    <row r="2294" ht="12.75">
      <c r="M2294" s="7"/>
    </row>
    <row r="2295" ht="12.75">
      <c r="M2295" s="7"/>
    </row>
    <row r="2296" ht="12.75">
      <c r="M2296" s="7"/>
    </row>
    <row r="2297" ht="12.75">
      <c r="M2297" s="7"/>
    </row>
    <row r="2298" ht="12.75">
      <c r="M2298" s="7"/>
    </row>
    <row r="2299" ht="12.75">
      <c r="M2299" s="7"/>
    </row>
    <row r="2300" ht="12.75">
      <c r="M2300" s="7"/>
    </row>
    <row r="2301" ht="12.75">
      <c r="M2301" s="7"/>
    </row>
    <row r="2302" ht="12.75">
      <c r="M2302" s="7"/>
    </row>
    <row r="2303" ht="12.75">
      <c r="M2303" s="7"/>
    </row>
    <row r="2304" ht="12.75">
      <c r="M2304" s="7"/>
    </row>
    <row r="2305" ht="12.75">
      <c r="M2305" s="7"/>
    </row>
    <row r="2306" ht="12.75">
      <c r="M2306" s="7"/>
    </row>
    <row r="2307" ht="12.75">
      <c r="M2307" s="7"/>
    </row>
    <row r="2308" ht="12.75">
      <c r="M2308" s="7"/>
    </row>
    <row r="2309" ht="12.75">
      <c r="M2309" s="7"/>
    </row>
    <row r="2310" ht="12.75">
      <c r="M2310" s="7"/>
    </row>
    <row r="2311" ht="12.75">
      <c r="M2311" s="7"/>
    </row>
    <row r="2312" ht="12.75">
      <c r="M2312" s="7"/>
    </row>
    <row r="2313" ht="12.75">
      <c r="M2313" s="7"/>
    </row>
    <row r="2314" ht="12.75">
      <c r="M2314" s="7"/>
    </row>
    <row r="2315" ht="12.75">
      <c r="M2315" s="7"/>
    </row>
    <row r="2316" ht="12.75">
      <c r="M2316" s="7"/>
    </row>
    <row r="2317" ht="12.75">
      <c r="M2317" s="7"/>
    </row>
    <row r="2318" ht="12.75">
      <c r="M2318" s="7"/>
    </row>
    <row r="2319" ht="12.75">
      <c r="M2319" s="7"/>
    </row>
    <row r="2320" ht="12.75">
      <c r="M2320" s="7"/>
    </row>
    <row r="2321" ht="12.75">
      <c r="M2321" s="7"/>
    </row>
    <row r="2322" ht="12.75">
      <c r="M2322" s="7"/>
    </row>
    <row r="2323" ht="12.75">
      <c r="M2323" s="7"/>
    </row>
    <row r="2324" ht="12.75">
      <c r="M2324" s="7"/>
    </row>
    <row r="2325" ht="12.75">
      <c r="M2325" s="7"/>
    </row>
    <row r="2326" ht="12.75">
      <c r="M2326" s="7"/>
    </row>
    <row r="2327" ht="12.75">
      <c r="M2327" s="7"/>
    </row>
    <row r="2328" ht="12.75">
      <c r="M2328" s="7"/>
    </row>
    <row r="2329" ht="12.75">
      <c r="M2329" s="7"/>
    </row>
    <row r="2330" ht="12.75">
      <c r="M2330" s="7"/>
    </row>
    <row r="2331" ht="12.75">
      <c r="M2331" s="7"/>
    </row>
    <row r="2332" ht="12.75">
      <c r="M2332" s="7"/>
    </row>
    <row r="2333" ht="12.75">
      <c r="M2333" s="7"/>
    </row>
    <row r="2334" ht="12.75">
      <c r="M2334" s="7"/>
    </row>
    <row r="2335" ht="12.75">
      <c r="M2335" s="7"/>
    </row>
    <row r="2336" ht="12.75">
      <c r="M2336" s="7"/>
    </row>
    <row r="2337" ht="12.75">
      <c r="M2337" s="7"/>
    </row>
    <row r="2338" ht="12.75">
      <c r="M2338" s="7"/>
    </row>
    <row r="2339" ht="12.75">
      <c r="M2339" s="7"/>
    </row>
    <row r="2340" ht="12.75">
      <c r="M2340" s="7"/>
    </row>
    <row r="2341" ht="12.75">
      <c r="M2341" s="7"/>
    </row>
    <row r="2342" ht="12.75">
      <c r="M2342" s="7"/>
    </row>
    <row r="2343" ht="12.75">
      <c r="M2343" s="7"/>
    </row>
    <row r="2344" ht="12.75">
      <c r="M2344" s="7"/>
    </row>
    <row r="2345" ht="12.75">
      <c r="M2345" s="7"/>
    </row>
    <row r="2346" ht="12.75">
      <c r="M2346" s="7"/>
    </row>
    <row r="2347" ht="12.75">
      <c r="M2347" s="7"/>
    </row>
    <row r="2348" ht="12.75">
      <c r="M2348" s="7"/>
    </row>
    <row r="2349" ht="12.75">
      <c r="M2349" s="7"/>
    </row>
    <row r="2350" ht="12.75">
      <c r="M2350" s="7"/>
    </row>
    <row r="2351" ht="12.75">
      <c r="M2351" s="7"/>
    </row>
    <row r="2352" ht="12.75">
      <c r="M2352" s="7"/>
    </row>
    <row r="2353" ht="12.75">
      <c r="M2353" s="7"/>
    </row>
    <row r="2354" ht="12.75">
      <c r="M2354" s="7"/>
    </row>
    <row r="2355" ht="12.75">
      <c r="M2355" s="7"/>
    </row>
    <row r="2356" ht="12.75">
      <c r="M2356" s="7"/>
    </row>
    <row r="2357" ht="12.75">
      <c r="M2357" s="7"/>
    </row>
    <row r="2358" ht="12.75">
      <c r="M2358" s="7"/>
    </row>
    <row r="2359" ht="12.75">
      <c r="M2359" s="7"/>
    </row>
    <row r="2360" ht="12.75">
      <c r="M2360" s="7"/>
    </row>
    <row r="2361" ht="12.75">
      <c r="M2361" s="7"/>
    </row>
    <row r="2362" ht="12.75">
      <c r="M2362" s="7"/>
    </row>
    <row r="2363" ht="12.75">
      <c r="M2363" s="7"/>
    </row>
    <row r="2364" ht="12.75">
      <c r="M2364" s="7"/>
    </row>
    <row r="2365" ht="12.75">
      <c r="M2365" s="7"/>
    </row>
    <row r="2366" ht="12.75">
      <c r="M2366" s="7"/>
    </row>
    <row r="2367" ht="12.75">
      <c r="M2367" s="7"/>
    </row>
    <row r="2368" ht="12.75">
      <c r="M2368" s="7"/>
    </row>
    <row r="2369" ht="12.75">
      <c r="M2369" s="7"/>
    </row>
    <row r="2370" ht="12.75">
      <c r="M2370" s="7"/>
    </row>
    <row r="2371" ht="12.75">
      <c r="M2371" s="7"/>
    </row>
    <row r="2372" ht="12.75">
      <c r="M2372" s="7"/>
    </row>
    <row r="2373" ht="12.75">
      <c r="M2373" s="7"/>
    </row>
    <row r="2374" ht="12.75">
      <c r="M2374" s="7"/>
    </row>
    <row r="2375" ht="12.75">
      <c r="M2375" s="7"/>
    </row>
    <row r="2376" ht="12.75">
      <c r="M2376" s="7"/>
    </row>
    <row r="2377" ht="12.75">
      <c r="M2377" s="7"/>
    </row>
    <row r="2378" ht="12.75">
      <c r="M2378" s="7"/>
    </row>
    <row r="2379" ht="12.75">
      <c r="M2379" s="7"/>
    </row>
    <row r="2380" ht="12.75">
      <c r="M2380" s="7"/>
    </row>
    <row r="2381" ht="12.75">
      <c r="M2381" s="7"/>
    </row>
    <row r="2382" ht="12.75">
      <c r="M2382" s="7"/>
    </row>
    <row r="2383" ht="12.75">
      <c r="M2383" s="7"/>
    </row>
    <row r="2384" ht="12.75">
      <c r="M2384" s="7"/>
    </row>
    <row r="2385" ht="12.75">
      <c r="M2385" s="7"/>
    </row>
    <row r="2386" ht="12.75">
      <c r="M2386" s="7"/>
    </row>
    <row r="2387" ht="12.75">
      <c r="M2387" s="7"/>
    </row>
    <row r="2388" ht="12.75">
      <c r="M2388" s="7"/>
    </row>
    <row r="2389" ht="12.75">
      <c r="M2389" s="7"/>
    </row>
    <row r="2390" ht="12.75">
      <c r="M2390" s="7"/>
    </row>
    <row r="2391" ht="12.75">
      <c r="M2391" s="7"/>
    </row>
    <row r="2392" ht="12.75">
      <c r="M2392" s="7"/>
    </row>
    <row r="2393" ht="12.75">
      <c r="M2393" s="7"/>
    </row>
    <row r="2394" ht="12.75">
      <c r="M2394" s="7"/>
    </row>
    <row r="2395" ht="12.75">
      <c r="M2395" s="7"/>
    </row>
    <row r="2396" ht="12.75">
      <c r="M2396" s="7"/>
    </row>
    <row r="2397" ht="12.75">
      <c r="M2397" s="7"/>
    </row>
    <row r="2398" ht="12.75">
      <c r="M2398" s="7"/>
    </row>
    <row r="2399" ht="12.75">
      <c r="M2399" s="7"/>
    </row>
    <row r="2400" ht="12.75">
      <c r="M2400" s="7"/>
    </row>
    <row r="2401" ht="12.75">
      <c r="M2401" s="7"/>
    </row>
    <row r="2402" ht="12.75">
      <c r="M2402" s="7"/>
    </row>
    <row r="2403" ht="12.75">
      <c r="M2403" s="7"/>
    </row>
    <row r="2404" ht="12.75">
      <c r="M2404" s="7"/>
    </row>
    <row r="2405" ht="12.75">
      <c r="M2405" s="7"/>
    </row>
    <row r="2406" ht="12.75">
      <c r="M2406" s="7"/>
    </row>
    <row r="2407" ht="12.75">
      <c r="M2407" s="7"/>
    </row>
    <row r="2408" ht="12.75">
      <c r="M2408" s="7"/>
    </row>
    <row r="2409" ht="12.75">
      <c r="M2409" s="7"/>
    </row>
    <row r="2410" ht="12.75">
      <c r="M2410" s="7"/>
    </row>
    <row r="2411" ht="12.75">
      <c r="M2411" s="7"/>
    </row>
    <row r="2412" ht="12.75">
      <c r="M2412" s="7"/>
    </row>
    <row r="2413" ht="12.75">
      <c r="M2413" s="7"/>
    </row>
    <row r="2414" ht="12.75">
      <c r="M2414" s="7"/>
    </row>
    <row r="2415" ht="12.75">
      <c r="M2415" s="7"/>
    </row>
    <row r="2416" ht="12.75">
      <c r="M2416" s="7"/>
    </row>
    <row r="2417" ht="12.75">
      <c r="M2417" s="7"/>
    </row>
    <row r="2418" ht="12.75">
      <c r="M2418" s="7"/>
    </row>
    <row r="2419" ht="12.75">
      <c r="M2419" s="7"/>
    </row>
    <row r="2420" ht="12.75">
      <c r="M2420" s="7"/>
    </row>
    <row r="2421" ht="12.75">
      <c r="M2421" s="7"/>
    </row>
    <row r="2422" ht="12.75">
      <c r="M2422" s="7"/>
    </row>
    <row r="2423" ht="12.75">
      <c r="M2423" s="7"/>
    </row>
    <row r="2424" ht="12.75">
      <c r="M2424" s="7"/>
    </row>
    <row r="2425" ht="12.75">
      <c r="M2425" s="7"/>
    </row>
    <row r="2426" ht="12.75">
      <c r="M2426" s="7"/>
    </row>
    <row r="2427" ht="12.75">
      <c r="M2427" s="7"/>
    </row>
    <row r="2428" ht="12.75">
      <c r="M2428" s="7"/>
    </row>
    <row r="2429" ht="12.75">
      <c r="M2429" s="7"/>
    </row>
    <row r="2430" ht="12.75">
      <c r="M2430" s="7"/>
    </row>
    <row r="2431" ht="12.75">
      <c r="M2431" s="7"/>
    </row>
    <row r="2432" ht="12.75">
      <c r="M2432" s="7"/>
    </row>
    <row r="2433" ht="12.75">
      <c r="M2433" s="7"/>
    </row>
    <row r="2434" ht="12.75">
      <c r="M2434" s="7"/>
    </row>
    <row r="2435" ht="12.75">
      <c r="M2435" s="7"/>
    </row>
    <row r="2436" ht="12.75">
      <c r="M2436" s="7"/>
    </row>
    <row r="2437" ht="12.75">
      <c r="M2437" s="7"/>
    </row>
    <row r="2438" ht="12.75">
      <c r="M2438" s="7"/>
    </row>
    <row r="2439" ht="12.75">
      <c r="M2439" s="7"/>
    </row>
    <row r="2440" ht="12.75">
      <c r="M2440" s="7"/>
    </row>
    <row r="2441" ht="12.75">
      <c r="M2441" s="7"/>
    </row>
    <row r="2442" ht="12.75">
      <c r="M2442" s="7"/>
    </row>
    <row r="2443" ht="12.75">
      <c r="M2443" s="7"/>
    </row>
    <row r="2444" ht="12.75">
      <c r="M2444" s="7"/>
    </row>
    <row r="2445" ht="12.75">
      <c r="M2445" s="7"/>
    </row>
    <row r="2446" ht="12.75">
      <c r="M2446" s="7"/>
    </row>
    <row r="2447" ht="12.75">
      <c r="M2447" s="7"/>
    </row>
    <row r="2448" ht="12.75">
      <c r="M2448" s="7"/>
    </row>
    <row r="2449" ht="12.75">
      <c r="M2449" s="7"/>
    </row>
    <row r="2450" ht="12.75">
      <c r="M2450" s="7"/>
    </row>
    <row r="2451" ht="12.75">
      <c r="M2451" s="7"/>
    </row>
    <row r="2452" ht="12.75">
      <c r="M2452" s="7"/>
    </row>
    <row r="2453" ht="12.75">
      <c r="M2453" s="7"/>
    </row>
    <row r="2454" ht="12.75">
      <c r="M2454" s="7"/>
    </row>
    <row r="2455" ht="12.75">
      <c r="M2455" s="7"/>
    </row>
    <row r="2456" ht="12.75">
      <c r="M2456" s="7"/>
    </row>
    <row r="2457" ht="12.75">
      <c r="M2457" s="7"/>
    </row>
    <row r="2458" ht="12.75">
      <c r="M2458" s="7"/>
    </row>
    <row r="2459" ht="12.75">
      <c r="M2459" s="7"/>
    </row>
    <row r="2460" ht="12.75">
      <c r="M2460" s="7"/>
    </row>
    <row r="2461" ht="12.75">
      <c r="M2461" s="7"/>
    </row>
    <row r="2462" ht="12.75">
      <c r="M2462" s="7"/>
    </row>
    <row r="2463" ht="12.75">
      <c r="M2463" s="7"/>
    </row>
    <row r="2464" ht="12.75">
      <c r="M2464" s="7"/>
    </row>
    <row r="2465" ht="12.75">
      <c r="M2465" s="7"/>
    </row>
    <row r="2466" ht="12.75">
      <c r="M2466" s="7"/>
    </row>
    <row r="2467" ht="12.75">
      <c r="M2467" s="7"/>
    </row>
    <row r="2468" ht="12.75">
      <c r="M2468" s="7"/>
    </row>
    <row r="2469" ht="12.75">
      <c r="M2469" s="7"/>
    </row>
    <row r="2470" ht="12.75">
      <c r="M2470" s="7"/>
    </row>
    <row r="2471" ht="12.75">
      <c r="M2471" s="7"/>
    </row>
    <row r="2472" ht="12.75">
      <c r="M2472" s="7"/>
    </row>
    <row r="2473" ht="12.75">
      <c r="M2473" s="7"/>
    </row>
    <row r="2474" ht="12.75">
      <c r="M2474" s="7"/>
    </row>
    <row r="2475" ht="12.75">
      <c r="M2475" s="7"/>
    </row>
    <row r="2476" ht="12.75">
      <c r="M2476" s="7"/>
    </row>
    <row r="2477" ht="12.75">
      <c r="M2477" s="7"/>
    </row>
    <row r="2478" ht="12.75">
      <c r="M2478" s="7"/>
    </row>
    <row r="2479" ht="12.75">
      <c r="M2479" s="7"/>
    </row>
    <row r="2480" ht="12.75">
      <c r="M2480" s="7"/>
    </row>
    <row r="2481" ht="12.75">
      <c r="M2481" s="7"/>
    </row>
    <row r="2482" ht="12.75">
      <c r="M2482" s="7"/>
    </row>
    <row r="2483" ht="12.75">
      <c r="M2483" s="7"/>
    </row>
    <row r="2484" ht="12.75">
      <c r="M2484" s="7"/>
    </row>
    <row r="2485" ht="12.75">
      <c r="M2485" s="7"/>
    </row>
    <row r="2486" ht="12.75">
      <c r="M2486" s="7"/>
    </row>
    <row r="2487" ht="12.75">
      <c r="M2487" s="7"/>
    </row>
    <row r="2488" ht="12.75">
      <c r="M2488" s="7"/>
    </row>
    <row r="2489" ht="12.75">
      <c r="M2489" s="7"/>
    </row>
    <row r="2490" ht="12.75">
      <c r="M2490" s="7"/>
    </row>
    <row r="2491" ht="12.75">
      <c r="M2491" s="7"/>
    </row>
    <row r="2492" ht="12.75">
      <c r="M2492" s="7"/>
    </row>
    <row r="2493" ht="12.75">
      <c r="M2493" s="7"/>
    </row>
    <row r="2494" ht="12.75">
      <c r="M2494" s="7"/>
    </row>
    <row r="2495" ht="12.75">
      <c r="M2495" s="7"/>
    </row>
    <row r="2496" ht="12.75">
      <c r="M2496" s="7"/>
    </row>
    <row r="2497" ht="12.75">
      <c r="M2497" s="7"/>
    </row>
    <row r="2498" ht="12.75">
      <c r="M2498" s="7"/>
    </row>
    <row r="2499" ht="12.75">
      <c r="M2499" s="7"/>
    </row>
    <row r="2500" ht="12.75">
      <c r="M2500" s="7"/>
    </row>
    <row r="2501" ht="12.75">
      <c r="M2501" s="7"/>
    </row>
    <row r="2502" ht="12.75">
      <c r="M2502" s="7"/>
    </row>
    <row r="2503" ht="12.75">
      <c r="M2503" s="7"/>
    </row>
    <row r="2504" ht="12.75">
      <c r="M2504" s="7"/>
    </row>
    <row r="2505" ht="12.75">
      <c r="M2505" s="7"/>
    </row>
    <row r="2506" ht="12.75">
      <c r="M2506" s="7"/>
    </row>
    <row r="2507" ht="12.75">
      <c r="M2507" s="7"/>
    </row>
    <row r="2508" ht="12.75">
      <c r="M2508" s="7"/>
    </row>
    <row r="2509" ht="12.75">
      <c r="M2509" s="7"/>
    </row>
    <row r="2510" ht="12.75">
      <c r="M2510" s="7"/>
    </row>
    <row r="2511" ht="12.75">
      <c r="M2511" s="7"/>
    </row>
    <row r="2512" ht="12.75">
      <c r="M2512" s="7"/>
    </row>
    <row r="2513" ht="12.75">
      <c r="M2513" s="7"/>
    </row>
    <row r="2514" ht="12.75">
      <c r="M2514" s="7"/>
    </row>
    <row r="2515" ht="12.75">
      <c r="M2515" s="7"/>
    </row>
    <row r="2516" ht="12.75">
      <c r="M2516" s="7"/>
    </row>
    <row r="2517" ht="12.75">
      <c r="M2517" s="7"/>
    </row>
    <row r="2518" ht="12.75">
      <c r="M2518" s="7"/>
    </row>
    <row r="2519" ht="12.75">
      <c r="M2519" s="7"/>
    </row>
    <row r="2520" ht="12.75">
      <c r="M2520" s="7"/>
    </row>
    <row r="2521" ht="12.75">
      <c r="M2521" s="7"/>
    </row>
    <row r="2522" ht="12.75">
      <c r="M2522" s="7"/>
    </row>
    <row r="2523" ht="12.75">
      <c r="M2523" s="7"/>
    </row>
    <row r="2524" ht="12.75">
      <c r="M2524" s="7"/>
    </row>
    <row r="2525" ht="12.75">
      <c r="M2525" s="7"/>
    </row>
    <row r="2526" ht="12.75">
      <c r="M2526" s="7"/>
    </row>
    <row r="2527" ht="12.75">
      <c r="M2527" s="7"/>
    </row>
    <row r="2528" ht="12.75">
      <c r="M2528" s="7"/>
    </row>
    <row r="2529" ht="12.75">
      <c r="M2529" s="7"/>
    </row>
    <row r="2530" ht="12.75">
      <c r="M2530" s="7"/>
    </row>
    <row r="2531" ht="12.75">
      <c r="M2531" s="7"/>
    </row>
    <row r="2532" ht="12.75">
      <c r="M2532" s="7"/>
    </row>
    <row r="2533" ht="12.75">
      <c r="M2533" s="7"/>
    </row>
    <row r="2534" ht="12.75">
      <c r="M2534" s="7"/>
    </row>
    <row r="2535" ht="12.75">
      <c r="M2535" s="7"/>
    </row>
    <row r="2536" ht="12.75">
      <c r="M2536" s="7"/>
    </row>
    <row r="2537" ht="12.75">
      <c r="M2537" s="7"/>
    </row>
    <row r="2538" ht="12.75">
      <c r="M2538" s="7"/>
    </row>
    <row r="2539" ht="12.75">
      <c r="M2539" s="7"/>
    </row>
    <row r="2540" ht="12.75">
      <c r="M2540" s="7"/>
    </row>
    <row r="2541" ht="12.75">
      <c r="M2541" s="7"/>
    </row>
    <row r="2542" ht="12.75">
      <c r="M2542" s="7"/>
    </row>
    <row r="2543" ht="12.75">
      <c r="M2543" s="7"/>
    </row>
    <row r="2544" ht="12.75">
      <c r="M2544" s="7"/>
    </row>
    <row r="2545" ht="12.75">
      <c r="M2545" s="7"/>
    </row>
    <row r="2546" ht="12.75">
      <c r="M2546" s="7"/>
    </row>
    <row r="2547" ht="12.75">
      <c r="M2547" s="7"/>
    </row>
    <row r="2548" ht="12.75">
      <c r="M2548" s="7"/>
    </row>
    <row r="2549" ht="12.75">
      <c r="M2549" s="7"/>
    </row>
    <row r="2550" ht="12.75">
      <c r="M2550" s="7"/>
    </row>
    <row r="2551" ht="12.75">
      <c r="M2551" s="7"/>
    </row>
    <row r="2552" ht="12.75">
      <c r="M2552" s="7"/>
    </row>
    <row r="2553" ht="12.75">
      <c r="M2553" s="7"/>
    </row>
    <row r="2554" ht="12.75">
      <c r="M2554" s="7"/>
    </row>
    <row r="2555" ht="12.75">
      <c r="M2555" s="7"/>
    </row>
    <row r="2556" ht="12.75">
      <c r="M2556" s="7"/>
    </row>
    <row r="2557" ht="12.75">
      <c r="M2557" s="7"/>
    </row>
    <row r="2558" ht="12.75">
      <c r="M2558" s="7"/>
    </row>
    <row r="2559" ht="12.75">
      <c r="M2559" s="7"/>
    </row>
    <row r="2560" ht="12.75">
      <c r="M2560" s="7"/>
    </row>
    <row r="2561" ht="12.75">
      <c r="M2561" s="7"/>
    </row>
    <row r="2562" ht="12.75">
      <c r="M2562" s="7"/>
    </row>
    <row r="2563" ht="12.75">
      <c r="M2563" s="7"/>
    </row>
    <row r="2564" ht="12.75">
      <c r="M2564" s="7"/>
    </row>
    <row r="2565" ht="12.75">
      <c r="M2565" s="7"/>
    </row>
    <row r="2566" ht="12.75">
      <c r="M2566" s="7"/>
    </row>
    <row r="2567" ht="12.75">
      <c r="M2567" s="7"/>
    </row>
    <row r="2568" ht="12.75">
      <c r="M2568" s="7"/>
    </row>
    <row r="2569" ht="12.75">
      <c r="M2569" s="7"/>
    </row>
    <row r="2570" ht="12.75">
      <c r="M2570" s="7"/>
    </row>
    <row r="2571" ht="12.75">
      <c r="M2571" s="7"/>
    </row>
    <row r="2572" ht="12.75">
      <c r="M2572" s="7"/>
    </row>
    <row r="2573" ht="12.75">
      <c r="M2573" s="7"/>
    </row>
    <row r="2574" ht="12.75">
      <c r="M2574" s="7"/>
    </row>
    <row r="2575" ht="12.75">
      <c r="M2575" s="7"/>
    </row>
    <row r="2576" ht="12.75">
      <c r="M2576" s="7"/>
    </row>
    <row r="2577" ht="12.75">
      <c r="M2577" s="7"/>
    </row>
    <row r="2578" ht="12.75">
      <c r="M2578" s="7"/>
    </row>
    <row r="2579" ht="12.75">
      <c r="M2579" s="7"/>
    </row>
    <row r="2580" ht="12.75">
      <c r="M2580" s="7"/>
    </row>
    <row r="2581" ht="12.75">
      <c r="M2581" s="7"/>
    </row>
    <row r="2582" ht="12.75">
      <c r="M2582" s="7"/>
    </row>
    <row r="2583" ht="12.75">
      <c r="M2583" s="7"/>
    </row>
    <row r="2584" ht="12.75">
      <c r="M2584" s="7"/>
    </row>
    <row r="2585" ht="12.75">
      <c r="M2585" s="7"/>
    </row>
    <row r="2586" ht="12.75">
      <c r="M2586" s="7"/>
    </row>
    <row r="2587" ht="12.75">
      <c r="M2587" s="7"/>
    </row>
    <row r="2588" ht="12.75">
      <c r="M2588" s="7"/>
    </row>
    <row r="2589" ht="12.75">
      <c r="M2589" s="7"/>
    </row>
    <row r="2590" ht="12.75">
      <c r="M2590" s="7"/>
    </row>
    <row r="2591" ht="12.75">
      <c r="M2591" s="7"/>
    </row>
    <row r="2592" ht="12.75">
      <c r="M2592" s="7"/>
    </row>
    <row r="2593" ht="12.75">
      <c r="M2593" s="7"/>
    </row>
    <row r="2594" ht="12.75">
      <c r="M2594" s="7"/>
    </row>
    <row r="2595" ht="12.75">
      <c r="M2595" s="7"/>
    </row>
    <row r="2596" ht="12.75">
      <c r="M2596" s="7"/>
    </row>
    <row r="2597" ht="12.75">
      <c r="M2597" s="7"/>
    </row>
    <row r="2598" ht="12.75">
      <c r="M2598" s="7"/>
    </row>
    <row r="2599" ht="12.75">
      <c r="M2599" s="7"/>
    </row>
    <row r="2600" ht="12.75">
      <c r="M2600" s="7"/>
    </row>
    <row r="2601" ht="12.75">
      <c r="M2601" s="7"/>
    </row>
    <row r="2602" ht="12.75">
      <c r="M2602" s="7"/>
    </row>
    <row r="2603" ht="12.75">
      <c r="M2603" s="7"/>
    </row>
    <row r="2604" ht="12.75">
      <c r="M2604" s="7"/>
    </row>
    <row r="2605" ht="12.75">
      <c r="M2605" s="7"/>
    </row>
    <row r="2606" ht="12.75">
      <c r="M2606" s="7"/>
    </row>
    <row r="2607" ht="12.75">
      <c r="M2607" s="7"/>
    </row>
    <row r="2608" ht="12.75">
      <c r="M2608" s="7"/>
    </row>
    <row r="2609" ht="12.75">
      <c r="M2609" s="7"/>
    </row>
    <row r="2610" ht="12.75">
      <c r="M2610" s="7"/>
    </row>
    <row r="2611" ht="12.75">
      <c r="M2611" s="7"/>
    </row>
    <row r="2612" ht="12.75">
      <c r="M2612" s="7"/>
    </row>
    <row r="2613" ht="12.75">
      <c r="M2613" s="7"/>
    </row>
    <row r="2614" ht="12.75">
      <c r="M2614" s="7"/>
    </row>
    <row r="2615" ht="12.75">
      <c r="M2615" s="7"/>
    </row>
    <row r="2616" ht="12.75">
      <c r="M2616" s="7"/>
    </row>
    <row r="2617" ht="12.75">
      <c r="M2617" s="7"/>
    </row>
    <row r="2618" ht="12.75">
      <c r="M2618" s="7"/>
    </row>
    <row r="2619" ht="12.75">
      <c r="M2619" s="7"/>
    </row>
    <row r="2620" ht="12.75">
      <c r="M2620" s="7"/>
    </row>
    <row r="2621" ht="12.75">
      <c r="M2621" s="7"/>
    </row>
    <row r="2622" ht="12.75">
      <c r="M2622" s="7"/>
    </row>
    <row r="2623" ht="12.75">
      <c r="M2623" s="7"/>
    </row>
    <row r="2624" ht="12.75">
      <c r="M2624" s="7"/>
    </row>
    <row r="2625" ht="12.75">
      <c r="M2625" s="7"/>
    </row>
    <row r="2626" ht="12.75">
      <c r="M2626" s="7"/>
    </row>
    <row r="2627" ht="12.75">
      <c r="M2627" s="7"/>
    </row>
    <row r="2628" ht="12.75">
      <c r="M2628" s="7"/>
    </row>
    <row r="2629" ht="12.75">
      <c r="M2629" s="7"/>
    </row>
    <row r="2630" ht="12.75">
      <c r="M2630" s="7"/>
    </row>
    <row r="2631" ht="12.75">
      <c r="M2631" s="7"/>
    </row>
    <row r="2632" ht="12.75">
      <c r="M2632" s="7"/>
    </row>
    <row r="2633" ht="12.75">
      <c r="M2633" s="7"/>
    </row>
    <row r="2634" ht="12.75">
      <c r="M2634" s="7"/>
    </row>
    <row r="2635" ht="12.75">
      <c r="M2635" s="7"/>
    </row>
    <row r="2636" ht="12.75">
      <c r="M2636" s="7"/>
    </row>
    <row r="2637" ht="12.75">
      <c r="M2637" s="7"/>
    </row>
    <row r="2638" ht="12.75">
      <c r="M2638" s="7"/>
    </row>
    <row r="2639" ht="12.75">
      <c r="M2639" s="7"/>
    </row>
    <row r="2640" ht="12.75">
      <c r="M2640" s="7"/>
    </row>
    <row r="2641" ht="12.75">
      <c r="M2641" s="7"/>
    </row>
    <row r="2642" ht="12.75">
      <c r="M2642" s="7"/>
    </row>
    <row r="2643" ht="12.75">
      <c r="M2643" s="7"/>
    </row>
    <row r="2644" ht="12.75">
      <c r="M2644" s="7"/>
    </row>
    <row r="2645" ht="12.75">
      <c r="M2645" s="7"/>
    </row>
    <row r="2646" ht="12.75">
      <c r="M2646" s="7"/>
    </row>
    <row r="2647" ht="12.75">
      <c r="M2647" s="7"/>
    </row>
    <row r="2648" ht="12.75">
      <c r="M2648" s="7"/>
    </row>
    <row r="2649" ht="12.75">
      <c r="M2649" s="7"/>
    </row>
    <row r="2650" ht="12.75">
      <c r="M2650" s="7"/>
    </row>
    <row r="2651" ht="12.75">
      <c r="M2651" s="7"/>
    </row>
    <row r="2652" ht="12.75">
      <c r="M2652" s="7"/>
    </row>
    <row r="2653" ht="12.75">
      <c r="M2653" s="7"/>
    </row>
    <row r="2654" ht="12.75">
      <c r="M2654" s="7"/>
    </row>
    <row r="2655" ht="12.75">
      <c r="M2655" s="7"/>
    </row>
    <row r="2656" ht="12.75">
      <c r="M2656" s="7"/>
    </row>
    <row r="2657" ht="12.75">
      <c r="M2657" s="7"/>
    </row>
    <row r="2658" ht="12.75">
      <c r="M2658" s="7"/>
    </row>
    <row r="2659" ht="12.75">
      <c r="M2659" s="7"/>
    </row>
    <row r="2660" ht="12.75">
      <c r="M2660" s="7"/>
    </row>
    <row r="2661" ht="12.75">
      <c r="M2661" s="7"/>
    </row>
    <row r="2662" ht="12.75">
      <c r="M2662" s="7"/>
    </row>
    <row r="2663" ht="12.75">
      <c r="M2663" s="7"/>
    </row>
    <row r="2664" ht="12.75">
      <c r="M2664" s="7"/>
    </row>
    <row r="2665" ht="12.75">
      <c r="M2665" s="7"/>
    </row>
    <row r="2666" ht="12.75">
      <c r="M2666" s="7"/>
    </row>
    <row r="2667" ht="12.75">
      <c r="M2667" s="7"/>
    </row>
    <row r="2668" ht="12.75">
      <c r="M2668" s="7"/>
    </row>
    <row r="2669" ht="12.75">
      <c r="M2669" s="7"/>
    </row>
    <row r="2670" ht="12.75">
      <c r="M2670" s="7"/>
    </row>
    <row r="2671" ht="12.75">
      <c r="M2671" s="7"/>
    </row>
    <row r="2672" ht="12.75">
      <c r="M2672" s="7"/>
    </row>
    <row r="2673" ht="12.75">
      <c r="M2673" s="7"/>
    </row>
    <row r="2674" ht="12.75">
      <c r="M2674" s="7"/>
    </row>
    <row r="2675" ht="12.75">
      <c r="M2675" s="7"/>
    </row>
    <row r="2676" ht="12.75">
      <c r="M2676" s="7"/>
    </row>
    <row r="2677" ht="12.75">
      <c r="M2677" s="7"/>
    </row>
    <row r="2678" ht="12.75">
      <c r="M2678" s="7"/>
    </row>
    <row r="2679" ht="12.75">
      <c r="M2679" s="7"/>
    </row>
    <row r="2680" ht="12.75">
      <c r="M2680" s="7"/>
    </row>
    <row r="2681" ht="12.75">
      <c r="M2681" s="7"/>
    </row>
    <row r="2682" ht="12.75">
      <c r="M2682" s="7"/>
    </row>
    <row r="2683" ht="12.75">
      <c r="M2683" s="7"/>
    </row>
    <row r="2684" ht="12.75">
      <c r="M2684" s="7"/>
    </row>
    <row r="2685" ht="12.75">
      <c r="M2685" s="7"/>
    </row>
    <row r="2686" ht="12.75">
      <c r="M2686" s="7"/>
    </row>
    <row r="2687" ht="12.75">
      <c r="M2687" s="7"/>
    </row>
    <row r="2688" ht="12.75">
      <c r="M2688" s="7"/>
    </row>
    <row r="2689" ht="12.75">
      <c r="M2689" s="7"/>
    </row>
    <row r="2690" ht="12.75">
      <c r="M2690" s="7"/>
    </row>
    <row r="2691" ht="12.75">
      <c r="M2691" s="7"/>
    </row>
    <row r="2692" ht="12.75">
      <c r="M2692" s="7"/>
    </row>
    <row r="2693" ht="12.75">
      <c r="M2693" s="7"/>
    </row>
    <row r="2694" ht="12.75">
      <c r="M2694" s="7"/>
    </row>
    <row r="2695" ht="12.75">
      <c r="M2695" s="7"/>
    </row>
    <row r="2696" ht="12.75">
      <c r="M2696" s="7"/>
    </row>
    <row r="2697" ht="12.75">
      <c r="M2697" s="7"/>
    </row>
    <row r="2698" ht="12.75">
      <c r="M2698" s="7"/>
    </row>
    <row r="2699" ht="12.75">
      <c r="M2699" s="7"/>
    </row>
    <row r="2700" ht="12.75">
      <c r="M2700" s="7"/>
    </row>
    <row r="2701" ht="12.75">
      <c r="M2701" s="7"/>
    </row>
    <row r="2702" ht="12.75">
      <c r="M2702" s="7"/>
    </row>
    <row r="2703" ht="12.75">
      <c r="M2703" s="7"/>
    </row>
    <row r="2704" ht="12.75">
      <c r="M2704" s="7"/>
    </row>
    <row r="2705" ht="12.75">
      <c r="M2705" s="7"/>
    </row>
    <row r="2706" ht="12.75">
      <c r="M2706" s="7"/>
    </row>
    <row r="2707" ht="12.75">
      <c r="M2707" s="7"/>
    </row>
    <row r="2708" ht="12.75">
      <c r="M2708" s="7"/>
    </row>
    <row r="2709" ht="12.75">
      <c r="M2709" s="7"/>
    </row>
    <row r="2710" ht="12.75">
      <c r="M2710" s="7"/>
    </row>
    <row r="2711" ht="12.75">
      <c r="M2711" s="7"/>
    </row>
    <row r="2712" ht="12.75">
      <c r="M2712" s="7"/>
    </row>
    <row r="2713" ht="12.75">
      <c r="M2713" s="7"/>
    </row>
    <row r="2714" ht="12.75">
      <c r="M2714" s="7"/>
    </row>
    <row r="2715" ht="12.75">
      <c r="M2715" s="7"/>
    </row>
    <row r="2716" ht="12.75">
      <c r="M2716" s="7"/>
    </row>
    <row r="2717" ht="12.75">
      <c r="M2717" s="7"/>
    </row>
    <row r="2718" ht="12.75">
      <c r="M2718" s="7"/>
    </row>
    <row r="2719" ht="12.75">
      <c r="M2719" s="7"/>
    </row>
    <row r="2720" ht="12.75">
      <c r="M2720" s="7"/>
    </row>
    <row r="2721" ht="12.75">
      <c r="M2721" s="7"/>
    </row>
    <row r="2722" ht="12.75">
      <c r="M2722" s="7"/>
    </row>
    <row r="2723" ht="12.75">
      <c r="M2723" s="7"/>
    </row>
    <row r="2724" ht="12.75">
      <c r="M2724" s="7"/>
    </row>
    <row r="2725" ht="12.75">
      <c r="M2725" s="7"/>
    </row>
    <row r="2726" ht="12.75">
      <c r="M2726" s="7"/>
    </row>
    <row r="2727" ht="12.75">
      <c r="M2727" s="7"/>
    </row>
    <row r="2728" ht="12.75">
      <c r="M2728" s="7"/>
    </row>
    <row r="2729" ht="12.75">
      <c r="M2729" s="7"/>
    </row>
    <row r="2730" ht="12.75">
      <c r="M2730" s="7"/>
    </row>
    <row r="2731" ht="12.75">
      <c r="M2731" s="7"/>
    </row>
    <row r="2732" ht="12.75">
      <c r="M2732" s="7"/>
    </row>
    <row r="2733" ht="12.75">
      <c r="M2733" s="7"/>
    </row>
    <row r="2734" ht="12.75">
      <c r="M2734" s="7"/>
    </row>
    <row r="2735" ht="12.75">
      <c r="M2735" s="7"/>
    </row>
    <row r="2736" ht="12.75">
      <c r="M2736" s="7"/>
    </row>
    <row r="2737" ht="12.75">
      <c r="M2737" s="7"/>
    </row>
    <row r="2738" ht="12.75">
      <c r="M2738" s="7"/>
    </row>
    <row r="2739" ht="12.75">
      <c r="M2739" s="7"/>
    </row>
    <row r="2740" ht="12.75">
      <c r="M2740" s="7"/>
    </row>
    <row r="2741" ht="12.75">
      <c r="M2741" s="7"/>
    </row>
    <row r="2742" ht="12.75">
      <c r="M2742" s="7"/>
    </row>
    <row r="2743" ht="12.75">
      <c r="M2743" s="7"/>
    </row>
    <row r="2744" ht="12.75">
      <c r="M2744" s="7"/>
    </row>
    <row r="2745" ht="12.75">
      <c r="M2745" s="7"/>
    </row>
    <row r="2746" ht="12.75">
      <c r="M2746" s="7"/>
    </row>
    <row r="2747" ht="12.75">
      <c r="M2747" s="7"/>
    </row>
    <row r="2748" ht="12.75">
      <c r="M2748" s="7"/>
    </row>
    <row r="2749" ht="12.75">
      <c r="M2749" s="7"/>
    </row>
    <row r="2750" ht="12.75">
      <c r="M2750" s="7"/>
    </row>
    <row r="2751" ht="12.75">
      <c r="M2751" s="7"/>
    </row>
    <row r="2752" ht="12.75">
      <c r="M2752" s="7"/>
    </row>
    <row r="2753" ht="12.75">
      <c r="M2753" s="7"/>
    </row>
    <row r="2754" ht="12.75">
      <c r="M2754" s="7"/>
    </row>
    <row r="2755" ht="12.75">
      <c r="M2755" s="7"/>
    </row>
    <row r="2756" ht="12.75">
      <c r="M2756" s="7"/>
    </row>
    <row r="2757" ht="12.75">
      <c r="M2757" s="7"/>
    </row>
    <row r="2758" ht="12.75">
      <c r="M2758" s="7"/>
    </row>
    <row r="2759" ht="12.75">
      <c r="M2759" s="7"/>
    </row>
    <row r="2760" ht="12.75">
      <c r="M2760" s="7"/>
    </row>
    <row r="2761" ht="12.75">
      <c r="M2761" s="7"/>
    </row>
    <row r="2762" ht="12.75">
      <c r="M2762" s="7"/>
    </row>
    <row r="2763" ht="12.75">
      <c r="M2763" s="7"/>
    </row>
    <row r="2764" ht="12.75">
      <c r="M2764" s="7"/>
    </row>
    <row r="2765" ht="12.75">
      <c r="M2765" s="7"/>
    </row>
    <row r="2766" ht="12.75">
      <c r="M2766" s="7"/>
    </row>
    <row r="2767" ht="12.75">
      <c r="M2767" s="7"/>
    </row>
    <row r="2768" ht="12.75">
      <c r="M2768" s="7"/>
    </row>
    <row r="2769" ht="12.75">
      <c r="M2769" s="7"/>
    </row>
    <row r="2770" ht="12.75">
      <c r="M2770" s="7"/>
    </row>
    <row r="2771" ht="12.75">
      <c r="M2771" s="7"/>
    </row>
    <row r="2772" ht="12.75">
      <c r="M2772" s="7"/>
    </row>
    <row r="2773" ht="12.75">
      <c r="M2773" s="7"/>
    </row>
    <row r="2774" ht="12.75">
      <c r="M2774" s="7"/>
    </row>
    <row r="2775" ht="12.75">
      <c r="M2775" s="7"/>
    </row>
    <row r="2776" ht="12.75">
      <c r="M2776" s="7"/>
    </row>
    <row r="2777" ht="12.75">
      <c r="M2777" s="7"/>
    </row>
    <row r="2778" ht="12.75">
      <c r="M2778" s="7"/>
    </row>
    <row r="2779" ht="12.75">
      <c r="M2779" s="7"/>
    </row>
    <row r="2780" ht="12.75">
      <c r="M2780" s="7"/>
    </row>
    <row r="2781" ht="12.75">
      <c r="M2781" s="7"/>
    </row>
    <row r="2782" ht="12.75">
      <c r="M2782" s="7"/>
    </row>
    <row r="2783" ht="12.75">
      <c r="M2783" s="7"/>
    </row>
    <row r="2784" ht="12.75">
      <c r="M2784" s="7"/>
    </row>
    <row r="2785" ht="12.75">
      <c r="M2785" s="7"/>
    </row>
    <row r="2786" ht="12.75">
      <c r="M2786" s="7"/>
    </row>
    <row r="2787" ht="12.75">
      <c r="M2787" s="7"/>
    </row>
    <row r="2788" ht="12.75">
      <c r="M2788" s="7"/>
    </row>
    <row r="2789" ht="12.75">
      <c r="M2789" s="7"/>
    </row>
    <row r="2790" ht="12.75">
      <c r="M2790" s="7"/>
    </row>
    <row r="2791" ht="12.75">
      <c r="M2791" s="7"/>
    </row>
    <row r="2792" ht="12.75">
      <c r="M2792" s="7"/>
    </row>
    <row r="2793" ht="12.75">
      <c r="M2793" s="7"/>
    </row>
    <row r="2794" ht="12.75">
      <c r="M2794" s="7"/>
    </row>
    <row r="2795" ht="12.75">
      <c r="M2795" s="7"/>
    </row>
    <row r="2796" ht="12.75">
      <c r="M2796" s="7"/>
    </row>
    <row r="2797" ht="12.75">
      <c r="M2797" s="7"/>
    </row>
    <row r="2798" ht="12.75">
      <c r="M2798" s="7"/>
    </row>
    <row r="2799" ht="12.75">
      <c r="M2799" s="7"/>
    </row>
    <row r="2800" ht="12.75">
      <c r="M2800" s="7"/>
    </row>
    <row r="2801" ht="12.75">
      <c r="M2801" s="7"/>
    </row>
    <row r="2802" ht="12.75">
      <c r="M2802" s="7"/>
    </row>
    <row r="2803" ht="12.75">
      <c r="M2803" s="7"/>
    </row>
    <row r="2804" ht="12.75">
      <c r="M2804" s="7"/>
    </row>
    <row r="2805" ht="12.75">
      <c r="M2805" s="7"/>
    </row>
    <row r="2806" ht="12.75">
      <c r="M2806" s="7"/>
    </row>
    <row r="2807" ht="12.75">
      <c r="M2807" s="7"/>
    </row>
    <row r="2808" ht="12.75">
      <c r="M2808" s="7"/>
    </row>
    <row r="2809" ht="12.75">
      <c r="M2809" s="7"/>
    </row>
    <row r="2810" ht="12.75">
      <c r="M2810" s="7"/>
    </row>
    <row r="2811" ht="12.75">
      <c r="M2811" s="7"/>
    </row>
    <row r="2812" ht="12.75">
      <c r="M2812" s="7"/>
    </row>
    <row r="2813" ht="12.75">
      <c r="M2813" s="7"/>
    </row>
    <row r="2814" ht="12.75">
      <c r="M2814" s="7"/>
    </row>
    <row r="2815" ht="12.75">
      <c r="M2815" s="7"/>
    </row>
    <row r="2816" ht="12.75">
      <c r="M2816" s="7"/>
    </row>
    <row r="2817" ht="12.75">
      <c r="M2817" s="7"/>
    </row>
    <row r="2818" ht="12.75">
      <c r="M2818" s="7"/>
    </row>
    <row r="2819" ht="12.75">
      <c r="M2819" s="7"/>
    </row>
    <row r="2820" ht="12.75">
      <c r="M2820" s="7"/>
    </row>
    <row r="2821" ht="12.75">
      <c r="M2821" s="7"/>
    </row>
    <row r="2822" ht="12.75">
      <c r="M2822" s="7"/>
    </row>
    <row r="2823" ht="12.75">
      <c r="M2823" s="7"/>
    </row>
    <row r="2824" ht="12.75">
      <c r="M2824" s="7"/>
    </row>
    <row r="2825" ht="12.75">
      <c r="M2825" s="7"/>
    </row>
    <row r="2826" ht="12.75">
      <c r="M2826" s="7"/>
    </row>
    <row r="2827" ht="12.75">
      <c r="M2827" s="7"/>
    </row>
    <row r="2828" ht="12.75">
      <c r="M2828" s="7"/>
    </row>
    <row r="2829" ht="12.75">
      <c r="M2829" s="7"/>
    </row>
    <row r="2830" ht="12.75">
      <c r="M2830" s="7"/>
    </row>
    <row r="2831" ht="12.75">
      <c r="M2831" s="7"/>
    </row>
    <row r="2832" ht="12.75">
      <c r="M2832" s="7"/>
    </row>
    <row r="2833" ht="12.75">
      <c r="M2833" s="7"/>
    </row>
    <row r="2834" ht="12.75">
      <c r="M2834" s="7"/>
    </row>
    <row r="2835" ht="12.75">
      <c r="M2835" s="7"/>
    </row>
    <row r="2836" ht="12.75">
      <c r="M2836" s="7"/>
    </row>
    <row r="2837" ht="12.75">
      <c r="M2837" s="7"/>
    </row>
    <row r="2838" ht="12.75">
      <c r="M2838" s="7"/>
    </row>
    <row r="2839" ht="12.75">
      <c r="M2839" s="7"/>
    </row>
    <row r="2840" ht="12.75">
      <c r="M2840" s="7"/>
    </row>
    <row r="2841" ht="12.75">
      <c r="M2841" s="7"/>
    </row>
    <row r="2842" ht="12.75">
      <c r="M2842" s="7"/>
    </row>
    <row r="2843" ht="12.75">
      <c r="M2843" s="7"/>
    </row>
    <row r="2844" ht="12.75">
      <c r="M2844" s="7"/>
    </row>
    <row r="2845" ht="12.75">
      <c r="M2845" s="7"/>
    </row>
    <row r="2846" ht="12.75">
      <c r="M2846" s="7"/>
    </row>
    <row r="2847" ht="12.75">
      <c r="M2847" s="7"/>
    </row>
    <row r="2848" ht="12.75">
      <c r="M2848" s="7"/>
    </row>
    <row r="2849" ht="12.75">
      <c r="M2849" s="7"/>
    </row>
    <row r="2850" ht="12.75">
      <c r="M2850" s="7"/>
    </row>
    <row r="2851" ht="12.75">
      <c r="M2851" s="7"/>
    </row>
    <row r="2852" ht="12.75">
      <c r="M2852" s="7"/>
    </row>
    <row r="2853" ht="12.75">
      <c r="M2853" s="7"/>
    </row>
    <row r="2854" ht="12.75">
      <c r="M2854" s="7"/>
    </row>
    <row r="2855" ht="12.75">
      <c r="M2855" s="7"/>
    </row>
    <row r="2856" ht="12.75">
      <c r="M2856" s="7"/>
    </row>
    <row r="2857" ht="12.75">
      <c r="M2857" s="7"/>
    </row>
    <row r="2858" ht="12.75">
      <c r="M2858" s="7"/>
    </row>
    <row r="2859" ht="12.75">
      <c r="M2859" s="7"/>
    </row>
    <row r="2860" ht="12.75">
      <c r="M2860" s="7"/>
    </row>
    <row r="2861" ht="12.75">
      <c r="M2861" s="7"/>
    </row>
    <row r="2862" ht="12.75">
      <c r="M2862" s="7"/>
    </row>
    <row r="2863" ht="12.75">
      <c r="M2863" s="7"/>
    </row>
    <row r="2864" ht="12.75">
      <c r="M2864" s="7"/>
    </row>
    <row r="2865" ht="12.75">
      <c r="M2865" s="7"/>
    </row>
    <row r="2866" ht="12.75">
      <c r="M2866" s="7"/>
    </row>
    <row r="2867" ht="12.75">
      <c r="M2867" s="7"/>
    </row>
    <row r="2868" ht="12.75">
      <c r="M2868" s="7"/>
    </row>
    <row r="2869" ht="12.75">
      <c r="M2869" s="7"/>
    </row>
    <row r="2870" ht="12.75">
      <c r="M2870" s="7"/>
    </row>
    <row r="2871" ht="12.75">
      <c r="M2871" s="7"/>
    </row>
    <row r="2872" ht="12.75">
      <c r="M2872" s="7"/>
    </row>
    <row r="2873" ht="12.75">
      <c r="M2873" s="7"/>
    </row>
    <row r="2874" ht="12.75">
      <c r="M2874" s="7"/>
    </row>
    <row r="2875" ht="12.75">
      <c r="M2875" s="7"/>
    </row>
    <row r="2876" ht="12.75">
      <c r="M2876" s="7"/>
    </row>
    <row r="2877" ht="12.75">
      <c r="M2877" s="7"/>
    </row>
    <row r="2878" ht="12.75">
      <c r="M2878" s="7"/>
    </row>
    <row r="2879" ht="12.75">
      <c r="M2879" s="7"/>
    </row>
    <row r="2880" ht="12.75">
      <c r="M2880" s="7"/>
    </row>
    <row r="2881" ht="12.75">
      <c r="M2881" s="7"/>
    </row>
    <row r="2882" ht="12.75">
      <c r="M2882" s="7"/>
    </row>
    <row r="2883" ht="12.75">
      <c r="M2883" s="7"/>
    </row>
    <row r="2884" ht="12.75">
      <c r="M2884" s="7"/>
    </row>
    <row r="2885" ht="12.75">
      <c r="M2885" s="7"/>
    </row>
    <row r="2886" ht="12.75">
      <c r="M2886" s="7"/>
    </row>
    <row r="2887" ht="12.75">
      <c r="M2887" s="7"/>
    </row>
    <row r="2888" ht="12.75">
      <c r="M2888" s="7"/>
    </row>
    <row r="2889" ht="12.75">
      <c r="M2889" s="7"/>
    </row>
    <row r="2890" ht="12.75">
      <c r="M2890" s="7"/>
    </row>
    <row r="2891" ht="12.75">
      <c r="M2891" s="7"/>
    </row>
    <row r="2892" ht="12.75">
      <c r="M2892" s="7"/>
    </row>
    <row r="2893" ht="12.75">
      <c r="M2893" s="7"/>
    </row>
    <row r="2894" ht="12.75">
      <c r="M2894" s="7"/>
    </row>
    <row r="2895" ht="12.75">
      <c r="M2895" s="7"/>
    </row>
    <row r="2896" ht="12.75">
      <c r="M2896" s="7"/>
    </row>
    <row r="2897" ht="12.75">
      <c r="M2897" s="7"/>
    </row>
    <row r="2898" ht="12.75">
      <c r="M2898" s="7"/>
    </row>
    <row r="2899" ht="12.75">
      <c r="M2899" s="7"/>
    </row>
    <row r="2900" ht="12.75">
      <c r="M2900" s="7"/>
    </row>
    <row r="2901" ht="12.75">
      <c r="M2901" s="7"/>
    </row>
    <row r="2902" ht="12.75">
      <c r="M2902" s="7"/>
    </row>
    <row r="2903" ht="12.75">
      <c r="M2903" s="7"/>
    </row>
    <row r="2904" ht="12.75">
      <c r="M2904" s="7"/>
    </row>
    <row r="2905" ht="12.75">
      <c r="M2905" s="7"/>
    </row>
    <row r="2906" ht="12.75">
      <c r="M2906" s="7"/>
    </row>
    <row r="2907" ht="12.75">
      <c r="M2907" s="7"/>
    </row>
    <row r="2908" ht="12.75">
      <c r="M2908" s="7"/>
    </row>
    <row r="2909" ht="12.75">
      <c r="M2909" s="7"/>
    </row>
    <row r="2910" ht="12.75">
      <c r="M2910" s="7"/>
    </row>
    <row r="2911" ht="12.75">
      <c r="M2911" s="7"/>
    </row>
    <row r="2912" ht="12.75">
      <c r="M2912" s="7"/>
    </row>
    <row r="2913" ht="12.75">
      <c r="M2913" s="7"/>
    </row>
    <row r="2914" ht="12.75">
      <c r="M2914" s="7"/>
    </row>
    <row r="2915" ht="12.75">
      <c r="M2915" s="7"/>
    </row>
    <row r="2916" ht="12.75">
      <c r="M2916" s="7"/>
    </row>
    <row r="2917" ht="12.75">
      <c r="M2917" s="7"/>
    </row>
    <row r="2918" ht="12.75">
      <c r="M2918" s="7"/>
    </row>
    <row r="2919" ht="12.75">
      <c r="M2919" s="7"/>
    </row>
    <row r="2920" ht="12.75">
      <c r="M2920" s="7"/>
    </row>
    <row r="2921" ht="12.75">
      <c r="M2921" s="7"/>
    </row>
    <row r="2922" ht="12.75">
      <c r="M2922" s="7"/>
    </row>
    <row r="2923" ht="12.75">
      <c r="M2923" s="7"/>
    </row>
    <row r="2924" ht="12.75">
      <c r="M2924" s="7"/>
    </row>
    <row r="2925" ht="12.75">
      <c r="M2925" s="7"/>
    </row>
    <row r="2926" ht="12.75">
      <c r="M2926" s="7"/>
    </row>
    <row r="2927" ht="12.75">
      <c r="M2927" s="7"/>
    </row>
    <row r="2928" ht="12.75">
      <c r="M2928" s="7"/>
    </row>
    <row r="2929" ht="12.75">
      <c r="M2929" s="7"/>
    </row>
    <row r="2930" ht="12.75">
      <c r="M2930" s="7"/>
    </row>
    <row r="2931" ht="12.75">
      <c r="M2931" s="7"/>
    </row>
    <row r="2932" ht="12.75">
      <c r="M2932" s="7"/>
    </row>
    <row r="2933" ht="12.75">
      <c r="M2933" s="7"/>
    </row>
    <row r="2934" ht="12.75">
      <c r="M2934" s="7"/>
    </row>
    <row r="2935" ht="12.75">
      <c r="M2935" s="7"/>
    </row>
    <row r="2936" ht="12.75">
      <c r="M2936" s="7"/>
    </row>
    <row r="2937" ht="12.75">
      <c r="M2937" s="7"/>
    </row>
    <row r="2938" ht="12.75">
      <c r="M2938" s="7"/>
    </row>
    <row r="2939" ht="12.75">
      <c r="M2939" s="7"/>
    </row>
    <row r="2940" ht="12.75">
      <c r="M2940" s="7"/>
    </row>
    <row r="2941" ht="12.75">
      <c r="M2941" s="7"/>
    </row>
    <row r="2942" ht="12.75">
      <c r="M2942" s="7"/>
    </row>
    <row r="2943" ht="12.75">
      <c r="M2943" s="7"/>
    </row>
    <row r="2944" ht="12.75">
      <c r="M2944" s="7"/>
    </row>
    <row r="2945" ht="12.75">
      <c r="M2945" s="7"/>
    </row>
    <row r="2946" ht="12.75">
      <c r="M2946" s="7"/>
    </row>
    <row r="2947" ht="12.75">
      <c r="M2947" s="7"/>
    </row>
    <row r="2948" ht="12.75">
      <c r="M2948" s="7"/>
    </row>
    <row r="2949" ht="12.75">
      <c r="M2949" s="7"/>
    </row>
    <row r="2950" ht="12.75">
      <c r="M2950" s="7"/>
    </row>
    <row r="2951" ht="12.75">
      <c r="M2951" s="7"/>
    </row>
    <row r="2952" ht="12.75">
      <c r="M2952" s="7"/>
    </row>
    <row r="2953" ht="12.75">
      <c r="M2953" s="7"/>
    </row>
    <row r="2954" ht="12.75">
      <c r="M2954" s="7"/>
    </row>
    <row r="2955" ht="12.75">
      <c r="M2955" s="7"/>
    </row>
    <row r="2956" ht="12.75">
      <c r="M2956" s="7"/>
    </row>
    <row r="2957" ht="12.75">
      <c r="M2957" s="7"/>
    </row>
    <row r="2958" ht="12.75">
      <c r="M2958" s="7"/>
    </row>
    <row r="2959" ht="12.75">
      <c r="M2959" s="7"/>
    </row>
    <row r="2960" ht="12.75">
      <c r="M2960" s="7"/>
    </row>
    <row r="2961" ht="12.75">
      <c r="M2961" s="7"/>
    </row>
    <row r="2962" ht="12.75">
      <c r="M2962" s="7"/>
    </row>
    <row r="2963" ht="12.75">
      <c r="M2963" s="7"/>
    </row>
    <row r="2964" ht="12.75">
      <c r="M2964" s="7"/>
    </row>
    <row r="2965" ht="12.75">
      <c r="M2965" s="7"/>
    </row>
    <row r="2966" ht="12.75">
      <c r="M2966" s="7"/>
    </row>
    <row r="2967" ht="12.75">
      <c r="M2967" s="7"/>
    </row>
    <row r="2968" ht="12.75">
      <c r="M2968" s="7"/>
    </row>
    <row r="2969" ht="12.75">
      <c r="M2969" s="7"/>
    </row>
    <row r="2970" ht="12.75">
      <c r="M2970" s="7"/>
    </row>
    <row r="2971" ht="12.75">
      <c r="M2971" s="7"/>
    </row>
    <row r="2972" ht="12.75">
      <c r="M2972" s="7"/>
    </row>
    <row r="2973" ht="12.75">
      <c r="M2973" s="7"/>
    </row>
    <row r="2974" ht="12.75">
      <c r="M2974" s="7"/>
    </row>
    <row r="2975" ht="12.75">
      <c r="M2975" s="7"/>
    </row>
    <row r="2976" ht="12.75">
      <c r="M2976" s="7"/>
    </row>
    <row r="2977" ht="12.75">
      <c r="M2977" s="7"/>
    </row>
    <row r="2978" ht="12.75">
      <c r="M2978" s="7"/>
    </row>
    <row r="2979" ht="12.75">
      <c r="M2979" s="7"/>
    </row>
    <row r="2980" ht="12.75">
      <c r="M2980" s="7"/>
    </row>
    <row r="2981" ht="12.75">
      <c r="M2981" s="7"/>
    </row>
    <row r="2982" ht="12.75">
      <c r="M2982" s="7"/>
    </row>
    <row r="2983" ht="12.75">
      <c r="M2983" s="7"/>
    </row>
    <row r="2984" ht="12.75">
      <c r="M2984" s="7"/>
    </row>
    <row r="2985" ht="12.75">
      <c r="M2985" s="7"/>
    </row>
    <row r="2986" ht="12.75">
      <c r="M2986" s="7"/>
    </row>
    <row r="2987" ht="12.75">
      <c r="M2987" s="7"/>
    </row>
    <row r="2988" ht="12.75">
      <c r="M2988" s="7"/>
    </row>
    <row r="2989" ht="12.75">
      <c r="M2989" s="7"/>
    </row>
    <row r="2990" ht="12.75">
      <c r="M2990" s="7"/>
    </row>
    <row r="2991" ht="12.75">
      <c r="M2991" s="7"/>
    </row>
    <row r="2992" ht="12.75">
      <c r="M2992" s="7"/>
    </row>
    <row r="2993" ht="12.75">
      <c r="M2993" s="7"/>
    </row>
    <row r="2994" ht="12.75">
      <c r="M2994" s="7"/>
    </row>
    <row r="2995" ht="12.75">
      <c r="M2995" s="7"/>
    </row>
    <row r="2996" ht="12.75">
      <c r="M2996" s="7"/>
    </row>
    <row r="2997" ht="12.75">
      <c r="M2997" s="7"/>
    </row>
    <row r="2998" ht="12.75">
      <c r="M2998" s="7"/>
    </row>
    <row r="2999" ht="12.75">
      <c r="M2999" s="7"/>
    </row>
    <row r="3000" ht="12.75">
      <c r="M3000" s="7"/>
    </row>
    <row r="3001" ht="12.75">
      <c r="M3001" s="7"/>
    </row>
    <row r="3002" ht="12.75">
      <c r="M3002" s="7"/>
    </row>
    <row r="3003" ht="12.75">
      <c r="M3003" s="7"/>
    </row>
    <row r="3004" ht="12.75">
      <c r="M3004" s="7"/>
    </row>
    <row r="3005" ht="12.75">
      <c r="M3005" s="7"/>
    </row>
    <row r="3006" ht="12.75">
      <c r="M3006" s="7"/>
    </row>
    <row r="3007" ht="12.75">
      <c r="M3007" s="7"/>
    </row>
    <row r="3008" ht="12.75">
      <c r="M3008" s="7"/>
    </row>
    <row r="3009" ht="12.75">
      <c r="M3009" s="7"/>
    </row>
    <row r="3010" ht="12.75">
      <c r="M3010" s="7"/>
    </row>
    <row r="3011" ht="12.75">
      <c r="M3011" s="7"/>
    </row>
    <row r="3012" ht="12.75">
      <c r="M3012" s="7"/>
    </row>
    <row r="3013" ht="12.75">
      <c r="M3013" s="7"/>
    </row>
    <row r="3014" ht="12.75">
      <c r="M3014" s="7"/>
    </row>
    <row r="3015" ht="12.75">
      <c r="M3015" s="7"/>
    </row>
    <row r="3016" ht="12.75">
      <c r="M3016" s="7"/>
    </row>
    <row r="3017" ht="12.75">
      <c r="M3017" s="7"/>
    </row>
    <row r="3018" ht="12.75">
      <c r="M3018" s="7"/>
    </row>
    <row r="3019" ht="12.75">
      <c r="M3019" s="7"/>
    </row>
    <row r="3020" ht="12.75">
      <c r="M3020" s="7"/>
    </row>
    <row r="3021" ht="12.75">
      <c r="M3021" s="7"/>
    </row>
    <row r="3022" ht="12.75">
      <c r="M3022" s="7"/>
    </row>
    <row r="3023" ht="12.75">
      <c r="M3023" s="7"/>
    </row>
    <row r="3024" ht="12.75">
      <c r="M3024" s="7"/>
    </row>
    <row r="3025" ht="12.75">
      <c r="M3025" s="7"/>
    </row>
    <row r="3026" ht="12.75">
      <c r="M3026" s="7"/>
    </row>
    <row r="3027" ht="12.75">
      <c r="M3027" s="7"/>
    </row>
    <row r="3028" ht="12.75">
      <c r="M3028" s="7"/>
    </row>
    <row r="3029" ht="12.75">
      <c r="M3029" s="7"/>
    </row>
    <row r="3030" ht="12.75">
      <c r="M3030" s="7"/>
    </row>
    <row r="3031" ht="12.75">
      <c r="M3031" s="7"/>
    </row>
    <row r="3032" ht="12.75">
      <c r="M3032" s="7"/>
    </row>
    <row r="3033" ht="12.75">
      <c r="M3033" s="7"/>
    </row>
    <row r="3034" ht="12.75">
      <c r="M3034" s="7"/>
    </row>
    <row r="3035" ht="12.75">
      <c r="M3035" s="7"/>
    </row>
    <row r="3036" ht="12.75">
      <c r="M3036" s="7"/>
    </row>
    <row r="3037" ht="12.75">
      <c r="M3037" s="7"/>
    </row>
    <row r="3038" ht="12.75">
      <c r="M3038" s="7"/>
    </row>
    <row r="3039" ht="12.75">
      <c r="M3039" s="7"/>
    </row>
    <row r="3040" ht="12.75">
      <c r="M3040" s="7"/>
    </row>
    <row r="3041" ht="12.75">
      <c r="M3041" s="7"/>
    </row>
    <row r="3042" ht="12.75">
      <c r="M3042" s="7"/>
    </row>
    <row r="3043" ht="12.75">
      <c r="M3043" s="7"/>
    </row>
    <row r="3044" ht="12.75">
      <c r="M3044" s="7"/>
    </row>
    <row r="3045" ht="12.75">
      <c r="M3045" s="7"/>
    </row>
    <row r="3046" ht="12.75">
      <c r="M3046" s="7"/>
    </row>
    <row r="3047" ht="12.75">
      <c r="M3047" s="7"/>
    </row>
    <row r="3048" ht="12.75">
      <c r="M3048" s="7"/>
    </row>
    <row r="3049" ht="12.75">
      <c r="M3049" s="7"/>
    </row>
    <row r="3050" ht="12.75">
      <c r="M3050" s="7"/>
    </row>
    <row r="3051" ht="12.75">
      <c r="M3051" s="7"/>
    </row>
    <row r="3052" ht="12.75">
      <c r="M3052" s="7"/>
    </row>
    <row r="3053" ht="12.75">
      <c r="M3053" s="7"/>
    </row>
    <row r="3054" ht="12.75">
      <c r="M3054" s="7"/>
    </row>
    <row r="3055" ht="12.75">
      <c r="M3055" s="7"/>
    </row>
    <row r="3056" ht="12.75">
      <c r="M3056" s="7"/>
    </row>
    <row r="3057" ht="12.75">
      <c r="M3057" s="7"/>
    </row>
    <row r="3058" ht="12.75">
      <c r="M3058" s="7"/>
    </row>
    <row r="3059" ht="12.75">
      <c r="M3059" s="7"/>
    </row>
    <row r="3060" ht="12.75">
      <c r="M3060" s="7"/>
    </row>
    <row r="3061" ht="12.75">
      <c r="M3061" s="7"/>
    </row>
    <row r="3062" ht="12.75">
      <c r="M3062" s="7"/>
    </row>
    <row r="3063" ht="12.75">
      <c r="M3063" s="7"/>
    </row>
    <row r="3064" ht="12.75">
      <c r="M3064" s="7"/>
    </row>
    <row r="3065" ht="12.75">
      <c r="M3065" s="7"/>
    </row>
    <row r="3066" ht="12.75">
      <c r="M3066" s="7"/>
    </row>
    <row r="3067" ht="12.75">
      <c r="M3067" s="7"/>
    </row>
    <row r="3068" ht="12.75">
      <c r="M3068" s="7"/>
    </row>
    <row r="3069" ht="12.75">
      <c r="M3069" s="7"/>
    </row>
    <row r="3070" ht="12.75">
      <c r="M3070" s="7"/>
    </row>
    <row r="3071" ht="12.75">
      <c r="M3071" s="7"/>
    </row>
    <row r="3072" ht="12.75">
      <c r="M3072" s="7"/>
    </row>
    <row r="3073" ht="12.75">
      <c r="M3073" s="7"/>
    </row>
    <row r="3074" ht="12.75">
      <c r="M3074" s="7"/>
    </row>
    <row r="3075" ht="12.75">
      <c r="M3075" s="7"/>
    </row>
    <row r="3076" ht="12.75">
      <c r="M3076" s="7"/>
    </row>
    <row r="3077" ht="12.75">
      <c r="M3077" s="7"/>
    </row>
    <row r="3078" ht="12.75">
      <c r="M3078" s="7"/>
    </row>
    <row r="3079" ht="12.75">
      <c r="M3079" s="7"/>
    </row>
    <row r="3080" ht="12.75">
      <c r="M3080" s="7"/>
    </row>
    <row r="3081" ht="12.75">
      <c r="M3081" s="7"/>
    </row>
    <row r="3082" ht="12.75">
      <c r="M3082" s="7"/>
    </row>
    <row r="3083" ht="12.75">
      <c r="M3083" s="7"/>
    </row>
    <row r="3084" ht="12.75">
      <c r="M3084" s="7"/>
    </row>
    <row r="3085" ht="12.75">
      <c r="M3085" s="7"/>
    </row>
    <row r="3086" ht="12.75">
      <c r="M3086" s="7"/>
    </row>
    <row r="3087" ht="12.75">
      <c r="M3087" s="7"/>
    </row>
    <row r="3088" ht="12.75">
      <c r="M3088" s="7"/>
    </row>
    <row r="3089" ht="12.75">
      <c r="M3089" s="7"/>
    </row>
    <row r="3090" ht="12.75">
      <c r="M3090" s="7"/>
    </row>
    <row r="3091" ht="12.75">
      <c r="M3091" s="7"/>
    </row>
    <row r="3092" ht="12.75">
      <c r="M3092" s="7"/>
    </row>
    <row r="3093" ht="12.75">
      <c r="M3093" s="7"/>
    </row>
    <row r="3094" ht="12.75">
      <c r="M3094" s="7"/>
    </row>
    <row r="3095" ht="12.75">
      <c r="M3095" s="7"/>
    </row>
    <row r="3096" ht="12.75">
      <c r="M3096" s="7"/>
    </row>
    <row r="3097" ht="12.75">
      <c r="M3097" s="7"/>
    </row>
    <row r="3098" ht="12.75">
      <c r="M3098" s="7"/>
    </row>
    <row r="3099" ht="12.75">
      <c r="M3099" s="7"/>
    </row>
    <row r="3100" ht="12.75">
      <c r="M3100" s="7"/>
    </row>
    <row r="3101" ht="12.75">
      <c r="M3101" s="7"/>
    </row>
    <row r="3102" ht="12.75">
      <c r="M3102" s="7"/>
    </row>
    <row r="3103" ht="12.75">
      <c r="M3103" s="7"/>
    </row>
    <row r="3104" ht="12.75">
      <c r="M3104" s="7"/>
    </row>
    <row r="3105" ht="12.75">
      <c r="M3105" s="7"/>
    </row>
    <row r="3106" ht="12.75">
      <c r="M3106" s="7"/>
    </row>
    <row r="3107" ht="12.75">
      <c r="M3107" s="7"/>
    </row>
    <row r="3108" ht="12.75">
      <c r="M3108" s="7"/>
    </row>
    <row r="3109" ht="12.75">
      <c r="M3109" s="7"/>
    </row>
    <row r="3110" ht="12.75">
      <c r="M3110" s="7"/>
    </row>
    <row r="3111" ht="12.75">
      <c r="M3111" s="7"/>
    </row>
    <row r="3112" ht="12.75">
      <c r="M3112" s="7"/>
    </row>
    <row r="3113" ht="12.75">
      <c r="M3113" s="7"/>
    </row>
    <row r="3114" ht="12.75">
      <c r="M3114" s="7"/>
    </row>
    <row r="3115" ht="12.75">
      <c r="M3115" s="7"/>
    </row>
    <row r="3116" ht="12.75">
      <c r="M3116" s="7"/>
    </row>
    <row r="3117" ht="12.75">
      <c r="M3117" s="7"/>
    </row>
    <row r="3118" ht="12.75">
      <c r="M3118" s="7"/>
    </row>
    <row r="3119" ht="12.75">
      <c r="M3119" s="7"/>
    </row>
    <row r="3120" ht="12.75">
      <c r="M3120" s="7"/>
    </row>
    <row r="3121" ht="12.75">
      <c r="M3121" s="7"/>
    </row>
    <row r="3122" ht="12.75">
      <c r="M3122" s="7"/>
    </row>
    <row r="3123" ht="12.75">
      <c r="M3123" s="7"/>
    </row>
    <row r="3124" ht="12.75">
      <c r="M3124" s="7"/>
    </row>
    <row r="3125" ht="12.75">
      <c r="M3125" s="7"/>
    </row>
    <row r="3126" ht="12.75">
      <c r="M3126" s="7"/>
    </row>
    <row r="3127" ht="12.75">
      <c r="M3127" s="7"/>
    </row>
    <row r="3128" ht="12.75">
      <c r="M3128" s="7"/>
    </row>
    <row r="3129" ht="12.75">
      <c r="M3129" s="7"/>
    </row>
    <row r="3130" ht="12.75">
      <c r="M3130" s="7"/>
    </row>
    <row r="3131" ht="12.75">
      <c r="M3131" s="7"/>
    </row>
    <row r="3132" ht="12.75">
      <c r="M3132" s="7"/>
    </row>
    <row r="3133" ht="12.75">
      <c r="M3133" s="7"/>
    </row>
    <row r="3134" ht="12.75">
      <c r="M3134" s="7"/>
    </row>
    <row r="3135" ht="12.75">
      <c r="M3135" s="7"/>
    </row>
    <row r="3136" ht="12.75">
      <c r="M3136" s="7"/>
    </row>
    <row r="3137" ht="12.75">
      <c r="M3137" s="7"/>
    </row>
    <row r="3138" ht="12.75">
      <c r="M3138" s="7"/>
    </row>
    <row r="3139" ht="12.75">
      <c r="M3139" s="7"/>
    </row>
    <row r="3140" ht="12.75">
      <c r="M3140" s="7"/>
    </row>
    <row r="3141" ht="12.75">
      <c r="M3141" s="7"/>
    </row>
    <row r="3142" ht="12.75">
      <c r="M3142" s="7"/>
    </row>
    <row r="3143" ht="12.75">
      <c r="M3143" s="7"/>
    </row>
    <row r="3144" ht="12.75">
      <c r="M3144" s="7"/>
    </row>
    <row r="3145" ht="12.75">
      <c r="M3145" s="7"/>
    </row>
    <row r="3146" ht="12.75">
      <c r="M3146" s="7"/>
    </row>
    <row r="3147" ht="12.75">
      <c r="M3147" s="7"/>
    </row>
    <row r="3148" ht="12.75">
      <c r="M3148" s="7"/>
    </row>
    <row r="3149" ht="12.75">
      <c r="M3149" s="7"/>
    </row>
    <row r="3150" ht="12.75">
      <c r="M3150" s="7"/>
    </row>
    <row r="3151" ht="12.75">
      <c r="M3151" s="7"/>
    </row>
    <row r="3152" ht="12.75">
      <c r="M3152" s="7"/>
    </row>
    <row r="3153" ht="12.75">
      <c r="M3153" s="7"/>
    </row>
    <row r="3154" ht="12.75">
      <c r="M3154" s="7"/>
    </row>
    <row r="3155" ht="12.75">
      <c r="M3155" s="7"/>
    </row>
    <row r="3156" ht="12.75">
      <c r="M3156" s="7"/>
    </row>
    <row r="3157" ht="12.75">
      <c r="M3157" s="7"/>
    </row>
    <row r="3158" ht="12.75">
      <c r="M3158" s="7"/>
    </row>
    <row r="3159" ht="12.75">
      <c r="M3159" s="7"/>
    </row>
    <row r="3160" ht="12.75">
      <c r="M3160" s="7"/>
    </row>
    <row r="3161" ht="12.75">
      <c r="M3161" s="7"/>
    </row>
    <row r="3162" ht="12.75">
      <c r="M3162" s="7"/>
    </row>
    <row r="3163" ht="12.75">
      <c r="M3163" s="7"/>
    </row>
    <row r="3164" ht="12.75">
      <c r="M3164" s="7"/>
    </row>
    <row r="3165" ht="12.75">
      <c r="M3165" s="7"/>
    </row>
    <row r="3166" ht="12.75">
      <c r="M3166" s="7"/>
    </row>
    <row r="3167" ht="12.75">
      <c r="M3167" s="7"/>
    </row>
    <row r="3168" ht="12.75">
      <c r="M3168" s="7"/>
    </row>
    <row r="3169" ht="12.75">
      <c r="M3169" s="7"/>
    </row>
    <row r="3170" ht="12.75">
      <c r="M3170" s="7"/>
    </row>
    <row r="3171" ht="12.75">
      <c r="M3171" s="7"/>
    </row>
    <row r="3172" ht="12.75">
      <c r="M3172" s="7"/>
    </row>
    <row r="3173" ht="12.75">
      <c r="M3173" s="7"/>
    </row>
    <row r="3174" ht="12.75">
      <c r="M3174" s="7"/>
    </row>
    <row r="3175" ht="12.75">
      <c r="M3175" s="7"/>
    </row>
    <row r="3176" ht="12.75">
      <c r="M3176" s="7"/>
    </row>
    <row r="3177" ht="12.75">
      <c r="M3177" s="7"/>
    </row>
    <row r="3178" ht="12.75">
      <c r="M3178" s="7"/>
    </row>
    <row r="3179" ht="12.75">
      <c r="M3179" s="7"/>
    </row>
    <row r="3180" ht="12.75">
      <c r="M3180" s="7"/>
    </row>
    <row r="3181" ht="12.75">
      <c r="M3181" s="7"/>
    </row>
    <row r="3182" ht="12.75">
      <c r="M3182" s="7"/>
    </row>
    <row r="3183" ht="12.75">
      <c r="M3183" s="7"/>
    </row>
    <row r="3184" ht="12.75">
      <c r="M3184" s="7"/>
    </row>
    <row r="3185" ht="12.75">
      <c r="M3185" s="7"/>
    </row>
    <row r="3186" ht="12.75">
      <c r="M3186" s="7"/>
    </row>
    <row r="3187" ht="12.75">
      <c r="M3187" s="7"/>
    </row>
    <row r="3188" ht="12.75">
      <c r="M3188" s="7"/>
    </row>
    <row r="3189" ht="12.75">
      <c r="M3189" s="7"/>
    </row>
    <row r="3190" ht="12.75">
      <c r="M3190" s="7"/>
    </row>
    <row r="3191" ht="12.75">
      <c r="M3191" s="7"/>
    </row>
    <row r="3192" ht="12.75">
      <c r="M3192" s="7"/>
    </row>
    <row r="3193" ht="12.75">
      <c r="M3193" s="7"/>
    </row>
    <row r="3194" ht="12.75">
      <c r="M3194" s="7"/>
    </row>
    <row r="3195" ht="12.75">
      <c r="M3195" s="7"/>
    </row>
    <row r="3196" ht="12.75">
      <c r="M3196" s="7"/>
    </row>
    <row r="3197" ht="12.75">
      <c r="M3197" s="7"/>
    </row>
    <row r="3198" ht="12.75">
      <c r="M3198" s="7"/>
    </row>
    <row r="3199" ht="12.75">
      <c r="M3199" s="7"/>
    </row>
    <row r="3200" ht="12.75">
      <c r="M3200" s="7"/>
    </row>
    <row r="3201" ht="12.75">
      <c r="M3201" s="7"/>
    </row>
    <row r="3202" ht="12.75">
      <c r="M3202" s="7"/>
    </row>
    <row r="3203" ht="12.75">
      <c r="M3203" s="7"/>
    </row>
    <row r="3204" ht="12.75">
      <c r="M3204" s="7"/>
    </row>
    <row r="3205" ht="12.75">
      <c r="M3205" s="7"/>
    </row>
    <row r="3206" ht="12.75">
      <c r="M3206" s="7"/>
    </row>
    <row r="3207" ht="12.75">
      <c r="M3207" s="7"/>
    </row>
    <row r="3208" ht="12.75">
      <c r="M3208" s="7"/>
    </row>
    <row r="3209" ht="12.75">
      <c r="M3209" s="7"/>
    </row>
    <row r="3210" ht="12.75">
      <c r="M3210" s="7"/>
    </row>
    <row r="3211" ht="12.75">
      <c r="M3211" s="7"/>
    </row>
    <row r="3212" ht="12.75">
      <c r="M3212" s="7"/>
    </row>
    <row r="3213" ht="12.75">
      <c r="M3213" s="7"/>
    </row>
    <row r="3214" ht="12.75">
      <c r="M3214" s="7"/>
    </row>
    <row r="3215" ht="12.75">
      <c r="M3215" s="7"/>
    </row>
    <row r="3216" ht="12.75">
      <c r="M3216" s="7"/>
    </row>
    <row r="3217" ht="12.75">
      <c r="M3217" s="7"/>
    </row>
    <row r="3218" ht="12.75">
      <c r="M3218" s="7"/>
    </row>
    <row r="3219" ht="12.75">
      <c r="M3219" s="7"/>
    </row>
    <row r="3220" ht="12.75">
      <c r="M3220" s="7"/>
    </row>
    <row r="3221" ht="12.75">
      <c r="M3221" s="7"/>
    </row>
    <row r="3222" ht="12.75">
      <c r="M3222" s="7"/>
    </row>
    <row r="3223" ht="12.75">
      <c r="M3223" s="7"/>
    </row>
    <row r="3224" ht="12.75">
      <c r="M3224" s="7"/>
    </row>
    <row r="3225" ht="12.75">
      <c r="M3225" s="7"/>
    </row>
    <row r="3226" ht="12.75">
      <c r="M3226" s="7"/>
    </row>
    <row r="3227" ht="12.75">
      <c r="M3227" s="7"/>
    </row>
    <row r="3228" ht="12.75">
      <c r="M3228" s="7"/>
    </row>
    <row r="3229" ht="12.75">
      <c r="M3229" s="7"/>
    </row>
    <row r="3230" ht="12.75">
      <c r="M3230" s="7"/>
    </row>
    <row r="3231" ht="12.75">
      <c r="M3231" s="7"/>
    </row>
    <row r="3232" ht="12.75">
      <c r="M3232" s="7"/>
    </row>
    <row r="3233" ht="12.75">
      <c r="M3233" s="7"/>
    </row>
    <row r="3234" ht="12.75">
      <c r="M3234" s="7"/>
    </row>
    <row r="3235" ht="12.75">
      <c r="M3235" s="7"/>
    </row>
    <row r="3236" ht="12.75">
      <c r="M3236" s="7"/>
    </row>
    <row r="3237" ht="12.75">
      <c r="M3237" s="7"/>
    </row>
    <row r="3238" ht="12.75">
      <c r="M3238" s="7"/>
    </row>
    <row r="3239" ht="12.75">
      <c r="M3239" s="7"/>
    </row>
    <row r="3240" ht="12.75">
      <c r="M3240" s="7"/>
    </row>
    <row r="3241" ht="12.75">
      <c r="M3241" s="7"/>
    </row>
    <row r="3242" ht="12.75">
      <c r="M3242" s="7"/>
    </row>
    <row r="3243" ht="12.75">
      <c r="M3243" s="7"/>
    </row>
    <row r="3244" ht="12.75">
      <c r="M3244" s="7"/>
    </row>
    <row r="3245" ht="12.75">
      <c r="M3245" s="7"/>
    </row>
    <row r="3246" ht="12.75">
      <c r="M3246" s="7"/>
    </row>
    <row r="3247" ht="12.75">
      <c r="M3247" s="7"/>
    </row>
    <row r="3248" ht="12.75">
      <c r="M3248" s="7"/>
    </row>
    <row r="3249" ht="12.75">
      <c r="M3249" s="7"/>
    </row>
    <row r="3250" ht="12.75">
      <c r="M3250" s="7"/>
    </row>
    <row r="3251" ht="12.75">
      <c r="M3251" s="7"/>
    </row>
    <row r="3252" ht="12.75">
      <c r="M3252" s="7"/>
    </row>
    <row r="3253" ht="12.75">
      <c r="M3253" s="7"/>
    </row>
    <row r="3254" ht="12.75">
      <c r="M3254" s="7"/>
    </row>
    <row r="3255" ht="12.75">
      <c r="M3255" s="7"/>
    </row>
    <row r="3256" ht="12.75">
      <c r="M3256" s="7"/>
    </row>
    <row r="3257" ht="12.75">
      <c r="M3257" s="7"/>
    </row>
    <row r="3258" ht="12.75">
      <c r="M3258" s="7"/>
    </row>
    <row r="3259" ht="12.75">
      <c r="M3259" s="7"/>
    </row>
    <row r="3260" ht="12.75">
      <c r="M3260" s="7"/>
    </row>
    <row r="3261" ht="12.75">
      <c r="M3261" s="7"/>
    </row>
    <row r="3262" ht="12.75">
      <c r="M3262" s="7"/>
    </row>
    <row r="3263" ht="12.75">
      <c r="M3263" s="7"/>
    </row>
    <row r="3264" ht="12.75">
      <c r="M3264" s="7"/>
    </row>
    <row r="3265" ht="12.75">
      <c r="M3265" s="7"/>
    </row>
    <row r="3266" ht="12.75">
      <c r="M3266" s="7"/>
    </row>
    <row r="3267" ht="12.75">
      <c r="M3267" s="7"/>
    </row>
    <row r="3268" ht="12.75">
      <c r="M3268" s="7"/>
    </row>
    <row r="3269" ht="12.75">
      <c r="M3269" s="7"/>
    </row>
    <row r="3270" ht="12.75">
      <c r="M3270" s="7"/>
    </row>
    <row r="3271" ht="12.75">
      <c r="M3271" s="7"/>
    </row>
    <row r="3272" ht="12.75">
      <c r="M3272" s="7"/>
    </row>
    <row r="3273" ht="12.75">
      <c r="M3273" s="7"/>
    </row>
    <row r="3274" ht="12.75">
      <c r="M3274" s="7"/>
    </row>
    <row r="3275" ht="12.75">
      <c r="M3275" s="7"/>
    </row>
    <row r="3276" ht="12.75">
      <c r="M3276" s="7"/>
    </row>
    <row r="3277" ht="12.75">
      <c r="M3277" s="7"/>
    </row>
    <row r="3278" ht="12.75">
      <c r="M3278" s="7"/>
    </row>
    <row r="3279" ht="12.75">
      <c r="M3279" s="7"/>
    </row>
    <row r="3280" ht="12.75">
      <c r="M3280" s="7"/>
    </row>
    <row r="3281" ht="12.75">
      <c r="M3281" s="7"/>
    </row>
    <row r="3282" ht="12.75">
      <c r="M3282" s="7"/>
    </row>
    <row r="3283" ht="12.75">
      <c r="M3283" s="7"/>
    </row>
    <row r="3284" ht="12.75">
      <c r="M3284" s="7"/>
    </row>
    <row r="3285" ht="12.75">
      <c r="M3285" s="7"/>
    </row>
    <row r="3286" ht="12.75">
      <c r="M3286" s="7"/>
    </row>
    <row r="3287" ht="12.75">
      <c r="M3287" s="7"/>
    </row>
    <row r="3288" ht="12.75">
      <c r="M3288" s="7"/>
    </row>
    <row r="3289" ht="12.75">
      <c r="M3289" s="7"/>
    </row>
    <row r="3290" ht="12.75">
      <c r="M3290" s="7"/>
    </row>
    <row r="3291" ht="12.75">
      <c r="M3291" s="7"/>
    </row>
    <row r="3292" ht="12.75">
      <c r="M3292" s="7"/>
    </row>
    <row r="3293" ht="12.75">
      <c r="M3293" s="7"/>
    </row>
    <row r="3294" ht="12.75">
      <c r="M3294" s="7"/>
    </row>
    <row r="3295" ht="12.75">
      <c r="M3295" s="7"/>
    </row>
    <row r="3296" ht="12.75">
      <c r="M3296" s="7"/>
    </row>
    <row r="3297" ht="12.75">
      <c r="M3297" s="7"/>
    </row>
    <row r="3298" ht="12.75">
      <c r="M3298" s="7"/>
    </row>
    <row r="3299" ht="12.75">
      <c r="M3299" s="7"/>
    </row>
    <row r="3300" ht="12.75">
      <c r="M3300" s="7"/>
    </row>
    <row r="3301" ht="12.75">
      <c r="M3301" s="7"/>
    </row>
    <row r="3302" ht="12.75">
      <c r="M3302" s="7"/>
    </row>
    <row r="3303" ht="12.75">
      <c r="M3303" s="7"/>
    </row>
    <row r="3304" ht="12.75">
      <c r="M3304" s="7"/>
    </row>
    <row r="3305" ht="12.75">
      <c r="M3305" s="7"/>
    </row>
    <row r="3306" ht="12.75">
      <c r="M3306" s="7"/>
    </row>
    <row r="3307" ht="12.75">
      <c r="M3307" s="7"/>
    </row>
    <row r="3308" ht="12.75">
      <c r="M3308" s="7"/>
    </row>
    <row r="3309" ht="12.75">
      <c r="M3309" s="7"/>
    </row>
    <row r="3310" ht="12.75">
      <c r="M3310" s="7"/>
    </row>
    <row r="3311" ht="12.75">
      <c r="M3311" s="7"/>
    </row>
    <row r="3312" ht="12.75">
      <c r="M3312" s="7"/>
    </row>
    <row r="3313" ht="12.75">
      <c r="M3313" s="7"/>
    </row>
    <row r="3314" ht="12.75">
      <c r="M3314" s="7"/>
    </row>
    <row r="3315" ht="12.75">
      <c r="M3315" s="7"/>
    </row>
    <row r="3316" ht="12.75">
      <c r="M3316" s="7"/>
    </row>
    <row r="3317" ht="12.75">
      <c r="M3317" s="7"/>
    </row>
    <row r="3318" ht="12.75">
      <c r="M3318" s="7"/>
    </row>
    <row r="3319" ht="12.75">
      <c r="M3319" s="7"/>
    </row>
    <row r="3320" ht="12.75">
      <c r="M3320" s="7"/>
    </row>
    <row r="3321" ht="12.75">
      <c r="M3321" s="7"/>
    </row>
    <row r="3322" ht="12.75">
      <c r="M3322" s="7"/>
    </row>
    <row r="3323" ht="12.75">
      <c r="M3323" s="7"/>
    </row>
    <row r="3324" ht="12.75">
      <c r="M3324" s="7"/>
    </row>
    <row r="3325" ht="12.75">
      <c r="M3325" s="7"/>
    </row>
    <row r="3326" ht="12.75">
      <c r="M3326" s="7"/>
    </row>
    <row r="3327" ht="12.75">
      <c r="M3327" s="7"/>
    </row>
    <row r="3328" ht="12.75">
      <c r="M3328" s="7"/>
    </row>
    <row r="3329" ht="12.75">
      <c r="M3329" s="7"/>
    </row>
    <row r="3330" ht="12.75">
      <c r="M3330" s="7"/>
    </row>
    <row r="3331" ht="12.75">
      <c r="M3331" s="7"/>
    </row>
    <row r="3332" ht="12.75">
      <c r="M3332" s="7"/>
    </row>
    <row r="3333" ht="12.75">
      <c r="M3333" s="7"/>
    </row>
    <row r="3334" ht="12.75">
      <c r="M3334" s="7"/>
    </row>
    <row r="3335" ht="12.75">
      <c r="M3335" s="7"/>
    </row>
    <row r="3336" ht="12.75">
      <c r="M3336" s="7"/>
    </row>
    <row r="3337" ht="12.75">
      <c r="M3337" s="7"/>
    </row>
    <row r="3338" ht="12.75">
      <c r="M3338" s="7"/>
    </row>
    <row r="3339" ht="12.75">
      <c r="M3339" s="7"/>
    </row>
    <row r="3340" ht="12.75">
      <c r="M3340" s="7"/>
    </row>
    <row r="3341" ht="12.75">
      <c r="M3341" s="7"/>
    </row>
    <row r="3342" ht="12.75">
      <c r="M3342" s="7"/>
    </row>
    <row r="3343" ht="12.75">
      <c r="M3343" s="7"/>
    </row>
    <row r="3344" ht="12.75">
      <c r="M3344" s="7"/>
    </row>
    <row r="3345" ht="12.75">
      <c r="M3345" s="7"/>
    </row>
    <row r="3346" ht="12.75">
      <c r="M3346" s="7"/>
    </row>
    <row r="3347" ht="12.75">
      <c r="M3347" s="7"/>
    </row>
    <row r="3348" ht="12.75">
      <c r="M3348" s="7"/>
    </row>
    <row r="3349" ht="12.75">
      <c r="M3349" s="7"/>
    </row>
    <row r="3350" ht="12.75">
      <c r="M3350" s="7"/>
    </row>
    <row r="3351" ht="12.75">
      <c r="M3351" s="7"/>
    </row>
    <row r="3352" ht="12.75">
      <c r="M3352" s="7"/>
    </row>
    <row r="3353" ht="12.75">
      <c r="M3353" s="7"/>
    </row>
    <row r="3354" ht="12.75">
      <c r="M3354" s="7"/>
    </row>
    <row r="3355" ht="12.75">
      <c r="M3355" s="7"/>
    </row>
    <row r="3356" ht="12.75">
      <c r="M3356" s="7"/>
    </row>
    <row r="3357" ht="12.75">
      <c r="M3357" s="7"/>
    </row>
    <row r="3358" ht="12.75">
      <c r="M3358" s="7"/>
    </row>
    <row r="3359" ht="12.75">
      <c r="M3359" s="7"/>
    </row>
    <row r="3360" ht="12.75">
      <c r="M3360" s="7"/>
    </row>
    <row r="3361" ht="12.75">
      <c r="M3361" s="7"/>
    </row>
    <row r="3362" ht="12.75">
      <c r="M3362" s="7"/>
    </row>
    <row r="3363" ht="12.75">
      <c r="M3363" s="7"/>
    </row>
    <row r="3364" ht="12.75">
      <c r="M3364" s="7"/>
    </row>
    <row r="3365" ht="12.75">
      <c r="M3365" s="7"/>
    </row>
    <row r="3366" ht="12.75">
      <c r="M3366" s="7"/>
    </row>
    <row r="3367" ht="12.75">
      <c r="M3367" s="7"/>
    </row>
    <row r="3368" ht="12.75">
      <c r="M3368" s="7"/>
    </row>
    <row r="3369" ht="12.75">
      <c r="M3369" s="7"/>
    </row>
    <row r="3370" ht="12.75">
      <c r="M3370" s="7"/>
    </row>
    <row r="3371" ht="12.75">
      <c r="M3371" s="7"/>
    </row>
    <row r="3372" ht="12.75">
      <c r="M3372" s="7"/>
    </row>
    <row r="3373" ht="12.75">
      <c r="M3373" s="7"/>
    </row>
    <row r="3374" ht="12.75">
      <c r="M3374" s="7"/>
    </row>
    <row r="3375" ht="12.75">
      <c r="M3375" s="7"/>
    </row>
    <row r="3376" ht="12.75">
      <c r="M3376" s="7"/>
    </row>
    <row r="3377" ht="12.75">
      <c r="M3377" s="7"/>
    </row>
    <row r="3378" ht="12.75">
      <c r="M3378" s="7"/>
    </row>
    <row r="3379" ht="12.75">
      <c r="M3379" s="7"/>
    </row>
    <row r="3380" ht="12.75">
      <c r="M3380" s="7"/>
    </row>
    <row r="3381" ht="12.75">
      <c r="M3381" s="7"/>
    </row>
    <row r="3382" ht="12.75">
      <c r="M3382" s="7"/>
    </row>
    <row r="3383" ht="12.75">
      <c r="M3383" s="7"/>
    </row>
    <row r="3384" ht="12.75">
      <c r="M3384" s="7"/>
    </row>
    <row r="3385" ht="12.75">
      <c r="M3385" s="7"/>
    </row>
    <row r="3386" ht="12.75">
      <c r="M3386" s="7"/>
    </row>
    <row r="3387" ht="12.75">
      <c r="M3387" s="7"/>
    </row>
    <row r="3388" ht="12.75">
      <c r="M3388" s="7"/>
    </row>
    <row r="3389" ht="12.75">
      <c r="M3389" s="7"/>
    </row>
    <row r="3390" ht="12.75">
      <c r="M3390" s="7"/>
    </row>
    <row r="3391" ht="12.75">
      <c r="M3391" s="7"/>
    </row>
    <row r="3392" ht="12.75">
      <c r="M3392" s="7"/>
    </row>
    <row r="3393" ht="12.75">
      <c r="M3393" s="7"/>
    </row>
    <row r="3394" ht="12.75">
      <c r="M3394" s="7"/>
    </row>
    <row r="3395" ht="12.75">
      <c r="M3395" s="7"/>
    </row>
    <row r="3396" ht="12.75">
      <c r="M3396" s="7"/>
    </row>
    <row r="3397" ht="12.75">
      <c r="M3397" s="7"/>
    </row>
    <row r="3398" ht="12.75">
      <c r="M3398" s="7"/>
    </row>
    <row r="3399" ht="12.75">
      <c r="M3399" s="7"/>
    </row>
    <row r="3400" ht="12.75">
      <c r="M3400" s="7"/>
    </row>
    <row r="3401" ht="12.75">
      <c r="M3401" s="7"/>
    </row>
    <row r="3402" ht="12.75">
      <c r="M3402" s="7"/>
    </row>
    <row r="3403" ht="12.75">
      <c r="M3403" s="7"/>
    </row>
    <row r="3404" ht="12.75">
      <c r="M3404" s="7"/>
    </row>
    <row r="3405" ht="12.75">
      <c r="M3405" s="7"/>
    </row>
    <row r="3406" ht="12.75">
      <c r="M3406" s="7"/>
    </row>
    <row r="3407" ht="12.75">
      <c r="M3407" s="7"/>
    </row>
    <row r="3408" ht="12.75">
      <c r="M3408" s="7"/>
    </row>
    <row r="3409" ht="12.75">
      <c r="M3409" s="7"/>
    </row>
    <row r="3410" ht="12.75">
      <c r="M3410" s="7"/>
    </row>
    <row r="3411" ht="12.75">
      <c r="M3411" s="7"/>
    </row>
    <row r="3412" ht="12.75">
      <c r="M3412" s="7"/>
    </row>
    <row r="3413" ht="12.75">
      <c r="M3413" s="7"/>
    </row>
    <row r="3414" ht="12.75">
      <c r="M3414" s="7"/>
    </row>
    <row r="3415" ht="12.75">
      <c r="M3415" s="7"/>
    </row>
    <row r="3416" ht="12.75">
      <c r="M3416" s="7"/>
    </row>
    <row r="3417" ht="12.75">
      <c r="M3417" s="7"/>
    </row>
    <row r="3418" ht="12.75">
      <c r="M3418" s="7"/>
    </row>
    <row r="3419" ht="12.75">
      <c r="M3419" s="7"/>
    </row>
    <row r="3420" ht="12.75">
      <c r="M3420" s="7"/>
    </row>
    <row r="3421" ht="12.75">
      <c r="M3421" s="7"/>
    </row>
    <row r="3422" ht="12.75">
      <c r="M3422" s="7"/>
    </row>
    <row r="3423" ht="12.75">
      <c r="M3423" s="7"/>
    </row>
    <row r="3424" ht="12.75">
      <c r="M3424" s="7"/>
    </row>
    <row r="3425" ht="12.75">
      <c r="M3425" s="7"/>
    </row>
    <row r="3426" ht="12.75">
      <c r="M3426" s="7"/>
    </row>
    <row r="3427" ht="12.75">
      <c r="M3427" s="7"/>
    </row>
    <row r="3428" ht="12.75">
      <c r="M3428" s="7"/>
    </row>
    <row r="3429" ht="12.75">
      <c r="M3429" s="7"/>
    </row>
    <row r="3430" ht="12.75">
      <c r="M3430" s="7"/>
    </row>
    <row r="3431" ht="12.75">
      <c r="M3431" s="7"/>
    </row>
    <row r="3432" ht="12.75">
      <c r="M3432" s="7"/>
    </row>
    <row r="3433" ht="12.75">
      <c r="M3433" s="7"/>
    </row>
    <row r="3434" ht="12.75">
      <c r="M3434" s="7"/>
    </row>
    <row r="3435" ht="12.75">
      <c r="M3435" s="7"/>
    </row>
    <row r="3436" ht="12.75">
      <c r="M3436" s="7"/>
    </row>
    <row r="3437" ht="12.75">
      <c r="M3437" s="7"/>
    </row>
    <row r="3438" ht="12.75">
      <c r="M3438" s="7"/>
    </row>
    <row r="3439" ht="12.75">
      <c r="M3439" s="7"/>
    </row>
    <row r="3440" ht="12.75">
      <c r="M3440" s="7"/>
    </row>
    <row r="3441" ht="12.75">
      <c r="M3441" s="7"/>
    </row>
    <row r="3442" ht="12.75">
      <c r="M3442" s="7"/>
    </row>
    <row r="3443" ht="12.75">
      <c r="M3443" s="7"/>
    </row>
    <row r="3444" ht="12.75">
      <c r="M3444" s="7"/>
    </row>
    <row r="3445" ht="12.75">
      <c r="M3445" s="7"/>
    </row>
    <row r="3446" ht="12.75">
      <c r="M3446" s="7"/>
    </row>
    <row r="3447" ht="12.75">
      <c r="M3447" s="7"/>
    </row>
    <row r="3448" ht="12.75">
      <c r="M3448" s="7"/>
    </row>
    <row r="3449" ht="12.75">
      <c r="M3449" s="7"/>
    </row>
    <row r="3450" ht="12.75">
      <c r="M3450" s="7"/>
    </row>
    <row r="3451" ht="12.75">
      <c r="M3451" s="7"/>
    </row>
    <row r="3452" ht="12.75">
      <c r="M3452" s="7"/>
    </row>
    <row r="3453" ht="12.75">
      <c r="M3453" s="7"/>
    </row>
    <row r="3454" ht="12.75">
      <c r="M3454" s="7"/>
    </row>
    <row r="3455" ht="12.75">
      <c r="M3455" s="7"/>
    </row>
    <row r="3456" ht="12.75">
      <c r="M3456" s="7"/>
    </row>
    <row r="3457" ht="12.75">
      <c r="M3457" s="7"/>
    </row>
    <row r="3458" ht="12.75">
      <c r="M3458" s="7"/>
    </row>
    <row r="3459" ht="12.75">
      <c r="M3459" s="7"/>
    </row>
    <row r="3460" ht="12.75">
      <c r="M3460" s="7"/>
    </row>
    <row r="3461" ht="12.75">
      <c r="M3461" s="7"/>
    </row>
    <row r="3462" ht="12.75">
      <c r="M3462" s="7"/>
    </row>
    <row r="3463" ht="12.75">
      <c r="M3463" s="7"/>
    </row>
    <row r="3464" ht="12.75">
      <c r="M3464" s="7"/>
    </row>
    <row r="3465" ht="12.75">
      <c r="M3465" s="7"/>
    </row>
    <row r="3466" ht="12.75">
      <c r="M3466" s="7"/>
    </row>
    <row r="3467" ht="12.75">
      <c r="M3467" s="7"/>
    </row>
    <row r="3468" ht="12.75">
      <c r="M3468" s="7"/>
    </row>
    <row r="3469" ht="12.75">
      <c r="M3469" s="7"/>
    </row>
    <row r="3470" ht="12.75">
      <c r="M3470" s="7"/>
    </row>
    <row r="3471" ht="12.75">
      <c r="M3471" s="7"/>
    </row>
    <row r="3472" ht="12.75">
      <c r="M3472" s="7"/>
    </row>
    <row r="3473" ht="12.75">
      <c r="M3473" s="7"/>
    </row>
    <row r="3474" ht="12.75">
      <c r="M3474" s="7"/>
    </row>
    <row r="3475" ht="12.75">
      <c r="M3475" s="7"/>
    </row>
    <row r="3476" ht="12.75">
      <c r="M3476" s="7"/>
    </row>
    <row r="3477" ht="12.75">
      <c r="M3477" s="7"/>
    </row>
    <row r="3478" ht="12.75">
      <c r="M3478" s="7"/>
    </row>
    <row r="3479" ht="12.75">
      <c r="M3479" s="7"/>
    </row>
    <row r="3480" ht="12.75">
      <c r="M3480" s="7"/>
    </row>
    <row r="3481" ht="12.75">
      <c r="M3481" s="7"/>
    </row>
    <row r="3482" ht="12.75">
      <c r="M3482" s="7"/>
    </row>
    <row r="3483" ht="12.75">
      <c r="M3483" s="7"/>
    </row>
    <row r="3484" ht="12.75">
      <c r="M3484" s="7"/>
    </row>
    <row r="3485" ht="12.75">
      <c r="M3485" s="7"/>
    </row>
    <row r="3486" ht="12.75">
      <c r="M3486" s="7"/>
    </row>
    <row r="3487" ht="12.75">
      <c r="M3487" s="7"/>
    </row>
    <row r="3488" ht="12.75">
      <c r="M3488" s="7"/>
    </row>
    <row r="3489" ht="12.75">
      <c r="M3489" s="7"/>
    </row>
    <row r="3490" ht="12.75">
      <c r="M3490" s="7"/>
    </row>
    <row r="3491" ht="12.75">
      <c r="M3491" s="7"/>
    </row>
    <row r="3492" ht="12.75">
      <c r="M3492" s="7"/>
    </row>
    <row r="3493" ht="12.75">
      <c r="M3493" s="7"/>
    </row>
    <row r="3494" ht="12.75">
      <c r="M3494" s="7"/>
    </row>
    <row r="3495" ht="12.75">
      <c r="M3495" s="7"/>
    </row>
    <row r="3496" ht="12.75">
      <c r="M3496" s="7"/>
    </row>
    <row r="3497" ht="12.75">
      <c r="M3497" s="7"/>
    </row>
    <row r="3498" ht="12.75">
      <c r="M3498" s="7"/>
    </row>
    <row r="3499" ht="12.75">
      <c r="M3499" s="7"/>
    </row>
    <row r="3500" ht="12.75">
      <c r="M3500" s="7"/>
    </row>
    <row r="3501" ht="12.75">
      <c r="M3501" s="7"/>
    </row>
    <row r="3502" ht="12.75">
      <c r="M3502" s="7"/>
    </row>
    <row r="3503" ht="12.75">
      <c r="M3503" s="7"/>
    </row>
    <row r="3504" ht="12.75">
      <c r="M3504" s="7"/>
    </row>
    <row r="3505" ht="12.75">
      <c r="M3505" s="7"/>
    </row>
    <row r="3506" ht="12.75">
      <c r="M3506" s="7"/>
    </row>
    <row r="3507" ht="12.75">
      <c r="M3507" s="7"/>
    </row>
    <row r="3508" ht="12.75">
      <c r="M3508" s="7"/>
    </row>
    <row r="3509" ht="12.75">
      <c r="M3509" s="7"/>
    </row>
    <row r="3510" ht="12.75">
      <c r="M3510" s="7"/>
    </row>
    <row r="3511" ht="12.75">
      <c r="M3511" s="7"/>
    </row>
    <row r="3512" ht="12.75">
      <c r="M3512" s="7"/>
    </row>
    <row r="3513" ht="12.75">
      <c r="M3513" s="7"/>
    </row>
    <row r="3514" ht="12.75">
      <c r="M3514" s="7"/>
    </row>
    <row r="3515" ht="12.75">
      <c r="M3515" s="7"/>
    </row>
    <row r="3516" ht="12.75">
      <c r="M3516" s="7"/>
    </row>
    <row r="3517" ht="12.75">
      <c r="M3517" s="7"/>
    </row>
    <row r="3518" ht="12.75">
      <c r="M3518" s="7"/>
    </row>
    <row r="3519" ht="12.75">
      <c r="M3519" s="7"/>
    </row>
    <row r="3520" ht="12.75">
      <c r="M3520" s="7"/>
    </row>
    <row r="3521" ht="12.75">
      <c r="M3521" s="7"/>
    </row>
    <row r="3522" ht="12.75">
      <c r="M3522" s="7"/>
    </row>
    <row r="3523" ht="12.75">
      <c r="M3523" s="7"/>
    </row>
    <row r="3524" ht="12.75">
      <c r="M3524" s="7"/>
    </row>
    <row r="3525" ht="12.75">
      <c r="M3525" s="7"/>
    </row>
    <row r="3526" ht="12.75">
      <c r="M3526" s="7"/>
    </row>
    <row r="3527" ht="12.75">
      <c r="M3527" s="7"/>
    </row>
    <row r="3528" ht="12.75">
      <c r="M3528" s="7"/>
    </row>
    <row r="3529" ht="12.75">
      <c r="M3529" s="7"/>
    </row>
    <row r="3530" ht="12.75">
      <c r="M3530" s="7"/>
    </row>
    <row r="3531" ht="12.75">
      <c r="M3531" s="7"/>
    </row>
    <row r="3532" ht="12.75">
      <c r="M3532" s="7"/>
    </row>
    <row r="3533" ht="12.75">
      <c r="M3533" s="7"/>
    </row>
    <row r="3534" ht="12.75">
      <c r="M3534" s="7"/>
    </row>
    <row r="3535" ht="12.75">
      <c r="M3535" s="7"/>
    </row>
    <row r="3536" ht="12.75">
      <c r="M3536" s="7"/>
    </row>
    <row r="3537" ht="12.75">
      <c r="M3537" s="7"/>
    </row>
    <row r="3538" ht="12.75">
      <c r="M3538" s="7"/>
    </row>
    <row r="3539" ht="12.75">
      <c r="M3539" s="7"/>
    </row>
    <row r="3540" ht="12.75">
      <c r="M3540" s="7"/>
    </row>
    <row r="3541" ht="12.75">
      <c r="M3541" s="7"/>
    </row>
    <row r="3542" ht="12.75">
      <c r="M3542" s="7"/>
    </row>
    <row r="3543" ht="12.75">
      <c r="M3543" s="7"/>
    </row>
    <row r="3544" ht="12.75">
      <c r="M3544" s="7"/>
    </row>
    <row r="3545" ht="12.75">
      <c r="M3545" s="7"/>
    </row>
    <row r="3546" ht="12.75">
      <c r="M3546" s="7"/>
    </row>
    <row r="3547" ht="12.75">
      <c r="M3547" s="7"/>
    </row>
    <row r="3548" ht="12.75">
      <c r="M3548" s="7"/>
    </row>
    <row r="3549" ht="12.75">
      <c r="M3549" s="7"/>
    </row>
    <row r="3550" ht="12.75">
      <c r="M3550" s="7"/>
    </row>
    <row r="3551" ht="12.75">
      <c r="M3551" s="7"/>
    </row>
    <row r="3552" ht="12.75">
      <c r="M3552" s="7"/>
    </row>
    <row r="3553" ht="12.75">
      <c r="M3553" s="7"/>
    </row>
    <row r="3554" ht="12.75">
      <c r="M3554" s="7"/>
    </row>
    <row r="3555" ht="12.75">
      <c r="M3555" s="7"/>
    </row>
    <row r="3556" ht="12.75">
      <c r="M3556" s="7"/>
    </row>
    <row r="3557" ht="12.75">
      <c r="M3557" s="7"/>
    </row>
    <row r="3558" ht="12.75">
      <c r="M3558" s="7"/>
    </row>
    <row r="3559" ht="12.75">
      <c r="M3559" s="7"/>
    </row>
    <row r="3560" ht="12.75">
      <c r="M3560" s="7"/>
    </row>
    <row r="3561" ht="12.75">
      <c r="M3561" s="7"/>
    </row>
    <row r="3562" ht="12.75">
      <c r="M3562" s="7"/>
    </row>
    <row r="3563" ht="12.75">
      <c r="M3563" s="7"/>
    </row>
    <row r="3564" ht="12.75">
      <c r="M3564" s="7"/>
    </row>
    <row r="3565" ht="12.75">
      <c r="M3565" s="7"/>
    </row>
    <row r="3566" ht="12.75">
      <c r="M3566" s="7"/>
    </row>
    <row r="3567" ht="12.75">
      <c r="M3567" s="7"/>
    </row>
    <row r="3568" ht="12.75">
      <c r="M3568" s="7"/>
    </row>
    <row r="3569" ht="12.75">
      <c r="M3569" s="7"/>
    </row>
    <row r="3570" ht="12.75">
      <c r="M3570" s="7"/>
    </row>
    <row r="3571" ht="12.75">
      <c r="M3571" s="7"/>
    </row>
    <row r="3572" ht="12.75">
      <c r="M3572" s="7"/>
    </row>
    <row r="3573" ht="12.75">
      <c r="M3573" s="7"/>
    </row>
    <row r="3574" ht="12.75">
      <c r="M3574" s="7"/>
    </row>
    <row r="3575" ht="12.75">
      <c r="M3575" s="7"/>
    </row>
    <row r="3576" ht="12.75">
      <c r="M3576" s="7"/>
    </row>
    <row r="3577" ht="12.75">
      <c r="M3577" s="7"/>
    </row>
    <row r="3578" ht="12.75">
      <c r="M3578" s="7"/>
    </row>
    <row r="3579" ht="12.75">
      <c r="M3579" s="7"/>
    </row>
    <row r="3580" ht="12.75">
      <c r="M3580" s="7"/>
    </row>
    <row r="3581" ht="12.75">
      <c r="M3581" s="7"/>
    </row>
    <row r="3582" ht="12.75">
      <c r="M3582" s="7"/>
    </row>
    <row r="3583" ht="12.75">
      <c r="M3583" s="7"/>
    </row>
    <row r="3584" ht="12.75">
      <c r="M3584" s="7"/>
    </row>
    <row r="3585" ht="12.75">
      <c r="M3585" s="7"/>
    </row>
    <row r="3586" ht="12.75">
      <c r="M3586" s="7"/>
    </row>
    <row r="3587" ht="12.75">
      <c r="M3587" s="7"/>
    </row>
    <row r="3588" ht="12.75">
      <c r="M3588" s="7"/>
    </row>
    <row r="3589" ht="12.75">
      <c r="M3589" s="7"/>
    </row>
    <row r="3590" ht="12.75">
      <c r="M3590" s="7"/>
    </row>
    <row r="3591" ht="12.75">
      <c r="M3591" s="7"/>
    </row>
    <row r="3592" ht="12.75">
      <c r="M3592" s="7"/>
    </row>
    <row r="3593" ht="12.75">
      <c r="M3593" s="7"/>
    </row>
    <row r="3594" ht="12.75">
      <c r="M3594" s="7"/>
    </row>
    <row r="3595" ht="12.75">
      <c r="M3595" s="7"/>
    </row>
    <row r="3596" ht="12.75">
      <c r="M3596" s="7"/>
    </row>
    <row r="3597" ht="12.75">
      <c r="M3597" s="7"/>
    </row>
    <row r="3598" ht="12.75">
      <c r="M3598" s="7"/>
    </row>
    <row r="3599" ht="12.75">
      <c r="M3599" s="7"/>
    </row>
    <row r="3600" ht="12.75">
      <c r="M3600" s="7"/>
    </row>
    <row r="3601" ht="12.75">
      <c r="M3601" s="7"/>
    </row>
    <row r="3602" ht="12.75">
      <c r="M3602" s="7"/>
    </row>
    <row r="3603" ht="12.75">
      <c r="M3603" s="7"/>
    </row>
    <row r="3604" ht="12.75">
      <c r="M3604" s="7"/>
    </row>
    <row r="3605" ht="12.75">
      <c r="M3605" s="7"/>
    </row>
    <row r="3606" ht="12.75">
      <c r="M3606" s="7"/>
    </row>
    <row r="3607" ht="12.75">
      <c r="M3607" s="7"/>
    </row>
    <row r="3608" ht="12.75">
      <c r="M3608" s="7"/>
    </row>
    <row r="3609" ht="12.75">
      <c r="M3609" s="7"/>
    </row>
    <row r="3610" ht="12.75">
      <c r="M3610" s="7"/>
    </row>
    <row r="3611" ht="12.75">
      <c r="M3611" s="7"/>
    </row>
    <row r="3612" ht="12.75">
      <c r="M3612" s="7"/>
    </row>
    <row r="3613" ht="12.75">
      <c r="M3613" s="7"/>
    </row>
    <row r="3614" ht="12.75">
      <c r="M3614" s="7"/>
    </row>
    <row r="3615" ht="12.75">
      <c r="M3615" s="7"/>
    </row>
    <row r="3616" ht="12.75">
      <c r="M3616" s="7"/>
    </row>
    <row r="3617" ht="12.75">
      <c r="M3617" s="7"/>
    </row>
    <row r="3618" ht="12.75">
      <c r="M3618" s="7"/>
    </row>
    <row r="3619" ht="12.75">
      <c r="M3619" s="7"/>
    </row>
    <row r="3620" ht="12.75">
      <c r="M3620" s="7"/>
    </row>
    <row r="3621" ht="12.75">
      <c r="M3621" s="7"/>
    </row>
    <row r="3622" ht="12.75">
      <c r="M3622" s="7"/>
    </row>
    <row r="3623" ht="12.75">
      <c r="M3623" s="7"/>
    </row>
    <row r="3624" ht="12.75">
      <c r="M3624" s="7"/>
    </row>
    <row r="3625" ht="12.75">
      <c r="M3625" s="7"/>
    </row>
    <row r="3626" ht="12.75">
      <c r="M3626" s="7"/>
    </row>
    <row r="3627" ht="12.75">
      <c r="M3627" s="7"/>
    </row>
    <row r="3628" ht="12.75">
      <c r="M3628" s="7"/>
    </row>
    <row r="3629" ht="12.75">
      <c r="M3629" s="7"/>
    </row>
    <row r="3630" ht="12.75">
      <c r="M3630" s="7"/>
    </row>
    <row r="3631" ht="12.75">
      <c r="M3631" s="7"/>
    </row>
    <row r="3632" ht="12.75">
      <c r="M3632" s="7"/>
    </row>
    <row r="3633" ht="12.75">
      <c r="M3633" s="7"/>
    </row>
    <row r="3634" ht="12.75">
      <c r="M3634" s="7"/>
    </row>
    <row r="3635" ht="12.75">
      <c r="M3635" s="7"/>
    </row>
    <row r="3636" ht="12.75">
      <c r="M3636" s="7"/>
    </row>
    <row r="3637" ht="12.75">
      <c r="M3637" s="7"/>
    </row>
    <row r="3638" ht="12.75">
      <c r="M3638" s="7"/>
    </row>
    <row r="3639" ht="12.75">
      <c r="M3639" s="7"/>
    </row>
    <row r="3640" ht="12.75">
      <c r="M3640" s="7"/>
    </row>
    <row r="3641" ht="12.75">
      <c r="M3641" s="7"/>
    </row>
    <row r="3642" ht="12.75">
      <c r="M3642" s="7"/>
    </row>
    <row r="3643" ht="12.75">
      <c r="M3643" s="7"/>
    </row>
    <row r="3644" ht="12.75">
      <c r="M3644" s="7"/>
    </row>
    <row r="3645" ht="12.75">
      <c r="M3645" s="7"/>
    </row>
    <row r="3646" ht="12.75">
      <c r="M3646" s="7"/>
    </row>
    <row r="3647" ht="12.75">
      <c r="M3647" s="7"/>
    </row>
    <row r="3648" ht="12.75">
      <c r="M3648" s="7"/>
    </row>
    <row r="3649" ht="12.75">
      <c r="M3649" s="7"/>
    </row>
    <row r="3650" ht="12.75">
      <c r="M3650" s="7"/>
    </row>
    <row r="3651" ht="12.75">
      <c r="M3651" s="7"/>
    </row>
    <row r="3652" ht="12.75">
      <c r="M3652" s="7"/>
    </row>
    <row r="3653" ht="12.75">
      <c r="M3653" s="7"/>
    </row>
    <row r="3654" ht="12.75">
      <c r="M3654" s="7"/>
    </row>
    <row r="3655" ht="12.75">
      <c r="M3655" s="7"/>
    </row>
    <row r="3656" ht="12.75">
      <c r="M3656" s="7"/>
    </row>
    <row r="3657" ht="12.75">
      <c r="M3657" s="7"/>
    </row>
    <row r="3658" ht="12.75">
      <c r="M3658" s="7"/>
    </row>
    <row r="3659" ht="12.75">
      <c r="M3659" s="7"/>
    </row>
    <row r="3660" ht="12.75">
      <c r="M3660" s="7"/>
    </row>
    <row r="3661" ht="12.75">
      <c r="M3661" s="7"/>
    </row>
    <row r="3662" ht="12.75">
      <c r="M3662" s="7"/>
    </row>
    <row r="3663" ht="12.75">
      <c r="M3663" s="7"/>
    </row>
    <row r="3664" ht="12.75">
      <c r="M3664" s="7"/>
    </row>
    <row r="3665" ht="12.75">
      <c r="M3665" s="7"/>
    </row>
    <row r="3666" ht="12.75">
      <c r="M3666" s="7"/>
    </row>
    <row r="3667" ht="12.75">
      <c r="M3667" s="7"/>
    </row>
    <row r="3668" ht="12.75">
      <c r="M3668" s="7"/>
    </row>
    <row r="3669" ht="12.75">
      <c r="M3669" s="7"/>
    </row>
    <row r="3670" ht="12.75">
      <c r="M3670" s="7"/>
    </row>
    <row r="3671" ht="12.75">
      <c r="M3671" s="7"/>
    </row>
    <row r="3672" ht="12.75">
      <c r="M3672" s="7"/>
    </row>
    <row r="3673" ht="12.75">
      <c r="M3673" s="7"/>
    </row>
    <row r="3674" ht="12.75">
      <c r="M3674" s="7"/>
    </row>
    <row r="3675" ht="12.75">
      <c r="M3675" s="7"/>
    </row>
    <row r="3676" ht="12.75">
      <c r="M3676" s="7"/>
    </row>
    <row r="3677" ht="12.75">
      <c r="M3677" s="7"/>
    </row>
    <row r="3678" ht="12.75">
      <c r="M3678" s="7"/>
    </row>
    <row r="3679" ht="12.75">
      <c r="M3679" s="7"/>
    </row>
    <row r="3680" ht="12.75">
      <c r="M3680" s="7"/>
    </row>
    <row r="3681" ht="12.75">
      <c r="M3681" s="7"/>
    </row>
    <row r="3682" ht="12.75">
      <c r="M3682" s="7"/>
    </row>
    <row r="3683" ht="12.75">
      <c r="M3683" s="7"/>
    </row>
    <row r="3684" ht="12.75">
      <c r="M3684" s="7"/>
    </row>
    <row r="3685" ht="12.75">
      <c r="M3685" s="7"/>
    </row>
    <row r="3686" ht="12.75">
      <c r="M3686" s="7"/>
    </row>
    <row r="3687" ht="12.75">
      <c r="M3687" s="7"/>
    </row>
    <row r="3688" ht="12.75">
      <c r="M3688" s="7"/>
    </row>
    <row r="3689" ht="12.75">
      <c r="M3689" s="7"/>
    </row>
    <row r="3690" ht="12.75">
      <c r="M3690" s="7"/>
    </row>
    <row r="3691" ht="12.75">
      <c r="M3691" s="7"/>
    </row>
    <row r="3692" ht="12.75">
      <c r="M3692" s="7"/>
    </row>
    <row r="3693" ht="12.75">
      <c r="M3693" s="7"/>
    </row>
    <row r="3694" ht="12.75">
      <c r="M3694" s="7"/>
    </row>
    <row r="3695" ht="12.75">
      <c r="M3695" s="7"/>
    </row>
    <row r="3696" ht="12.75">
      <c r="M3696" s="7"/>
    </row>
    <row r="3697" ht="12.75">
      <c r="M3697" s="7"/>
    </row>
    <row r="3698" ht="12.75">
      <c r="M3698" s="7"/>
    </row>
    <row r="3699" ht="12.75">
      <c r="M3699" s="7"/>
    </row>
    <row r="3700" ht="12.75">
      <c r="M3700" s="7"/>
    </row>
    <row r="3701" ht="12.75">
      <c r="M3701" s="7"/>
    </row>
    <row r="3702" ht="12.75">
      <c r="M3702" s="7"/>
    </row>
    <row r="3703" ht="12.75">
      <c r="M3703" s="7"/>
    </row>
    <row r="3704" ht="12.75">
      <c r="M3704" s="7"/>
    </row>
    <row r="3705" ht="12.75">
      <c r="M3705" s="7"/>
    </row>
    <row r="3706" ht="12.75">
      <c r="M3706" s="7"/>
    </row>
    <row r="3707" ht="12.75">
      <c r="M3707" s="7"/>
    </row>
    <row r="3708" ht="12.75">
      <c r="M3708" s="7"/>
    </row>
    <row r="3709" ht="12.75">
      <c r="M3709" s="7"/>
    </row>
    <row r="3710" ht="12.75">
      <c r="M3710" s="7"/>
    </row>
    <row r="3711" ht="12.75">
      <c r="M3711" s="7"/>
    </row>
    <row r="3712" ht="12.75">
      <c r="M3712" s="7"/>
    </row>
    <row r="3713" ht="12.75">
      <c r="M3713" s="7"/>
    </row>
    <row r="3714" ht="12.75">
      <c r="M3714" s="7"/>
    </row>
    <row r="3715" ht="12.75">
      <c r="M3715" s="7"/>
    </row>
    <row r="3716" ht="12.75">
      <c r="M3716" s="7"/>
    </row>
    <row r="3717" ht="12.75">
      <c r="M3717" s="7"/>
    </row>
    <row r="3718" ht="12.75">
      <c r="M3718" s="7"/>
    </row>
    <row r="3719" ht="12.75">
      <c r="M3719" s="7"/>
    </row>
    <row r="3720" ht="12.75">
      <c r="M3720" s="7"/>
    </row>
    <row r="3721" ht="12.75">
      <c r="M3721" s="7"/>
    </row>
    <row r="3722" ht="12.75">
      <c r="M3722" s="7"/>
    </row>
    <row r="3723" ht="12.75">
      <c r="M3723" s="7"/>
    </row>
    <row r="3724" ht="12.75">
      <c r="M3724" s="7"/>
    </row>
    <row r="3725" ht="12.75">
      <c r="M3725" s="7"/>
    </row>
    <row r="3726" ht="12.75">
      <c r="M3726" s="7"/>
    </row>
    <row r="3727" ht="12.75">
      <c r="M3727" s="7"/>
    </row>
    <row r="3728" ht="12.75">
      <c r="M3728" s="7"/>
    </row>
    <row r="3729" ht="12.75">
      <c r="M3729" s="7"/>
    </row>
    <row r="3730" ht="12.75">
      <c r="M3730" s="7"/>
    </row>
    <row r="3731" ht="12.75">
      <c r="M3731" s="7"/>
    </row>
    <row r="3732" ht="12.75">
      <c r="M3732" s="7"/>
    </row>
    <row r="3733" ht="12.75">
      <c r="M3733" s="7"/>
    </row>
    <row r="3734" ht="12.75">
      <c r="M3734" s="7"/>
    </row>
    <row r="3735" ht="12.75">
      <c r="M3735" s="7"/>
    </row>
    <row r="3736" ht="12.75">
      <c r="M3736" s="7"/>
    </row>
    <row r="3737" ht="12.75">
      <c r="M3737" s="7"/>
    </row>
    <row r="3738" ht="12.75">
      <c r="M3738" s="7"/>
    </row>
    <row r="3739" ht="12.75">
      <c r="M3739" s="7"/>
    </row>
    <row r="3740" ht="12.75">
      <c r="M3740" s="7"/>
    </row>
    <row r="3741" ht="12.75">
      <c r="M3741" s="7"/>
    </row>
    <row r="3742" ht="12.75">
      <c r="M3742" s="7"/>
    </row>
    <row r="3743" ht="12.75">
      <c r="M3743" s="7"/>
    </row>
    <row r="3744" ht="12.75">
      <c r="M3744" s="7"/>
    </row>
    <row r="3745" ht="12.75">
      <c r="M3745" s="7"/>
    </row>
    <row r="3746" ht="12.75">
      <c r="M3746" s="7"/>
    </row>
    <row r="3747" ht="12.75">
      <c r="M3747" s="7"/>
    </row>
    <row r="3748" ht="12.75">
      <c r="M3748" s="7"/>
    </row>
    <row r="3749" ht="12.75">
      <c r="M3749" s="7"/>
    </row>
    <row r="3750" ht="12.75">
      <c r="M3750" s="7"/>
    </row>
    <row r="3751" ht="12.75">
      <c r="M3751" s="7"/>
    </row>
    <row r="3752" ht="12.75">
      <c r="M3752" s="7"/>
    </row>
    <row r="3753" ht="12.75">
      <c r="M3753" s="7"/>
    </row>
    <row r="3754" ht="12.75">
      <c r="M3754" s="7"/>
    </row>
    <row r="3755" ht="12.75">
      <c r="M3755" s="7"/>
    </row>
    <row r="3756" ht="12.75">
      <c r="M3756" s="7"/>
    </row>
    <row r="3757" ht="12.75">
      <c r="M3757" s="7"/>
    </row>
    <row r="3758" ht="12.75">
      <c r="M3758" s="7"/>
    </row>
    <row r="3759" ht="12.75">
      <c r="M3759" s="7"/>
    </row>
    <row r="3760" ht="12.75">
      <c r="M3760" s="7"/>
    </row>
    <row r="3761" ht="12.75">
      <c r="M3761" s="7"/>
    </row>
    <row r="3762" ht="12.75">
      <c r="M3762" s="7"/>
    </row>
    <row r="3763" ht="12.75">
      <c r="M3763" s="7"/>
    </row>
    <row r="3764" ht="12.75">
      <c r="M3764" s="7"/>
    </row>
    <row r="3765" ht="12.75">
      <c r="M3765" s="7"/>
    </row>
    <row r="3766" ht="12.75">
      <c r="M3766" s="7"/>
    </row>
    <row r="3767" ht="12.75">
      <c r="M3767" s="7"/>
    </row>
    <row r="3768" ht="12.75">
      <c r="M3768" s="7"/>
    </row>
    <row r="3769" ht="12.75">
      <c r="M3769" s="7"/>
    </row>
    <row r="3770" ht="12.75">
      <c r="M3770" s="7"/>
    </row>
    <row r="3771" ht="12.75">
      <c r="M3771" s="7"/>
    </row>
    <row r="3772" ht="12.75">
      <c r="M3772" s="7"/>
    </row>
    <row r="3773" ht="12.75">
      <c r="M3773" s="7"/>
    </row>
    <row r="3774" ht="12.75">
      <c r="M3774" s="7"/>
    </row>
    <row r="3775" ht="12.75">
      <c r="M3775" s="7"/>
    </row>
    <row r="3776" ht="12.75">
      <c r="M3776" s="7"/>
    </row>
    <row r="3777" ht="12.75">
      <c r="M3777" s="7"/>
    </row>
    <row r="3778" ht="12.75">
      <c r="M3778" s="7"/>
    </row>
    <row r="3779" ht="12.75">
      <c r="M3779" s="7"/>
    </row>
    <row r="3780" ht="12.75">
      <c r="M3780" s="7"/>
    </row>
    <row r="3781" ht="12.75">
      <c r="M3781" s="7"/>
    </row>
    <row r="3782" ht="12.75">
      <c r="M3782" s="7"/>
    </row>
    <row r="3783" ht="12.75">
      <c r="M3783" s="7"/>
    </row>
    <row r="3784" ht="12.75">
      <c r="M3784" s="7"/>
    </row>
    <row r="3785" ht="12.75">
      <c r="M3785" s="7"/>
    </row>
    <row r="3786" ht="12.75">
      <c r="M3786" s="7"/>
    </row>
    <row r="3787" ht="12.75">
      <c r="M3787" s="7"/>
    </row>
    <row r="3788" ht="12.75">
      <c r="M3788" s="7"/>
    </row>
    <row r="3789" ht="12.75">
      <c r="M3789" s="7"/>
    </row>
    <row r="3790" ht="12.75">
      <c r="M3790" s="7"/>
    </row>
    <row r="3791" ht="12.75">
      <c r="M3791" s="7"/>
    </row>
    <row r="3792" ht="12.75">
      <c r="M3792" s="7"/>
    </row>
    <row r="3793" ht="12.75">
      <c r="M3793" s="7"/>
    </row>
    <row r="3794" ht="12.75">
      <c r="M3794" s="7"/>
    </row>
    <row r="3795" ht="12.75">
      <c r="M3795" s="7"/>
    </row>
    <row r="3796" ht="12.75">
      <c r="M3796" s="7"/>
    </row>
    <row r="3797" ht="12.75">
      <c r="M3797" s="7"/>
    </row>
    <row r="3798" ht="12.75">
      <c r="M3798" s="7"/>
    </row>
    <row r="3799" ht="12.75">
      <c r="M3799" s="7"/>
    </row>
    <row r="3800" ht="12.75">
      <c r="M3800" s="7"/>
    </row>
    <row r="3801" ht="12.75">
      <c r="M3801" s="7"/>
    </row>
    <row r="3802" ht="12.75">
      <c r="M3802" s="7"/>
    </row>
    <row r="3803" ht="12.75">
      <c r="M3803" s="7"/>
    </row>
    <row r="3804" ht="12.75">
      <c r="M3804" s="7"/>
    </row>
    <row r="3805" ht="12.75">
      <c r="M3805" s="7"/>
    </row>
    <row r="3806" ht="12.75">
      <c r="M3806" s="7"/>
    </row>
    <row r="3807" ht="12.75">
      <c r="M3807" s="7"/>
    </row>
    <row r="3808" ht="12.75">
      <c r="M3808" s="7"/>
    </row>
    <row r="3809" ht="12.75">
      <c r="M3809" s="7"/>
    </row>
    <row r="3810" ht="12.75">
      <c r="M3810" s="7"/>
    </row>
    <row r="3811" ht="12.75">
      <c r="M3811" s="7"/>
    </row>
    <row r="3812" ht="12.75">
      <c r="M3812" s="7"/>
    </row>
    <row r="3813" ht="12.75">
      <c r="M3813" s="7"/>
    </row>
    <row r="3814" ht="12.75">
      <c r="M3814" s="7"/>
    </row>
    <row r="3815" ht="12.75">
      <c r="M3815" s="7"/>
    </row>
    <row r="3816" ht="12.75">
      <c r="M3816" s="7"/>
    </row>
    <row r="3817" ht="12.75">
      <c r="M3817" s="7"/>
    </row>
    <row r="3818" ht="12.75">
      <c r="M3818" s="7"/>
    </row>
    <row r="3819" ht="12.75">
      <c r="M3819" s="7"/>
    </row>
    <row r="3820" ht="12.75">
      <c r="M3820" s="7"/>
    </row>
    <row r="3821" ht="12.75">
      <c r="M3821" s="7"/>
    </row>
    <row r="3822" ht="12.75">
      <c r="M3822" s="7"/>
    </row>
    <row r="3823" ht="12.75">
      <c r="M3823" s="7"/>
    </row>
    <row r="3824" ht="12.75">
      <c r="M3824" s="7"/>
    </row>
    <row r="3825" ht="12.75">
      <c r="M3825" s="7"/>
    </row>
    <row r="3826" ht="12.75">
      <c r="M3826" s="7"/>
    </row>
    <row r="3827" ht="12.75">
      <c r="M3827" s="7"/>
    </row>
    <row r="3828" ht="12.75">
      <c r="M3828" s="7"/>
    </row>
    <row r="3829" ht="12.75">
      <c r="M3829" s="7"/>
    </row>
    <row r="3830" ht="12.75">
      <c r="M3830" s="7"/>
    </row>
    <row r="3831" ht="12.75">
      <c r="M3831" s="7"/>
    </row>
    <row r="3832" ht="12.75">
      <c r="M3832" s="7"/>
    </row>
    <row r="3833" ht="12.75">
      <c r="M3833" s="7"/>
    </row>
    <row r="3834" ht="12.75">
      <c r="M3834" s="7"/>
    </row>
    <row r="3835" ht="12.75">
      <c r="M3835" s="7"/>
    </row>
    <row r="3836" ht="12.75">
      <c r="M3836" s="7"/>
    </row>
    <row r="3837" ht="12.75">
      <c r="M3837" s="7"/>
    </row>
    <row r="3838" ht="12.75">
      <c r="M3838" s="7"/>
    </row>
    <row r="3839" ht="12.75">
      <c r="M3839" s="7"/>
    </row>
    <row r="3840" ht="12.75">
      <c r="M3840" s="7"/>
    </row>
    <row r="3841" ht="12.75">
      <c r="M3841" s="7"/>
    </row>
    <row r="3842" ht="12.75">
      <c r="M3842" s="7"/>
    </row>
    <row r="3843" ht="12.75">
      <c r="M3843" s="7"/>
    </row>
    <row r="3844" ht="12.75">
      <c r="M3844" s="7"/>
    </row>
    <row r="3845" ht="12.75">
      <c r="M3845" s="7"/>
    </row>
    <row r="3846" ht="12.75">
      <c r="M3846" s="7"/>
    </row>
    <row r="3847" ht="12.75">
      <c r="M3847" s="7"/>
    </row>
    <row r="3848" ht="12.75">
      <c r="M3848" s="7"/>
    </row>
    <row r="3849" ht="12.75">
      <c r="M3849" s="7"/>
    </row>
    <row r="3850" ht="12.75">
      <c r="M3850" s="7"/>
    </row>
    <row r="3851" ht="12.75">
      <c r="M3851" s="7"/>
    </row>
    <row r="3852" ht="12.75">
      <c r="M3852" s="7"/>
    </row>
    <row r="3853" ht="12.75">
      <c r="M3853" s="7"/>
    </row>
    <row r="3854" ht="12.75">
      <c r="M3854" s="7"/>
    </row>
    <row r="3855" ht="12.75">
      <c r="M3855" s="7"/>
    </row>
    <row r="3856" ht="12.75">
      <c r="M3856" s="7"/>
    </row>
    <row r="3857" ht="12.75">
      <c r="M3857" s="7"/>
    </row>
    <row r="3858" ht="12.75">
      <c r="M3858" s="7"/>
    </row>
    <row r="3859" ht="12.75">
      <c r="M3859" s="7"/>
    </row>
    <row r="3860" ht="12.75">
      <c r="M3860" s="7"/>
    </row>
    <row r="3861" ht="12.75">
      <c r="M3861" s="7"/>
    </row>
    <row r="3862" ht="12.75">
      <c r="M3862" s="7"/>
    </row>
    <row r="3863" ht="12.75">
      <c r="M3863" s="7"/>
    </row>
    <row r="3864" ht="12.75">
      <c r="M3864" s="7"/>
    </row>
    <row r="3865" ht="12.75">
      <c r="M3865" s="7"/>
    </row>
    <row r="3866" ht="12.75">
      <c r="M3866" s="7"/>
    </row>
    <row r="3867" ht="12.75">
      <c r="M3867" s="7"/>
    </row>
    <row r="3868" ht="12.75">
      <c r="M3868" s="7"/>
    </row>
    <row r="3869" ht="12.75">
      <c r="M3869" s="7"/>
    </row>
    <row r="3870" ht="12.75">
      <c r="M3870" s="7"/>
    </row>
    <row r="3871" ht="12.75">
      <c r="M3871" s="7"/>
    </row>
    <row r="3872" ht="12.75">
      <c r="M3872" s="7"/>
    </row>
    <row r="3873" ht="12.75">
      <c r="M3873" s="7"/>
    </row>
    <row r="3874" ht="12.75">
      <c r="M3874" s="7"/>
    </row>
    <row r="3875" ht="12.75">
      <c r="M3875" s="7"/>
    </row>
    <row r="3876" ht="12.75">
      <c r="M3876" s="7"/>
    </row>
    <row r="3877" ht="12.75">
      <c r="M3877" s="7"/>
    </row>
    <row r="3878" ht="12.75">
      <c r="M3878" s="7"/>
    </row>
    <row r="3879" ht="12.75">
      <c r="M3879" s="7"/>
    </row>
    <row r="3880" ht="12.75">
      <c r="M3880" s="7"/>
    </row>
    <row r="3881" ht="12.75">
      <c r="M3881" s="7"/>
    </row>
    <row r="3882" ht="12.75">
      <c r="M3882" s="7"/>
    </row>
    <row r="3883" ht="12.75">
      <c r="M3883" s="7"/>
    </row>
    <row r="3884" ht="12.75">
      <c r="M3884" s="7"/>
    </row>
    <row r="3885" ht="12.75">
      <c r="M3885" s="7"/>
    </row>
    <row r="3886" ht="12.75">
      <c r="M3886" s="7"/>
    </row>
    <row r="3887" ht="12.75">
      <c r="M3887" s="7"/>
    </row>
    <row r="3888" ht="12.75">
      <c r="M3888" s="7"/>
    </row>
    <row r="3889" ht="12.75">
      <c r="M3889" s="7"/>
    </row>
    <row r="3890" ht="12.75">
      <c r="M3890" s="7"/>
    </row>
    <row r="3891" ht="12.75">
      <c r="M3891" s="7"/>
    </row>
    <row r="3892" ht="12.75">
      <c r="M3892" s="7"/>
    </row>
    <row r="3893" ht="12.75">
      <c r="M3893" s="7"/>
    </row>
    <row r="3894" ht="12.75">
      <c r="M3894" s="7"/>
    </row>
    <row r="3895" ht="12.75">
      <c r="M3895" s="7"/>
    </row>
    <row r="3896" ht="12.75">
      <c r="M3896" s="7"/>
    </row>
    <row r="3897" ht="12.75">
      <c r="M3897" s="7"/>
    </row>
    <row r="3898" ht="12.75">
      <c r="M3898" s="7"/>
    </row>
    <row r="3899" ht="12.75">
      <c r="M3899" s="7"/>
    </row>
    <row r="3900" ht="12.75">
      <c r="M3900" s="7"/>
    </row>
    <row r="3901" ht="12.75">
      <c r="M3901" s="7"/>
    </row>
    <row r="3902" ht="12.75">
      <c r="M3902" s="7"/>
    </row>
    <row r="3903" ht="12.75">
      <c r="M3903" s="7"/>
    </row>
    <row r="3904" ht="12.75">
      <c r="M3904" s="7"/>
    </row>
    <row r="3905" ht="12.75">
      <c r="M3905" s="7"/>
    </row>
    <row r="3906" ht="12.75">
      <c r="M3906" s="7"/>
    </row>
    <row r="3907" ht="12.75">
      <c r="M3907" s="7"/>
    </row>
    <row r="3908" ht="12.75">
      <c r="M3908" s="7"/>
    </row>
    <row r="3909" ht="12.75">
      <c r="M3909" s="7"/>
    </row>
    <row r="3910" ht="12.75">
      <c r="M3910" s="7"/>
    </row>
    <row r="3911" ht="12.75">
      <c r="M3911" s="7"/>
    </row>
    <row r="3912" ht="12.75">
      <c r="M3912" s="7"/>
    </row>
    <row r="3913" ht="12.75">
      <c r="M3913" s="7"/>
    </row>
    <row r="3914" ht="12.75">
      <c r="M3914" s="7"/>
    </row>
    <row r="3915" ht="12.75">
      <c r="M3915" s="7"/>
    </row>
    <row r="3916" ht="12.75">
      <c r="M3916" s="7"/>
    </row>
    <row r="3917" ht="12.75">
      <c r="M3917" s="7"/>
    </row>
    <row r="3918" ht="12.75">
      <c r="M3918" s="7"/>
    </row>
    <row r="3919" ht="12.75">
      <c r="M3919" s="7"/>
    </row>
    <row r="3920" ht="12.75">
      <c r="M3920" s="7"/>
    </row>
    <row r="3921" ht="12.75">
      <c r="M3921" s="7"/>
    </row>
    <row r="3922" ht="12.75">
      <c r="M3922" s="7"/>
    </row>
    <row r="3923" ht="12.75">
      <c r="M3923" s="7"/>
    </row>
    <row r="3924" ht="12.75">
      <c r="M3924" s="7"/>
    </row>
    <row r="3925" ht="12.75">
      <c r="M3925" s="7"/>
    </row>
    <row r="3926" ht="12.75">
      <c r="M3926" s="7"/>
    </row>
    <row r="3927" ht="12.75">
      <c r="M3927" s="7"/>
    </row>
    <row r="3928" ht="12.75">
      <c r="M3928" s="7"/>
    </row>
    <row r="3929" ht="12.75">
      <c r="M3929" s="7"/>
    </row>
    <row r="3930" ht="12.75">
      <c r="M3930" s="7"/>
    </row>
    <row r="3931" ht="12.75">
      <c r="M3931" s="7"/>
    </row>
    <row r="3932" ht="12.75">
      <c r="M3932" s="7"/>
    </row>
    <row r="3933" ht="12.75">
      <c r="M3933" s="7"/>
    </row>
    <row r="3934" ht="12.75">
      <c r="M3934" s="7"/>
    </row>
    <row r="3935" ht="12.75">
      <c r="M3935" s="7"/>
    </row>
    <row r="3936" ht="12.75">
      <c r="M3936" s="7"/>
    </row>
    <row r="3937" ht="12.75">
      <c r="M3937" s="7"/>
    </row>
    <row r="3938" ht="12.75">
      <c r="M3938" s="7"/>
    </row>
    <row r="3939" ht="12.75">
      <c r="M3939" s="7"/>
    </row>
    <row r="3940" ht="12.75">
      <c r="M3940" s="7"/>
    </row>
    <row r="3941" ht="12.75">
      <c r="M3941" s="7"/>
    </row>
    <row r="3942" ht="12.75">
      <c r="M3942" s="7"/>
    </row>
    <row r="3943" ht="12.75">
      <c r="M3943" s="7"/>
    </row>
    <row r="3944" ht="12.75">
      <c r="M3944" s="7"/>
    </row>
    <row r="3945" ht="12.75">
      <c r="M3945" s="7"/>
    </row>
    <row r="3946" ht="12.75">
      <c r="M3946" s="7"/>
    </row>
    <row r="3947" ht="12.75">
      <c r="M3947" s="7"/>
    </row>
    <row r="3948" ht="12.75">
      <c r="M3948" s="7"/>
    </row>
    <row r="3949" ht="12.75">
      <c r="M3949" s="7"/>
    </row>
    <row r="3950" ht="12.75">
      <c r="M3950" s="7"/>
    </row>
    <row r="3951" ht="12.75">
      <c r="M3951" s="7"/>
    </row>
    <row r="3952" ht="12.75">
      <c r="M3952" s="7"/>
    </row>
    <row r="3953" ht="12.75">
      <c r="M3953" s="7"/>
    </row>
    <row r="3954" ht="12.75">
      <c r="M3954" s="7"/>
    </row>
    <row r="3955" ht="12.75">
      <c r="M3955" s="7"/>
    </row>
    <row r="3956" ht="12.75">
      <c r="M3956" s="7"/>
    </row>
    <row r="3957" ht="12.75">
      <c r="M3957" s="7"/>
    </row>
    <row r="3958" ht="12.75">
      <c r="M3958" s="7"/>
    </row>
    <row r="3959" ht="12.75">
      <c r="M3959" s="7"/>
    </row>
    <row r="3960" ht="12.75">
      <c r="M3960" s="7"/>
    </row>
    <row r="3961" ht="12.75">
      <c r="M3961" s="7"/>
    </row>
    <row r="3962" ht="12.75">
      <c r="M3962" s="7"/>
    </row>
    <row r="3963" ht="12.75">
      <c r="M3963" s="7"/>
    </row>
    <row r="3964" ht="12.75">
      <c r="M3964" s="7"/>
    </row>
    <row r="3965" ht="12.75">
      <c r="M3965" s="7"/>
    </row>
    <row r="3966" ht="12.75">
      <c r="M3966" s="7"/>
    </row>
    <row r="3967" ht="12.75">
      <c r="M3967" s="7"/>
    </row>
    <row r="3968" ht="12.75">
      <c r="M3968" s="7"/>
    </row>
    <row r="3969" ht="12.75">
      <c r="M3969" s="7"/>
    </row>
    <row r="3970" ht="12.75">
      <c r="M3970" s="7"/>
    </row>
    <row r="3971" ht="12.75">
      <c r="M3971" s="7"/>
    </row>
    <row r="3972" ht="12.75">
      <c r="M3972" s="7"/>
    </row>
    <row r="3973" ht="12.75">
      <c r="M3973" s="7"/>
    </row>
    <row r="3974" ht="12.75">
      <c r="M3974" s="7"/>
    </row>
    <row r="3975" ht="12.75">
      <c r="M3975" s="7"/>
    </row>
    <row r="3976" ht="12.75">
      <c r="M3976" s="7"/>
    </row>
    <row r="3977" ht="12.75">
      <c r="M3977" s="7"/>
    </row>
    <row r="3978" ht="12.75">
      <c r="M3978" s="7"/>
    </row>
    <row r="3979" ht="12.75">
      <c r="M3979" s="7"/>
    </row>
    <row r="3980" ht="12.75">
      <c r="M3980" s="7"/>
    </row>
    <row r="3981" ht="12.75">
      <c r="M3981" s="7"/>
    </row>
    <row r="3982" ht="12.75">
      <c r="M3982" s="7"/>
    </row>
    <row r="3983" ht="12.75">
      <c r="M3983" s="7"/>
    </row>
    <row r="3984" ht="12.75">
      <c r="M3984" s="7"/>
    </row>
    <row r="3985" ht="12.75">
      <c r="M3985" s="7"/>
    </row>
    <row r="3986" ht="12.75">
      <c r="M3986" s="7"/>
    </row>
    <row r="3987" ht="12.75">
      <c r="M3987" s="7"/>
    </row>
    <row r="3988" ht="12.75">
      <c r="M3988" s="7"/>
    </row>
    <row r="3989" ht="12.75">
      <c r="M3989" s="7"/>
    </row>
    <row r="3990" ht="12.75">
      <c r="M3990" s="7"/>
    </row>
    <row r="3991" ht="12.75">
      <c r="M3991" s="7"/>
    </row>
    <row r="3992" ht="12.75">
      <c r="M3992" s="7"/>
    </row>
    <row r="3993" ht="12.75">
      <c r="M3993" s="7"/>
    </row>
    <row r="3994" ht="12.75">
      <c r="M3994" s="7"/>
    </row>
    <row r="3995" ht="12.75">
      <c r="M3995" s="7"/>
    </row>
    <row r="3996" ht="12.75">
      <c r="M3996" s="7"/>
    </row>
    <row r="3997" ht="12.75">
      <c r="M3997" s="7"/>
    </row>
    <row r="3998" ht="12.75">
      <c r="M3998" s="7"/>
    </row>
    <row r="3999" ht="12.75">
      <c r="M3999" s="7"/>
    </row>
    <row r="4000" ht="12.75">
      <c r="M4000" s="7"/>
    </row>
    <row r="4001" ht="12.75">
      <c r="M4001" s="7"/>
    </row>
    <row r="4002" ht="12.75">
      <c r="M4002" s="7"/>
    </row>
    <row r="4003" ht="12.75">
      <c r="M4003" s="7"/>
    </row>
    <row r="4004" ht="12.75">
      <c r="M4004" s="7"/>
    </row>
    <row r="4005" ht="12.75">
      <c r="M4005" s="7"/>
    </row>
    <row r="4006" ht="12.75">
      <c r="M4006" s="7"/>
    </row>
    <row r="4007" ht="12.75">
      <c r="M4007" s="7"/>
    </row>
    <row r="4008" ht="12.75">
      <c r="M4008" s="7"/>
    </row>
    <row r="4009" ht="12.75">
      <c r="M4009" s="7"/>
    </row>
    <row r="4010" ht="12.75">
      <c r="M4010" s="7"/>
    </row>
    <row r="4011" ht="12.75">
      <c r="M4011" s="7"/>
    </row>
    <row r="4012" ht="12.75">
      <c r="M4012" s="7"/>
    </row>
    <row r="4013" ht="12.75">
      <c r="M4013" s="7"/>
    </row>
    <row r="4014" ht="12.75">
      <c r="M4014" s="7"/>
    </row>
    <row r="4015" ht="12.75">
      <c r="M4015" s="7"/>
    </row>
    <row r="4016" ht="12.75">
      <c r="M4016" s="7"/>
    </row>
    <row r="4017" ht="12.75">
      <c r="M4017" s="7"/>
    </row>
    <row r="4018" ht="12.75">
      <c r="M4018" s="7"/>
    </row>
    <row r="4019" ht="12.75">
      <c r="M4019" s="7"/>
    </row>
    <row r="4020" ht="12.75">
      <c r="M4020" s="7"/>
    </row>
    <row r="4021" ht="12.75">
      <c r="M4021" s="7"/>
    </row>
    <row r="4022" ht="12.75">
      <c r="M4022" s="7"/>
    </row>
    <row r="4023" ht="12.75">
      <c r="M4023" s="7"/>
    </row>
    <row r="4024" ht="12.75">
      <c r="M4024" s="7"/>
    </row>
    <row r="4025" ht="12.75">
      <c r="M4025" s="7"/>
    </row>
    <row r="4026" ht="12.75">
      <c r="M4026" s="7"/>
    </row>
    <row r="4027" ht="12.75">
      <c r="M4027" s="7"/>
    </row>
    <row r="4028" ht="12.75">
      <c r="M4028" s="7"/>
    </row>
    <row r="4029" ht="12.75">
      <c r="M4029" s="7"/>
    </row>
    <row r="4030" ht="12.75">
      <c r="M4030" s="7"/>
    </row>
    <row r="4031" ht="12.75">
      <c r="M4031" s="7"/>
    </row>
    <row r="4032" ht="12.75">
      <c r="M4032" s="7"/>
    </row>
    <row r="4033" ht="12.75">
      <c r="M4033" s="7"/>
    </row>
    <row r="4034" ht="12.75">
      <c r="M4034" s="7"/>
    </row>
    <row r="4035" ht="12.75">
      <c r="M4035" s="7"/>
    </row>
    <row r="4036" ht="12.75">
      <c r="M4036" s="7"/>
    </row>
    <row r="4037" ht="12.75">
      <c r="M4037" s="7"/>
    </row>
    <row r="4038" ht="12.75">
      <c r="M4038" s="7"/>
    </row>
    <row r="4039" ht="12.75">
      <c r="M4039" s="7"/>
    </row>
    <row r="4040" ht="12.75">
      <c r="M4040" s="7"/>
    </row>
    <row r="4041" ht="12.75">
      <c r="M4041" s="7"/>
    </row>
    <row r="4042" ht="12.75">
      <c r="M4042" s="7"/>
    </row>
    <row r="4043" ht="12.75">
      <c r="M4043" s="7"/>
    </row>
    <row r="4044" ht="12.75">
      <c r="M4044" s="7"/>
    </row>
    <row r="4045" ht="12.75">
      <c r="M4045" s="7"/>
    </row>
    <row r="4046" ht="12.75">
      <c r="M4046" s="7"/>
    </row>
    <row r="4047" ht="12.75">
      <c r="M4047" s="7"/>
    </row>
    <row r="4048" ht="12.75">
      <c r="M4048" s="7"/>
    </row>
    <row r="4049" ht="12.75">
      <c r="M4049" s="7"/>
    </row>
    <row r="4050" ht="12.75">
      <c r="M4050" s="7"/>
    </row>
    <row r="4051" ht="12.75">
      <c r="M4051" s="7"/>
    </row>
    <row r="4052" ht="12.75">
      <c r="M4052" s="7"/>
    </row>
    <row r="4053" ht="12.75">
      <c r="M4053" s="7"/>
    </row>
    <row r="4054" ht="12.75">
      <c r="M4054" s="7"/>
    </row>
    <row r="4055" ht="12.75">
      <c r="M4055" s="7"/>
    </row>
    <row r="4056" ht="12.75">
      <c r="M4056" s="7"/>
    </row>
    <row r="4057" ht="12.75">
      <c r="M4057" s="7"/>
    </row>
    <row r="4058" ht="12.75">
      <c r="M4058" s="7"/>
    </row>
    <row r="4059" ht="12.75">
      <c r="M4059" s="7"/>
    </row>
    <row r="4060" ht="12.75">
      <c r="M4060" s="7"/>
    </row>
    <row r="4061" ht="12.75">
      <c r="M4061" s="7"/>
    </row>
    <row r="4062" ht="12.75">
      <c r="M4062" s="7"/>
    </row>
  </sheetData>
  <mergeCells count="6">
    <mergeCell ref="F3:F4"/>
    <mergeCell ref="M3:M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18"/>
  <sheetViews>
    <sheetView workbookViewId="0" topLeftCell="D238">
      <selection activeCell="E246" sqref="E246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6.57421875" style="3" customWidth="1"/>
    <col min="4" max="4" width="4.8515625" style="3" customWidth="1"/>
    <col min="5" max="5" width="23.57421875" style="3" customWidth="1"/>
    <col min="6" max="6" width="18.7109375" style="3" hidden="1" customWidth="1"/>
    <col min="7" max="7" width="18.00390625" style="166" hidden="1" customWidth="1"/>
    <col min="8" max="8" width="14.00390625" style="3" customWidth="1"/>
    <col min="9" max="9" width="40.7109375" style="10" customWidth="1"/>
    <col min="10" max="10" width="13.28125" style="167" customWidth="1"/>
    <col min="11" max="11" width="12.7109375" style="167" customWidth="1"/>
    <col min="12" max="12" width="13.421875" style="167" customWidth="1"/>
    <col min="13" max="13" width="12.421875" style="167" hidden="1" customWidth="1"/>
    <col min="14" max="15" width="10.421875" style="167" hidden="1" customWidth="1"/>
    <col min="16" max="16" width="15.140625" style="93" customWidth="1"/>
    <col min="17" max="17" width="9.140625" style="3" customWidth="1"/>
    <col min="18" max="19" width="11.57421875" style="3" customWidth="1"/>
    <col min="20" max="16384" width="9.140625" style="3" customWidth="1"/>
  </cols>
  <sheetData>
    <row r="1" spans="2:16" ht="13.5" thickBot="1">
      <c r="B1" s="1" t="s">
        <v>151</v>
      </c>
      <c r="C1" s="94"/>
      <c r="D1" s="2"/>
      <c r="F1" s="4"/>
      <c r="G1" s="95"/>
      <c r="H1" s="4"/>
      <c r="I1" s="5"/>
      <c r="J1" s="6"/>
      <c r="K1" s="6"/>
      <c r="L1" s="6"/>
      <c r="M1" s="6"/>
      <c r="N1" s="6"/>
      <c r="O1" s="6"/>
      <c r="P1" s="7"/>
    </row>
    <row r="2" spans="2:16" s="32" customFormat="1" ht="63">
      <c r="B2" s="218" t="s">
        <v>1</v>
      </c>
      <c r="C2" s="211" t="s">
        <v>152</v>
      </c>
      <c r="D2" s="211" t="s">
        <v>3</v>
      </c>
      <c r="E2" s="211" t="s">
        <v>4</v>
      </c>
      <c r="F2" s="12" t="s">
        <v>153</v>
      </c>
      <c r="G2" s="96" t="s">
        <v>154</v>
      </c>
      <c r="H2" s="12" t="s">
        <v>155</v>
      </c>
      <c r="I2" s="220"/>
      <c r="J2" s="13" t="s">
        <v>6</v>
      </c>
      <c r="K2" s="13"/>
      <c r="L2" s="13"/>
      <c r="M2" s="13"/>
      <c r="N2" s="13"/>
      <c r="O2" s="13"/>
      <c r="P2" s="222" t="s">
        <v>156</v>
      </c>
    </row>
    <row r="3" spans="2:16" s="97" customFormat="1" ht="52.5" customHeight="1" thickBot="1">
      <c r="B3" s="219"/>
      <c r="C3" s="212"/>
      <c r="D3" s="212"/>
      <c r="E3" s="212"/>
      <c r="F3" s="98" t="s">
        <v>157</v>
      </c>
      <c r="G3" s="99" t="s">
        <v>157</v>
      </c>
      <c r="H3" s="100" t="s">
        <v>8</v>
      </c>
      <c r="I3" s="221"/>
      <c r="J3" s="17" t="s">
        <v>9</v>
      </c>
      <c r="K3" s="17" t="s">
        <v>10</v>
      </c>
      <c r="L3" s="17" t="s">
        <v>315</v>
      </c>
      <c r="M3" s="101"/>
      <c r="N3" s="101"/>
      <c r="O3" s="101"/>
      <c r="P3" s="223"/>
    </row>
    <row r="4" spans="2:16" ht="12.75">
      <c r="B4" s="102"/>
      <c r="C4" s="103"/>
      <c r="D4" s="103"/>
      <c r="E4" s="103"/>
      <c r="F4" s="103"/>
      <c r="G4" s="104"/>
      <c r="H4" s="103"/>
      <c r="I4" s="105"/>
      <c r="J4" s="106"/>
      <c r="K4" s="106"/>
      <c r="L4" s="106"/>
      <c r="M4" s="106"/>
      <c r="N4" s="106"/>
      <c r="O4" s="106"/>
      <c r="P4" s="103"/>
    </row>
    <row r="5" spans="2:16" ht="12.75">
      <c r="B5" s="107" t="s">
        <v>11</v>
      </c>
      <c r="C5" s="108"/>
      <c r="D5" s="108"/>
      <c r="E5" s="109" t="s">
        <v>12</v>
      </c>
      <c r="F5" s="110">
        <f>F6+F10+F13+F15</f>
        <v>244229.78999999998</v>
      </c>
      <c r="G5" s="111">
        <f>G6+G10+G13+G15</f>
        <v>117329.45000000001</v>
      </c>
      <c r="H5" s="110">
        <f>H6+H10+H13+H15</f>
        <v>651351</v>
      </c>
      <c r="I5" s="112"/>
      <c r="J5" s="113">
        <f>J6+J10+J13+J15</f>
        <v>0</v>
      </c>
      <c r="K5" s="113">
        <f>K6+K10+K13+K15</f>
        <v>56179</v>
      </c>
      <c r="L5" s="113">
        <f>L6+L10+L13+L15</f>
        <v>24630</v>
      </c>
      <c r="M5" s="113"/>
      <c r="N5" s="113">
        <f>N6+N10+N13+N15</f>
        <v>0</v>
      </c>
      <c r="O5" s="113">
        <f>O6+O10+O13+O15</f>
        <v>0</v>
      </c>
      <c r="P5" s="110">
        <f>P6+P10+P13+P15</f>
        <v>732160</v>
      </c>
    </row>
    <row r="6" spans="2:16" s="32" customFormat="1" ht="12.75">
      <c r="B6" s="114"/>
      <c r="C6" s="51" t="s">
        <v>158</v>
      </c>
      <c r="D6" s="33"/>
      <c r="E6" s="52" t="s">
        <v>159</v>
      </c>
      <c r="F6" s="42">
        <f>SUM(F7:F9)</f>
        <v>27099.4</v>
      </c>
      <c r="G6" s="115">
        <f>SUM(G7:G9)</f>
        <v>18781.54</v>
      </c>
      <c r="H6" s="42">
        <f>SUM(H7:H9)</f>
        <v>24000</v>
      </c>
      <c r="I6" s="215" t="s">
        <v>160</v>
      </c>
      <c r="J6" s="40">
        <f>SUM(J7:J9)</f>
        <v>0</v>
      </c>
      <c r="K6" s="40">
        <f>SUM(K7:K9)</f>
        <v>0</v>
      </c>
      <c r="L6" s="40">
        <f>SUM(L7:L9)</f>
        <v>0</v>
      </c>
      <c r="M6" s="40"/>
      <c r="N6" s="40">
        <f>SUM(N7:N9)</f>
        <v>0</v>
      </c>
      <c r="O6" s="40">
        <f>SUM(O7:O9)</f>
        <v>0</v>
      </c>
      <c r="P6" s="29">
        <f>SUM(P7:P9)</f>
        <v>24000</v>
      </c>
    </row>
    <row r="7" spans="2:18" s="32" customFormat="1" ht="25.5">
      <c r="B7" s="114"/>
      <c r="C7" s="44"/>
      <c r="D7" s="43">
        <v>4210</v>
      </c>
      <c r="E7" s="45" t="s">
        <v>161</v>
      </c>
      <c r="F7" s="46">
        <v>1651.68</v>
      </c>
      <c r="G7" s="117"/>
      <c r="H7" s="46">
        <v>2000</v>
      </c>
      <c r="I7" s="216"/>
      <c r="J7" s="47"/>
      <c r="K7" s="47"/>
      <c r="L7" s="47"/>
      <c r="M7" s="47"/>
      <c r="N7" s="47"/>
      <c r="O7" s="47"/>
      <c r="P7" s="118">
        <f>H7+J7+K7+L7+M7+N7+O7</f>
        <v>2000</v>
      </c>
      <c r="R7" s="77"/>
    </row>
    <row r="8" spans="2:18" s="32" customFormat="1" ht="12.75">
      <c r="B8" s="114"/>
      <c r="C8" s="44"/>
      <c r="D8" s="43">
        <v>4270</v>
      </c>
      <c r="E8" s="45" t="s">
        <v>162</v>
      </c>
      <c r="F8" s="46">
        <v>19047.89</v>
      </c>
      <c r="G8" s="117">
        <v>17590.21</v>
      </c>
      <c r="H8" s="46">
        <v>20000</v>
      </c>
      <c r="I8" s="216"/>
      <c r="J8" s="47"/>
      <c r="K8" s="47"/>
      <c r="L8" s="47"/>
      <c r="M8" s="47"/>
      <c r="N8" s="47"/>
      <c r="O8" s="47"/>
      <c r="P8" s="118">
        <f>H8+J8+K8+L8+M8+N8+O8</f>
        <v>20000</v>
      </c>
      <c r="R8" s="77"/>
    </row>
    <row r="9" spans="2:18" s="32" customFormat="1" ht="12.75">
      <c r="B9" s="114"/>
      <c r="C9" s="44"/>
      <c r="D9" s="43">
        <v>4300</v>
      </c>
      <c r="E9" s="45" t="s">
        <v>163</v>
      </c>
      <c r="F9" s="46">
        <v>6399.83</v>
      </c>
      <c r="G9" s="117">
        <v>1191.33</v>
      </c>
      <c r="H9" s="46">
        <v>2000</v>
      </c>
      <c r="I9" s="217"/>
      <c r="J9" s="47"/>
      <c r="K9" s="47"/>
      <c r="L9" s="47"/>
      <c r="M9" s="47"/>
      <c r="N9" s="47"/>
      <c r="O9" s="47"/>
      <c r="P9" s="118">
        <f>H9+J9+K9+L9+M9+N9+O9</f>
        <v>2000</v>
      </c>
      <c r="R9" s="77"/>
    </row>
    <row r="10" spans="2:16" s="32" customFormat="1" ht="25.5">
      <c r="B10" s="114"/>
      <c r="C10" s="51" t="s">
        <v>13</v>
      </c>
      <c r="D10" s="33"/>
      <c r="E10" s="52" t="s">
        <v>14</v>
      </c>
      <c r="F10" s="42">
        <f>SUM(F12:F12)</f>
        <v>202570</v>
      </c>
      <c r="G10" s="115">
        <f>SUM(G12:G12)</f>
        <v>90321.59</v>
      </c>
      <c r="H10" s="42">
        <f>SUM(H11:H12)</f>
        <v>609672</v>
      </c>
      <c r="I10" s="120"/>
      <c r="J10" s="40">
        <f>SUM(J12:J12)</f>
        <v>0</v>
      </c>
      <c r="K10" s="40">
        <f>SUM(K11:K12)</f>
        <v>56179</v>
      </c>
      <c r="L10" s="40">
        <f>SUM(L12:L12)</f>
        <v>24630</v>
      </c>
      <c r="M10" s="40"/>
      <c r="N10" s="40">
        <f>SUM(N12:N12)</f>
        <v>0</v>
      </c>
      <c r="O10" s="40">
        <f>SUM(O12:O12)</f>
        <v>0</v>
      </c>
      <c r="P10" s="29">
        <f>SUM(P11:P12)</f>
        <v>690481</v>
      </c>
    </row>
    <row r="11" spans="2:16" s="32" customFormat="1" ht="12.75">
      <c r="B11" s="114"/>
      <c r="C11" s="51"/>
      <c r="D11" s="43">
        <v>4300</v>
      </c>
      <c r="E11" s="45" t="s">
        <v>163</v>
      </c>
      <c r="F11" s="42"/>
      <c r="G11" s="115"/>
      <c r="H11" s="42"/>
      <c r="I11" s="120"/>
      <c r="J11" s="40"/>
      <c r="K11" s="47">
        <v>56179</v>
      </c>
      <c r="L11" s="40"/>
      <c r="M11" s="40"/>
      <c r="N11" s="40"/>
      <c r="O11" s="40"/>
      <c r="P11" s="118">
        <f>H11+J11+K11+L11+M11+N11+O11</f>
        <v>56179</v>
      </c>
    </row>
    <row r="12" spans="2:16" s="32" customFormat="1" ht="76.5">
      <c r="B12" s="121"/>
      <c r="C12" s="44"/>
      <c r="D12" s="43">
        <v>6050</v>
      </c>
      <c r="E12" s="45" t="s">
        <v>164</v>
      </c>
      <c r="F12" s="46">
        <v>202570</v>
      </c>
      <c r="G12" s="117">
        <v>90321.59</v>
      </c>
      <c r="H12" s="46">
        <v>609672</v>
      </c>
      <c r="I12" s="120" t="s">
        <v>318</v>
      </c>
      <c r="J12" s="47"/>
      <c r="K12" s="47"/>
      <c r="L12" s="47">
        <v>24630</v>
      </c>
      <c r="M12" s="47"/>
      <c r="N12" s="47"/>
      <c r="O12" s="47"/>
      <c r="P12" s="118">
        <f>H12+J12+K12+L12+M12+N12+O12</f>
        <v>634302</v>
      </c>
    </row>
    <row r="13" spans="2:16" s="32" customFormat="1" ht="89.25">
      <c r="B13" s="114"/>
      <c r="C13" s="51" t="s">
        <v>17</v>
      </c>
      <c r="D13" s="33"/>
      <c r="E13" s="52" t="s">
        <v>18</v>
      </c>
      <c r="F13" s="42">
        <f>SUM(F14)</f>
        <v>0</v>
      </c>
      <c r="G13" s="115">
        <f>SUM(G14)</f>
        <v>0</v>
      </c>
      <c r="H13" s="42">
        <f>SUM(H14)</f>
        <v>500</v>
      </c>
      <c r="I13" s="224" t="s">
        <v>165</v>
      </c>
      <c r="J13" s="40">
        <f>SUM(J14)</f>
        <v>0</v>
      </c>
      <c r="K13" s="40">
        <f>SUM(K14)</f>
        <v>0</v>
      </c>
      <c r="L13" s="40">
        <f>SUM(L14)</f>
        <v>0</v>
      </c>
      <c r="M13" s="40"/>
      <c r="N13" s="40">
        <f>SUM(N14)</f>
        <v>0</v>
      </c>
      <c r="O13" s="40">
        <f>SUM(O14)</f>
        <v>0</v>
      </c>
      <c r="P13" s="29">
        <f>SUM(P14)</f>
        <v>500</v>
      </c>
    </row>
    <row r="14" spans="2:16" s="32" customFormat="1" ht="25.5">
      <c r="B14" s="114"/>
      <c r="C14" s="43"/>
      <c r="D14" s="43">
        <v>4210</v>
      </c>
      <c r="E14" s="45" t="s">
        <v>161</v>
      </c>
      <c r="F14" s="46"/>
      <c r="G14" s="117"/>
      <c r="H14" s="46">
        <v>500</v>
      </c>
      <c r="I14" s="225"/>
      <c r="J14" s="47"/>
      <c r="K14" s="47"/>
      <c r="L14" s="47"/>
      <c r="M14" s="47"/>
      <c r="N14" s="47"/>
      <c r="O14" s="47"/>
      <c r="P14" s="118">
        <f>H14+J14+K14+L14+M14+N14+O14</f>
        <v>500</v>
      </c>
    </row>
    <row r="15" spans="2:16" s="32" customFormat="1" ht="12.75">
      <c r="B15" s="114"/>
      <c r="C15" s="51" t="s">
        <v>166</v>
      </c>
      <c r="D15" s="43"/>
      <c r="E15" s="52" t="s">
        <v>167</v>
      </c>
      <c r="F15" s="42">
        <f>SUM(F16)</f>
        <v>14560.39</v>
      </c>
      <c r="G15" s="115">
        <f>SUM(G16)</f>
        <v>8226.32</v>
      </c>
      <c r="H15" s="42">
        <f>SUM(H16)</f>
        <v>17179</v>
      </c>
      <c r="I15" s="122"/>
      <c r="J15" s="40">
        <f>SUM(J16)</f>
        <v>0</v>
      </c>
      <c r="K15" s="40">
        <f>SUM(K16)</f>
        <v>0</v>
      </c>
      <c r="L15" s="40">
        <f>SUM(L16)</f>
        <v>0</v>
      </c>
      <c r="M15" s="40"/>
      <c r="N15" s="40">
        <f>SUM(N16)</f>
        <v>0</v>
      </c>
      <c r="O15" s="40">
        <f>SUM(O16)</f>
        <v>0</v>
      </c>
      <c r="P15" s="29">
        <f>SUM(P16)</f>
        <v>17179</v>
      </c>
    </row>
    <row r="16" spans="2:16" s="32" customFormat="1" ht="51">
      <c r="B16" s="114"/>
      <c r="C16" s="43"/>
      <c r="D16" s="43">
        <v>2850</v>
      </c>
      <c r="E16" s="45" t="s">
        <v>168</v>
      </c>
      <c r="F16" s="46">
        <v>14560.39</v>
      </c>
      <c r="G16" s="117">
        <v>8226.32</v>
      </c>
      <c r="H16" s="46">
        <v>17179</v>
      </c>
      <c r="I16" s="120" t="s">
        <v>169</v>
      </c>
      <c r="J16" s="47"/>
      <c r="K16" s="47"/>
      <c r="L16" s="47"/>
      <c r="M16" s="47"/>
      <c r="N16" s="47"/>
      <c r="O16" s="47"/>
      <c r="P16" s="118">
        <f>H16+J16+K16+L16+M16+N16+O16</f>
        <v>17179</v>
      </c>
    </row>
    <row r="17" spans="2:16" s="32" customFormat="1" ht="12.75">
      <c r="B17" s="123">
        <v>600</v>
      </c>
      <c r="C17" s="124"/>
      <c r="D17" s="124"/>
      <c r="E17" s="125" t="s">
        <v>34</v>
      </c>
      <c r="F17" s="126">
        <f>F18</f>
        <v>9239.55</v>
      </c>
      <c r="G17" s="127">
        <f>G18</f>
        <v>85912.35</v>
      </c>
      <c r="H17" s="126">
        <f>H18</f>
        <v>894890</v>
      </c>
      <c r="I17" s="128"/>
      <c r="J17" s="129">
        <f>J18</f>
        <v>0</v>
      </c>
      <c r="K17" s="129">
        <f>K18</f>
        <v>0</v>
      </c>
      <c r="L17" s="130">
        <f>L18</f>
        <v>-72344</v>
      </c>
      <c r="M17" s="129"/>
      <c r="N17" s="129">
        <f>N18</f>
        <v>0</v>
      </c>
      <c r="O17" s="129">
        <f>O18</f>
        <v>0</v>
      </c>
      <c r="P17" s="126">
        <f>P18</f>
        <v>822546</v>
      </c>
    </row>
    <row r="18" spans="2:16" s="32" customFormat="1" ht="12.75">
      <c r="B18" s="114"/>
      <c r="C18" s="33">
        <v>60016</v>
      </c>
      <c r="D18" s="33"/>
      <c r="E18" s="52" t="s">
        <v>35</v>
      </c>
      <c r="F18" s="37">
        <f>SUM(F19:F19)</f>
        <v>9239.55</v>
      </c>
      <c r="G18" s="131">
        <f>SUM(G19:G19)</f>
        <v>85912.35</v>
      </c>
      <c r="H18" s="37">
        <f>SUM(H19:H20)</f>
        <v>894890</v>
      </c>
      <c r="I18" s="215" t="s">
        <v>170</v>
      </c>
      <c r="J18" s="39">
        <f>SUM(J19:J20)</f>
        <v>0</v>
      </c>
      <c r="K18" s="39">
        <f>SUM(K19:K20)</f>
        <v>0</v>
      </c>
      <c r="L18" s="67">
        <f>SUM(L19:L20)</f>
        <v>-72344</v>
      </c>
      <c r="M18" s="40"/>
      <c r="N18" s="39">
        <f>SUM(N19:N20)</f>
        <v>0</v>
      </c>
      <c r="O18" s="39">
        <f>SUM(O19:O20)</f>
        <v>0</v>
      </c>
      <c r="P18" s="29">
        <f>SUM(P19:P20)</f>
        <v>822546</v>
      </c>
    </row>
    <row r="19" spans="2:16" s="32" customFormat="1" ht="25.5">
      <c r="B19" s="121"/>
      <c r="C19" s="44"/>
      <c r="D19" s="43">
        <v>6050</v>
      </c>
      <c r="E19" s="45" t="s">
        <v>164</v>
      </c>
      <c r="F19" s="46">
        <v>9239.55</v>
      </c>
      <c r="G19" s="117">
        <v>85912.35</v>
      </c>
      <c r="H19" s="46">
        <v>447445</v>
      </c>
      <c r="I19" s="216"/>
      <c r="J19" s="47"/>
      <c r="K19" s="47"/>
      <c r="L19" s="47"/>
      <c r="M19" s="47"/>
      <c r="N19" s="47"/>
      <c r="O19" s="47"/>
      <c r="P19" s="118">
        <f>H19+J19+K19+L19+M19+N19+O19</f>
        <v>447445</v>
      </c>
    </row>
    <row r="20" spans="2:16" s="32" customFormat="1" ht="25.5">
      <c r="B20" s="121"/>
      <c r="C20" s="44"/>
      <c r="D20" s="43">
        <v>6051</v>
      </c>
      <c r="E20" s="45" t="s">
        <v>164</v>
      </c>
      <c r="F20" s="46"/>
      <c r="G20" s="117"/>
      <c r="H20" s="46">
        <v>447445</v>
      </c>
      <c r="I20" s="217"/>
      <c r="J20" s="47"/>
      <c r="K20" s="47"/>
      <c r="L20" s="61">
        <v>-72344</v>
      </c>
      <c r="M20" s="47"/>
      <c r="N20" s="47"/>
      <c r="O20" s="47"/>
      <c r="P20" s="118">
        <f>H20+J20+K20+L20+M20+N20+O20</f>
        <v>375101</v>
      </c>
    </row>
    <row r="21" spans="2:16" s="32" customFormat="1" ht="12.75">
      <c r="B21" s="123">
        <v>700</v>
      </c>
      <c r="C21" s="124"/>
      <c r="D21" s="124"/>
      <c r="E21" s="125" t="s">
        <v>37</v>
      </c>
      <c r="F21" s="126">
        <f>F25+F22</f>
        <v>1571429.27</v>
      </c>
      <c r="G21" s="127">
        <f>G25+G22</f>
        <v>253613.77000000002</v>
      </c>
      <c r="H21" s="126">
        <f>H25+H22</f>
        <v>592524</v>
      </c>
      <c r="I21" s="128"/>
      <c r="J21" s="129">
        <f>J25+J22</f>
        <v>0</v>
      </c>
      <c r="K21" s="130">
        <f>K25+K22</f>
        <v>-94812</v>
      </c>
      <c r="L21" s="129">
        <f>L25+L22</f>
        <v>10000</v>
      </c>
      <c r="M21" s="129"/>
      <c r="N21" s="129">
        <f>N25+N22</f>
        <v>0</v>
      </c>
      <c r="O21" s="129">
        <f>O25+O22</f>
        <v>0</v>
      </c>
      <c r="P21" s="126">
        <f>P25+P22</f>
        <v>507712</v>
      </c>
    </row>
    <row r="22" spans="2:16" s="32" customFormat="1" ht="25.5">
      <c r="B22" s="114"/>
      <c r="C22" s="33">
        <v>70004</v>
      </c>
      <c r="D22" s="33"/>
      <c r="E22" s="52" t="s">
        <v>171</v>
      </c>
      <c r="F22" s="42">
        <f>SUM(F23:F23)</f>
        <v>1571429.27</v>
      </c>
      <c r="G22" s="115">
        <f>SUM(G23:G23)</f>
        <v>128300</v>
      </c>
      <c r="H22" s="42">
        <f>SUM(H23:H24)</f>
        <v>546024</v>
      </c>
      <c r="I22" s="122"/>
      <c r="J22" s="40">
        <f>SUM(J23:J24)</f>
        <v>0</v>
      </c>
      <c r="K22" s="60">
        <f>SUM(K23:K24)</f>
        <v>-94812</v>
      </c>
      <c r="L22" s="40">
        <f>SUM(L23:L23)</f>
        <v>0</v>
      </c>
      <c r="M22" s="40"/>
      <c r="N22" s="40">
        <f>SUM(N23:N23)</f>
        <v>0</v>
      </c>
      <c r="O22" s="40">
        <f>SUM(O23:O23)</f>
        <v>0</v>
      </c>
      <c r="P22" s="29">
        <f>SUM(P23:P24)</f>
        <v>451212</v>
      </c>
    </row>
    <row r="23" spans="2:16" s="4" customFormat="1" ht="38.25">
      <c r="B23" s="132"/>
      <c r="C23" s="133"/>
      <c r="D23" s="43">
        <v>2510</v>
      </c>
      <c r="E23" s="45" t="s">
        <v>172</v>
      </c>
      <c r="F23" s="46">
        <v>1571429.27</v>
      </c>
      <c r="G23" s="117">
        <v>128300</v>
      </c>
      <c r="H23" s="46">
        <v>546024</v>
      </c>
      <c r="I23" s="215" t="s">
        <v>173</v>
      </c>
      <c r="J23" s="61">
        <v>-546024</v>
      </c>
      <c r="K23" s="47"/>
      <c r="L23" s="47"/>
      <c r="M23" s="47"/>
      <c r="N23" s="47"/>
      <c r="O23" s="47"/>
      <c r="P23" s="118">
        <f>H23+J23+K23+L23+M23+N23+O23</f>
        <v>0</v>
      </c>
    </row>
    <row r="24" spans="2:16" s="4" customFormat="1" ht="38.25">
      <c r="B24" s="132"/>
      <c r="C24" s="133"/>
      <c r="D24" s="43">
        <v>2650</v>
      </c>
      <c r="E24" s="45" t="s">
        <v>174</v>
      </c>
      <c r="F24" s="46"/>
      <c r="G24" s="117"/>
      <c r="H24" s="46"/>
      <c r="I24" s="217"/>
      <c r="J24" s="47">
        <v>546024</v>
      </c>
      <c r="K24" s="61">
        <v>-94812</v>
      </c>
      <c r="L24" s="47"/>
      <c r="M24" s="47"/>
      <c r="N24" s="47"/>
      <c r="O24" s="47"/>
      <c r="P24" s="118">
        <f>H24+J24+K24+L24+M24+N24+O24</f>
        <v>451212</v>
      </c>
    </row>
    <row r="25" spans="2:16" s="134" customFormat="1" ht="25.5">
      <c r="B25" s="135"/>
      <c r="C25" s="33">
        <v>70005</v>
      </c>
      <c r="D25" s="33"/>
      <c r="E25" s="52" t="s">
        <v>38</v>
      </c>
      <c r="F25" s="42">
        <f>SUM(F26:F30)</f>
        <v>0</v>
      </c>
      <c r="G25" s="115">
        <f>SUM(G26:G30)</f>
        <v>125313.77</v>
      </c>
      <c r="H25" s="42">
        <f>SUM(H26:H30)</f>
        <v>46500</v>
      </c>
      <c r="I25" s="226" t="s">
        <v>175</v>
      </c>
      <c r="J25" s="40">
        <f>SUM(J26:J30)</f>
        <v>0</v>
      </c>
      <c r="K25" s="40">
        <f>SUM(K26:K30)</f>
        <v>0</v>
      </c>
      <c r="L25" s="40">
        <f>SUM(L26:L30)</f>
        <v>10000</v>
      </c>
      <c r="M25" s="40"/>
      <c r="N25" s="40">
        <f>SUM(N26:N30)</f>
        <v>0</v>
      </c>
      <c r="O25" s="40">
        <f>SUM(O26:O30)</f>
        <v>0</v>
      </c>
      <c r="P25" s="29">
        <f>SUM(P26:P30)</f>
        <v>56500</v>
      </c>
    </row>
    <row r="26" spans="2:16" s="134" customFormat="1" ht="25.5">
      <c r="B26" s="135"/>
      <c r="C26" s="69"/>
      <c r="D26" s="43">
        <v>4210</v>
      </c>
      <c r="E26" s="45" t="s">
        <v>161</v>
      </c>
      <c r="F26" s="73"/>
      <c r="G26" s="136">
        <v>4023.7</v>
      </c>
      <c r="H26" s="73">
        <v>1000</v>
      </c>
      <c r="I26" s="227"/>
      <c r="J26" s="75"/>
      <c r="K26" s="75"/>
      <c r="L26" s="75">
        <v>10000</v>
      </c>
      <c r="M26" s="75"/>
      <c r="N26" s="75"/>
      <c r="O26" s="75"/>
      <c r="P26" s="118">
        <f>H26+J26+K26+L26+M26+N26+O26</f>
        <v>11000</v>
      </c>
    </row>
    <row r="27" spans="2:16" s="134" customFormat="1" ht="12.75">
      <c r="B27" s="135"/>
      <c r="C27" s="69"/>
      <c r="D27" s="43">
        <v>4260</v>
      </c>
      <c r="E27" s="45" t="s">
        <v>176</v>
      </c>
      <c r="F27" s="73"/>
      <c r="G27" s="136">
        <v>73087.08</v>
      </c>
      <c r="H27" s="73">
        <v>3000</v>
      </c>
      <c r="I27" s="227"/>
      <c r="J27" s="75"/>
      <c r="K27" s="75"/>
      <c r="L27" s="75"/>
      <c r="M27" s="75"/>
      <c r="N27" s="75"/>
      <c r="O27" s="75"/>
      <c r="P27" s="118">
        <f>H27+J27+K27+L27+M27+N27+O27</f>
        <v>3000</v>
      </c>
    </row>
    <row r="28" spans="2:16" s="134" customFormat="1" ht="12.75">
      <c r="B28" s="135"/>
      <c r="C28" s="69"/>
      <c r="D28" s="43">
        <v>4270</v>
      </c>
      <c r="E28" s="45" t="s">
        <v>162</v>
      </c>
      <c r="F28" s="73"/>
      <c r="G28" s="136">
        <v>1038.88</v>
      </c>
      <c r="H28" s="73">
        <v>4000</v>
      </c>
      <c r="I28" s="228" t="s">
        <v>177</v>
      </c>
      <c r="J28" s="75"/>
      <c r="K28" s="75"/>
      <c r="L28" s="75"/>
      <c r="M28" s="75"/>
      <c r="N28" s="75"/>
      <c r="O28" s="75"/>
      <c r="P28" s="118">
        <f>H28+J28+K28+L28+M28+N28+O28</f>
        <v>4000</v>
      </c>
    </row>
    <row r="29" spans="2:16" s="134" customFormat="1" ht="12.75">
      <c r="B29" s="135"/>
      <c r="C29" s="69"/>
      <c r="D29" s="43">
        <v>4300</v>
      </c>
      <c r="E29" s="45" t="s">
        <v>163</v>
      </c>
      <c r="F29" s="73"/>
      <c r="G29" s="136">
        <v>46991.91</v>
      </c>
      <c r="H29" s="73">
        <v>38000</v>
      </c>
      <c r="I29" s="227"/>
      <c r="J29" s="75"/>
      <c r="K29" s="75"/>
      <c r="L29" s="75"/>
      <c r="M29" s="75"/>
      <c r="N29" s="75"/>
      <c r="O29" s="75"/>
      <c r="P29" s="118">
        <f>H29+J29+K29+L29+M29+N29+O29</f>
        <v>38000</v>
      </c>
    </row>
    <row r="30" spans="2:16" s="134" customFormat="1" ht="25.5">
      <c r="B30" s="135"/>
      <c r="C30" s="69"/>
      <c r="D30" s="43">
        <v>4530</v>
      </c>
      <c r="E30" s="45" t="s">
        <v>178</v>
      </c>
      <c r="F30" s="73"/>
      <c r="G30" s="136">
        <v>172.2</v>
      </c>
      <c r="H30" s="73">
        <v>500</v>
      </c>
      <c r="I30" s="229"/>
      <c r="J30" s="75"/>
      <c r="K30" s="75"/>
      <c r="L30" s="75"/>
      <c r="M30" s="75"/>
      <c r="N30" s="75"/>
      <c r="O30" s="75"/>
      <c r="P30" s="118">
        <f>H30+J30+K30+L30+M30+N30+O30</f>
        <v>500</v>
      </c>
    </row>
    <row r="31" spans="2:16" s="32" customFormat="1" ht="12.75">
      <c r="B31" s="123">
        <v>710</v>
      </c>
      <c r="C31" s="124"/>
      <c r="D31" s="124"/>
      <c r="E31" s="125" t="s">
        <v>179</v>
      </c>
      <c r="F31" s="126">
        <f>F32+F34</f>
        <v>191875.56</v>
      </c>
      <c r="G31" s="127">
        <f>G32+G34</f>
        <v>118445.03</v>
      </c>
      <c r="H31" s="126">
        <f>H32+H34</f>
        <v>27950</v>
      </c>
      <c r="I31" s="128"/>
      <c r="J31" s="129">
        <f>J32+J34</f>
        <v>51651</v>
      </c>
      <c r="K31" s="129">
        <f>K32+K34</f>
        <v>0</v>
      </c>
      <c r="L31" s="129">
        <f>L32+L34</f>
        <v>0</v>
      </c>
      <c r="M31" s="129"/>
      <c r="N31" s="129">
        <f>N32+N34</f>
        <v>0</v>
      </c>
      <c r="O31" s="129">
        <f>O32+O34</f>
        <v>0</v>
      </c>
      <c r="P31" s="126">
        <f>P32+P34</f>
        <v>79601</v>
      </c>
    </row>
    <row r="32" spans="2:16" s="32" customFormat="1" ht="25.5">
      <c r="B32" s="114"/>
      <c r="C32" s="33">
        <v>71004</v>
      </c>
      <c r="D32" s="33"/>
      <c r="E32" s="52" t="s">
        <v>180</v>
      </c>
      <c r="F32" s="37">
        <f aca="true" t="shared" si="0" ref="F32:P34">SUM(F33:F33)</f>
        <v>191875.56</v>
      </c>
      <c r="G32" s="131">
        <f t="shared" si="0"/>
        <v>65414.69</v>
      </c>
      <c r="H32" s="37">
        <f t="shared" si="0"/>
        <v>12950</v>
      </c>
      <c r="I32" s="120"/>
      <c r="J32" s="39">
        <f t="shared" si="0"/>
        <v>35700</v>
      </c>
      <c r="K32" s="39">
        <f t="shared" si="0"/>
        <v>0</v>
      </c>
      <c r="L32" s="40">
        <f t="shared" si="0"/>
        <v>0</v>
      </c>
      <c r="M32" s="40"/>
      <c r="N32" s="39">
        <f t="shared" si="0"/>
        <v>0</v>
      </c>
      <c r="O32" s="39">
        <f t="shared" si="0"/>
        <v>0</v>
      </c>
      <c r="P32" s="137">
        <f t="shared" si="0"/>
        <v>48650</v>
      </c>
    </row>
    <row r="33" spans="2:16" s="32" customFormat="1" ht="12.75">
      <c r="B33" s="114"/>
      <c r="C33" s="43"/>
      <c r="D33" s="43">
        <v>4300</v>
      </c>
      <c r="E33" s="45" t="s">
        <v>163</v>
      </c>
      <c r="F33" s="46">
        <v>191875.56</v>
      </c>
      <c r="G33" s="117">
        <v>65414.69</v>
      </c>
      <c r="H33" s="46">
        <v>12950</v>
      </c>
      <c r="I33" s="120" t="s">
        <v>181</v>
      </c>
      <c r="J33" s="47">
        <v>35700</v>
      </c>
      <c r="K33" s="47"/>
      <c r="L33" s="47"/>
      <c r="M33" s="47"/>
      <c r="N33" s="47"/>
      <c r="O33" s="47"/>
      <c r="P33" s="118">
        <f>H33+J33+K33+L33+M33+N33+O33</f>
        <v>48650</v>
      </c>
    </row>
    <row r="34" spans="2:16" s="32" customFormat="1" ht="25.5">
      <c r="B34" s="114"/>
      <c r="C34" s="33">
        <v>71014</v>
      </c>
      <c r="D34" s="33"/>
      <c r="E34" s="52" t="s">
        <v>182</v>
      </c>
      <c r="F34" s="37">
        <f t="shared" si="0"/>
        <v>0</v>
      </c>
      <c r="G34" s="131">
        <f t="shared" si="0"/>
        <v>53030.34</v>
      </c>
      <c r="H34" s="37">
        <f t="shared" si="0"/>
        <v>15000</v>
      </c>
      <c r="I34" s="120"/>
      <c r="J34" s="39">
        <f t="shared" si="0"/>
        <v>15951</v>
      </c>
      <c r="K34" s="39">
        <f t="shared" si="0"/>
        <v>0</v>
      </c>
      <c r="L34" s="40">
        <f t="shared" si="0"/>
        <v>0</v>
      </c>
      <c r="M34" s="40"/>
      <c r="N34" s="39">
        <f t="shared" si="0"/>
        <v>0</v>
      </c>
      <c r="O34" s="39">
        <f t="shared" si="0"/>
        <v>0</v>
      </c>
      <c r="P34" s="137">
        <f t="shared" si="0"/>
        <v>30951</v>
      </c>
    </row>
    <row r="35" spans="2:16" s="32" customFormat="1" ht="25.5">
      <c r="B35" s="114"/>
      <c r="C35" s="43"/>
      <c r="D35" s="43">
        <v>4300</v>
      </c>
      <c r="E35" s="45" t="s">
        <v>163</v>
      </c>
      <c r="F35" s="46"/>
      <c r="G35" s="117">
        <v>53030.34</v>
      </c>
      <c r="H35" s="46">
        <v>15000</v>
      </c>
      <c r="I35" s="120" t="s">
        <v>183</v>
      </c>
      <c r="J35" s="47">
        <v>15951</v>
      </c>
      <c r="K35" s="47"/>
      <c r="L35" s="47"/>
      <c r="M35" s="47"/>
      <c r="N35" s="47"/>
      <c r="O35" s="47"/>
      <c r="P35" s="118">
        <f>H35+J35+K35+L35+M35+N35+O35</f>
        <v>30951</v>
      </c>
    </row>
    <row r="36" spans="2:16" s="32" customFormat="1" ht="12.75">
      <c r="B36" s="123">
        <v>750</v>
      </c>
      <c r="C36" s="124"/>
      <c r="D36" s="124"/>
      <c r="E36" s="125" t="s">
        <v>51</v>
      </c>
      <c r="F36" s="126">
        <f>F37+F40+F45+F69+F60+F64</f>
        <v>1702401.34</v>
      </c>
      <c r="G36" s="127">
        <f>G37+G40+G45+G69+G60+G64</f>
        <v>1501106.7900000003</v>
      </c>
      <c r="H36" s="126">
        <f>H37+H40+H45+H69+H60+H64</f>
        <v>1825427</v>
      </c>
      <c r="I36" s="128"/>
      <c r="J36" s="130">
        <f aca="true" t="shared" si="1" ref="J36:P36">J37+J40+J45+J69+J60+J64</f>
        <v>-300</v>
      </c>
      <c r="K36" s="129">
        <f t="shared" si="1"/>
        <v>37633</v>
      </c>
      <c r="L36" s="129">
        <f t="shared" si="1"/>
        <v>7529</v>
      </c>
      <c r="M36" s="129"/>
      <c r="N36" s="129">
        <f t="shared" si="1"/>
        <v>0</v>
      </c>
      <c r="O36" s="129">
        <f t="shared" si="1"/>
        <v>0</v>
      </c>
      <c r="P36" s="126">
        <f t="shared" si="1"/>
        <v>1870289</v>
      </c>
    </row>
    <row r="37" spans="2:16" s="32" customFormat="1" ht="12.75">
      <c r="B37" s="114"/>
      <c r="C37" s="33">
        <v>75011</v>
      </c>
      <c r="D37" s="33"/>
      <c r="E37" s="52" t="s">
        <v>52</v>
      </c>
      <c r="F37" s="42">
        <f>SUM(F38:F39)</f>
        <v>43994</v>
      </c>
      <c r="G37" s="115">
        <f>SUM(G38:G39)</f>
        <v>35318</v>
      </c>
      <c r="H37" s="42">
        <f>SUM(H38:H39)</f>
        <v>45100</v>
      </c>
      <c r="I37" s="120"/>
      <c r="J37" s="60">
        <f>SUM(J38:J39)</f>
        <v>-300</v>
      </c>
      <c r="K37" s="40">
        <f>SUM(K38:K39)</f>
        <v>0</v>
      </c>
      <c r="L37" s="40">
        <f>SUM(L38:L39)</f>
        <v>0</v>
      </c>
      <c r="M37" s="40"/>
      <c r="N37" s="40">
        <f>SUM(N38:N39)</f>
        <v>0</v>
      </c>
      <c r="O37" s="40">
        <f>SUM(O38:O39)</f>
        <v>0</v>
      </c>
      <c r="P37" s="29">
        <f>SUM(P38:P39)</f>
        <v>44800</v>
      </c>
    </row>
    <row r="38" spans="2:16" s="32" customFormat="1" ht="25.5">
      <c r="B38" s="114"/>
      <c r="C38" s="43"/>
      <c r="D38" s="43">
        <v>4010</v>
      </c>
      <c r="E38" s="45" t="s">
        <v>184</v>
      </c>
      <c r="F38" s="46">
        <v>37322</v>
      </c>
      <c r="G38" s="117">
        <v>29961</v>
      </c>
      <c r="H38" s="46">
        <v>38260</v>
      </c>
      <c r="I38" s="215" t="s">
        <v>185</v>
      </c>
      <c r="J38" s="61">
        <v>-44</v>
      </c>
      <c r="K38" s="47"/>
      <c r="L38" s="47"/>
      <c r="M38" s="47"/>
      <c r="N38" s="47"/>
      <c r="O38" s="47"/>
      <c r="P38" s="118">
        <f>H38+J38+K38+L38+M38+N38+O38</f>
        <v>38216</v>
      </c>
    </row>
    <row r="39" spans="2:16" s="32" customFormat="1" ht="25.5">
      <c r="B39" s="114"/>
      <c r="C39" s="43"/>
      <c r="D39" s="43">
        <v>4110</v>
      </c>
      <c r="E39" s="45" t="s">
        <v>186</v>
      </c>
      <c r="F39" s="46">
        <v>6672</v>
      </c>
      <c r="G39" s="117">
        <v>5357</v>
      </c>
      <c r="H39" s="46">
        <v>6840</v>
      </c>
      <c r="I39" s="217"/>
      <c r="J39" s="61">
        <v>-256</v>
      </c>
      <c r="K39" s="47"/>
      <c r="L39" s="47"/>
      <c r="M39" s="47"/>
      <c r="N39" s="47"/>
      <c r="O39" s="47"/>
      <c r="P39" s="118">
        <f>H39+J39+K39+L39+M39+N39+O39</f>
        <v>6584</v>
      </c>
    </row>
    <row r="40" spans="2:16" s="32" customFormat="1" ht="12.75">
      <c r="B40" s="114"/>
      <c r="C40" s="33">
        <v>75022</v>
      </c>
      <c r="D40" s="33"/>
      <c r="E40" s="52" t="s">
        <v>187</v>
      </c>
      <c r="F40" s="42">
        <f>SUM(F41:F44)</f>
        <v>82659.52</v>
      </c>
      <c r="G40" s="115">
        <f>SUM(G41:G44)</f>
        <v>78891.09</v>
      </c>
      <c r="H40" s="42">
        <f>SUM(H41:H44)</f>
        <v>116917</v>
      </c>
      <c r="I40" s="120"/>
      <c r="J40" s="40">
        <f>SUM(J41:J44)</f>
        <v>0</v>
      </c>
      <c r="K40" s="40">
        <f>SUM(K41:K44)</f>
        <v>0</v>
      </c>
      <c r="L40" s="40">
        <f>SUM(L41:L44)</f>
        <v>0</v>
      </c>
      <c r="M40" s="40"/>
      <c r="N40" s="40">
        <f>SUM(N41:N44)</f>
        <v>0</v>
      </c>
      <c r="O40" s="40">
        <f>SUM(O41:O44)</f>
        <v>0</v>
      </c>
      <c r="P40" s="29">
        <f>SUM(P41:P44)</f>
        <v>116917</v>
      </c>
    </row>
    <row r="41" spans="2:16" s="32" customFormat="1" ht="25.5">
      <c r="B41" s="114"/>
      <c r="C41" s="43"/>
      <c r="D41" s="43">
        <v>3030</v>
      </c>
      <c r="E41" s="45" t="s">
        <v>188</v>
      </c>
      <c r="F41" s="46">
        <v>50374.4</v>
      </c>
      <c r="G41" s="117">
        <v>46981.76</v>
      </c>
      <c r="H41" s="46">
        <v>66000</v>
      </c>
      <c r="I41" s="120" t="s">
        <v>189</v>
      </c>
      <c r="J41" s="47"/>
      <c r="K41" s="47"/>
      <c r="L41" s="47"/>
      <c r="M41" s="47"/>
      <c r="N41" s="47"/>
      <c r="O41" s="47"/>
      <c r="P41" s="118">
        <f>H41+J41+K41+L41+M41+N41+O41</f>
        <v>66000</v>
      </c>
    </row>
    <row r="42" spans="2:16" s="32" customFormat="1" ht="25.5">
      <c r="B42" s="114"/>
      <c r="C42" s="43"/>
      <c r="D42" s="43">
        <v>4210</v>
      </c>
      <c r="E42" s="45" t="s">
        <v>161</v>
      </c>
      <c r="F42" s="46">
        <v>16689.56</v>
      </c>
      <c r="G42" s="117">
        <v>10585.06</v>
      </c>
      <c r="H42" s="46">
        <v>10000</v>
      </c>
      <c r="I42" s="120" t="s">
        <v>190</v>
      </c>
      <c r="J42" s="47"/>
      <c r="K42" s="47"/>
      <c r="L42" s="47"/>
      <c r="M42" s="47"/>
      <c r="N42" s="47"/>
      <c r="O42" s="47"/>
      <c r="P42" s="118">
        <f>H42+J42+K42+L42+M42+N42+O42</f>
        <v>10000</v>
      </c>
    </row>
    <row r="43" spans="2:16" s="32" customFormat="1" ht="25.5">
      <c r="B43" s="114"/>
      <c r="C43" s="43"/>
      <c r="D43" s="43">
        <v>4300</v>
      </c>
      <c r="E43" s="45" t="s">
        <v>163</v>
      </c>
      <c r="F43" s="46">
        <v>15337.07</v>
      </c>
      <c r="G43" s="117">
        <v>21141.87</v>
      </c>
      <c r="H43" s="46">
        <v>35917</v>
      </c>
      <c r="I43" s="120" t="s">
        <v>191</v>
      </c>
      <c r="J43" s="47"/>
      <c r="K43" s="47"/>
      <c r="L43" s="47"/>
      <c r="M43" s="47"/>
      <c r="N43" s="47"/>
      <c r="O43" s="47"/>
      <c r="P43" s="118">
        <f>H43+J43+K43+L43+M43+N43+O43</f>
        <v>35917</v>
      </c>
    </row>
    <row r="44" spans="2:16" s="32" customFormat="1" ht="12.75">
      <c r="B44" s="114"/>
      <c r="C44" s="43"/>
      <c r="D44" s="43">
        <v>4410</v>
      </c>
      <c r="E44" s="45" t="s">
        <v>192</v>
      </c>
      <c r="F44" s="46">
        <v>258.49</v>
      </c>
      <c r="G44" s="117">
        <v>182.4</v>
      </c>
      <c r="H44" s="46">
        <v>5000</v>
      </c>
      <c r="I44" s="120"/>
      <c r="J44" s="47"/>
      <c r="K44" s="47"/>
      <c r="L44" s="47"/>
      <c r="M44" s="47"/>
      <c r="N44" s="47"/>
      <c r="O44" s="47"/>
      <c r="P44" s="118">
        <f>H44+J44+K44+L44+M44+N44+O44</f>
        <v>5000</v>
      </c>
    </row>
    <row r="45" spans="2:16" s="32" customFormat="1" ht="12.75">
      <c r="B45" s="114"/>
      <c r="C45" s="33">
        <v>75023</v>
      </c>
      <c r="D45" s="33"/>
      <c r="E45" s="52" t="s">
        <v>55</v>
      </c>
      <c r="F45" s="37">
        <f>SUM(F46:F59)</f>
        <v>1453063.56</v>
      </c>
      <c r="G45" s="131">
        <f>SUM(G46:G59)</f>
        <v>1310250.9000000001</v>
      </c>
      <c r="H45" s="37">
        <f>SUM(H46:H59)</f>
        <v>1468400</v>
      </c>
      <c r="I45" s="120"/>
      <c r="J45" s="40">
        <f>SUM(J46:J59)</f>
        <v>0</v>
      </c>
      <c r="K45" s="39">
        <f>SUM(K46:K59)</f>
        <v>24540</v>
      </c>
      <c r="L45" s="40">
        <f>SUM(L46:L59)</f>
        <v>0</v>
      </c>
      <c r="M45" s="40"/>
      <c r="N45" s="39">
        <f>SUM(N46:N59)</f>
        <v>0</v>
      </c>
      <c r="O45" s="39">
        <f>SUM(O46:O59)</f>
        <v>0</v>
      </c>
      <c r="P45" s="29">
        <f>SUM(P46:P59)</f>
        <v>1492940</v>
      </c>
    </row>
    <row r="46" spans="2:16" s="32" customFormat="1" ht="38.25">
      <c r="B46" s="114"/>
      <c r="C46" s="43"/>
      <c r="D46" s="43">
        <v>3020</v>
      </c>
      <c r="E46" s="45" t="s">
        <v>193</v>
      </c>
      <c r="F46" s="46">
        <v>9890.39</v>
      </c>
      <c r="G46" s="117">
        <v>4381.66</v>
      </c>
      <c r="H46" s="46">
        <v>5000</v>
      </c>
      <c r="I46" s="120"/>
      <c r="J46" s="47"/>
      <c r="K46" s="47"/>
      <c r="L46" s="47"/>
      <c r="M46" s="47"/>
      <c r="N46" s="47"/>
      <c r="O46" s="47"/>
      <c r="P46" s="118">
        <f aca="true" t="shared" si="2" ref="P46:P58">H46+J46+K46+L46+M46+N46+O46</f>
        <v>5000</v>
      </c>
    </row>
    <row r="47" spans="2:16" s="32" customFormat="1" ht="25.5">
      <c r="B47" s="114"/>
      <c r="C47" s="43"/>
      <c r="D47" s="43">
        <v>4010</v>
      </c>
      <c r="E47" s="45" t="s">
        <v>184</v>
      </c>
      <c r="F47" s="46">
        <v>841431.13</v>
      </c>
      <c r="G47" s="117">
        <v>768433.59</v>
      </c>
      <c r="H47" s="46">
        <v>825900</v>
      </c>
      <c r="I47" s="120" t="s">
        <v>194</v>
      </c>
      <c r="J47" s="47"/>
      <c r="K47" s="47"/>
      <c r="L47" s="47"/>
      <c r="M47" s="47"/>
      <c r="N47" s="47"/>
      <c r="O47" s="47"/>
      <c r="P47" s="118">
        <f t="shared" si="2"/>
        <v>825900</v>
      </c>
    </row>
    <row r="48" spans="2:16" s="32" customFormat="1" ht="25.5">
      <c r="B48" s="114"/>
      <c r="C48" s="43"/>
      <c r="D48" s="43">
        <v>4040</v>
      </c>
      <c r="E48" s="45" t="s">
        <v>195</v>
      </c>
      <c r="F48" s="46">
        <v>65928.1</v>
      </c>
      <c r="G48" s="117">
        <v>67448.99</v>
      </c>
      <c r="H48" s="46">
        <v>62000</v>
      </c>
      <c r="I48" s="120"/>
      <c r="J48" s="47"/>
      <c r="K48" s="47">
        <v>20505</v>
      </c>
      <c r="L48" s="47"/>
      <c r="M48" s="47"/>
      <c r="N48" s="47"/>
      <c r="O48" s="47"/>
      <c r="P48" s="118">
        <f t="shared" si="2"/>
        <v>82505</v>
      </c>
    </row>
    <row r="49" spans="2:16" s="32" customFormat="1" ht="25.5">
      <c r="B49" s="114"/>
      <c r="C49" s="43"/>
      <c r="D49" s="43">
        <v>4110</v>
      </c>
      <c r="E49" s="45" t="s">
        <v>186</v>
      </c>
      <c r="F49" s="46">
        <v>148438.71</v>
      </c>
      <c r="G49" s="117">
        <v>132540.59</v>
      </c>
      <c r="H49" s="46">
        <v>157000</v>
      </c>
      <c r="I49" s="120"/>
      <c r="J49" s="47"/>
      <c r="K49" s="47">
        <v>3533</v>
      </c>
      <c r="L49" s="47"/>
      <c r="M49" s="47"/>
      <c r="N49" s="47"/>
      <c r="O49" s="47"/>
      <c r="P49" s="118">
        <f t="shared" si="2"/>
        <v>160533</v>
      </c>
    </row>
    <row r="50" spans="2:16" s="32" customFormat="1" ht="12.75">
      <c r="B50" s="114"/>
      <c r="C50" s="43"/>
      <c r="D50" s="43">
        <v>4120</v>
      </c>
      <c r="E50" s="45" t="s">
        <v>196</v>
      </c>
      <c r="F50" s="46">
        <v>21778.68</v>
      </c>
      <c r="G50" s="117">
        <v>20009.23</v>
      </c>
      <c r="H50" s="46">
        <v>21500</v>
      </c>
      <c r="I50" s="120"/>
      <c r="J50" s="47"/>
      <c r="K50" s="47">
        <v>502</v>
      </c>
      <c r="L50" s="47"/>
      <c r="M50" s="47"/>
      <c r="N50" s="47"/>
      <c r="O50" s="47"/>
      <c r="P50" s="118">
        <f t="shared" si="2"/>
        <v>22002</v>
      </c>
    </row>
    <row r="51" spans="2:16" s="32" customFormat="1" ht="25.5">
      <c r="B51" s="114"/>
      <c r="C51" s="43"/>
      <c r="D51" s="43">
        <v>4210</v>
      </c>
      <c r="E51" s="45" t="s">
        <v>161</v>
      </c>
      <c r="F51" s="46">
        <v>89538.38</v>
      </c>
      <c r="G51" s="117">
        <v>100637.19</v>
      </c>
      <c r="H51" s="46">
        <v>80000</v>
      </c>
      <c r="I51" s="120" t="s">
        <v>197</v>
      </c>
      <c r="J51" s="47"/>
      <c r="K51" s="47"/>
      <c r="L51" s="47"/>
      <c r="M51" s="47"/>
      <c r="N51" s="47"/>
      <c r="O51" s="47"/>
      <c r="P51" s="118">
        <f t="shared" si="2"/>
        <v>80000</v>
      </c>
    </row>
    <row r="52" spans="2:16" s="32" customFormat="1" ht="12.75">
      <c r="B52" s="114"/>
      <c r="C52" s="43"/>
      <c r="D52" s="43">
        <v>4260</v>
      </c>
      <c r="E52" s="45" t="s">
        <v>176</v>
      </c>
      <c r="F52" s="46">
        <v>5681.54</v>
      </c>
      <c r="G52" s="117">
        <v>11497.58</v>
      </c>
      <c r="H52" s="46">
        <v>20000</v>
      </c>
      <c r="I52" s="120" t="s">
        <v>198</v>
      </c>
      <c r="J52" s="47"/>
      <c r="K52" s="47"/>
      <c r="L52" s="47"/>
      <c r="M52" s="47"/>
      <c r="N52" s="47"/>
      <c r="O52" s="47"/>
      <c r="P52" s="118">
        <f t="shared" si="2"/>
        <v>20000</v>
      </c>
    </row>
    <row r="53" spans="2:16" s="32" customFormat="1" ht="25.5">
      <c r="B53" s="114"/>
      <c r="C53" s="43"/>
      <c r="D53" s="43">
        <v>4270</v>
      </c>
      <c r="E53" s="45" t="s">
        <v>162</v>
      </c>
      <c r="F53" s="46">
        <v>6926.54</v>
      </c>
      <c r="G53" s="117">
        <v>7933.05</v>
      </c>
      <c r="H53" s="46">
        <v>47000</v>
      </c>
      <c r="I53" s="138" t="s">
        <v>199</v>
      </c>
      <c r="J53" s="47"/>
      <c r="K53" s="47"/>
      <c r="L53" s="47"/>
      <c r="M53" s="47"/>
      <c r="N53" s="47"/>
      <c r="O53" s="47"/>
      <c r="P53" s="118">
        <f t="shared" si="2"/>
        <v>47000</v>
      </c>
    </row>
    <row r="54" spans="2:17" s="32" customFormat="1" ht="38.25">
      <c r="B54" s="114"/>
      <c r="C54" s="43"/>
      <c r="D54" s="43">
        <v>4300</v>
      </c>
      <c r="E54" s="45" t="s">
        <v>163</v>
      </c>
      <c r="F54" s="46">
        <v>100801.31</v>
      </c>
      <c r="G54" s="117">
        <v>121930.47</v>
      </c>
      <c r="H54" s="46">
        <v>140000</v>
      </c>
      <c r="I54" s="120" t="s">
        <v>200</v>
      </c>
      <c r="J54" s="47"/>
      <c r="K54" s="47"/>
      <c r="L54" s="47"/>
      <c r="M54" s="47"/>
      <c r="N54" s="47"/>
      <c r="O54" s="47"/>
      <c r="P54" s="118">
        <f t="shared" si="2"/>
        <v>140000</v>
      </c>
      <c r="Q54" s="139"/>
    </row>
    <row r="55" spans="2:16" s="32" customFormat="1" ht="12.75">
      <c r="B55" s="114"/>
      <c r="C55" s="43"/>
      <c r="D55" s="43">
        <v>4410</v>
      </c>
      <c r="E55" s="45" t="s">
        <v>192</v>
      </c>
      <c r="F55" s="46">
        <v>34762.77</v>
      </c>
      <c r="G55" s="117">
        <v>32023.24</v>
      </c>
      <c r="H55" s="46">
        <v>30000</v>
      </c>
      <c r="I55" s="120" t="s">
        <v>201</v>
      </c>
      <c r="J55" s="47"/>
      <c r="K55" s="61">
        <v>-3000</v>
      </c>
      <c r="L55" s="47"/>
      <c r="M55" s="47"/>
      <c r="N55" s="47"/>
      <c r="O55" s="47"/>
      <c r="P55" s="118">
        <f t="shared" si="2"/>
        <v>27000</v>
      </c>
    </row>
    <row r="56" spans="2:16" s="32" customFormat="1" ht="25.5">
      <c r="B56" s="114"/>
      <c r="C56" s="43"/>
      <c r="D56" s="43">
        <v>4420</v>
      </c>
      <c r="E56" s="45" t="s">
        <v>202</v>
      </c>
      <c r="F56" s="46"/>
      <c r="G56" s="117"/>
      <c r="H56" s="46"/>
      <c r="I56" s="120"/>
      <c r="J56" s="47"/>
      <c r="K56" s="47">
        <v>3000</v>
      </c>
      <c r="L56" s="47"/>
      <c r="M56" s="47"/>
      <c r="N56" s="47"/>
      <c r="O56" s="47"/>
      <c r="P56" s="118">
        <f t="shared" si="2"/>
        <v>3000</v>
      </c>
    </row>
    <row r="57" spans="2:16" s="32" customFormat="1" ht="25.5">
      <c r="B57" s="114"/>
      <c r="C57" s="43"/>
      <c r="D57" s="43">
        <v>4430</v>
      </c>
      <c r="E57" s="45" t="s">
        <v>203</v>
      </c>
      <c r="F57" s="46">
        <v>16606.14</v>
      </c>
      <c r="G57" s="117">
        <v>19895.31</v>
      </c>
      <c r="H57" s="46">
        <v>17000</v>
      </c>
      <c r="I57" s="120" t="s">
        <v>204</v>
      </c>
      <c r="J57" s="47"/>
      <c r="K57" s="47"/>
      <c r="L57" s="47"/>
      <c r="M57" s="47"/>
      <c r="N57" s="47"/>
      <c r="O57" s="47"/>
      <c r="P57" s="118">
        <f t="shared" si="2"/>
        <v>17000</v>
      </c>
    </row>
    <row r="58" spans="2:16" s="32" customFormat="1" ht="38.25">
      <c r="B58" s="114"/>
      <c r="C58" s="43"/>
      <c r="D58" s="43">
        <v>4440</v>
      </c>
      <c r="E58" s="45" t="s">
        <v>205</v>
      </c>
      <c r="F58" s="46">
        <v>21590</v>
      </c>
      <c r="G58" s="117">
        <v>23520</v>
      </c>
      <c r="H58" s="46">
        <v>23000</v>
      </c>
      <c r="I58" s="120"/>
      <c r="J58" s="47"/>
      <c r="K58" s="47"/>
      <c r="L58" s="47"/>
      <c r="M58" s="47"/>
      <c r="N58" s="47"/>
      <c r="O58" s="47"/>
      <c r="P58" s="118">
        <f t="shared" si="2"/>
        <v>23000</v>
      </c>
    </row>
    <row r="59" spans="2:16" s="32" customFormat="1" ht="38.25">
      <c r="B59" s="114"/>
      <c r="C59" s="43"/>
      <c r="D59" s="43">
        <v>6060</v>
      </c>
      <c r="E59" s="45" t="s">
        <v>206</v>
      </c>
      <c r="F59" s="46">
        <v>89689.87</v>
      </c>
      <c r="G59" s="117"/>
      <c r="H59" s="46">
        <v>40000</v>
      </c>
      <c r="I59" s="120" t="s">
        <v>207</v>
      </c>
      <c r="J59" s="47"/>
      <c r="K59" s="47"/>
      <c r="L59" s="47"/>
      <c r="M59" s="47"/>
      <c r="N59" s="47"/>
      <c r="O59" s="47"/>
      <c r="P59" s="118">
        <f>H59+J59+K59+L59+M59</f>
        <v>40000</v>
      </c>
    </row>
    <row r="60" spans="2:16" s="32" customFormat="1" ht="12.75">
      <c r="B60" s="114"/>
      <c r="C60" s="33">
        <v>75047</v>
      </c>
      <c r="D60" s="33"/>
      <c r="E60" s="52" t="s">
        <v>208</v>
      </c>
      <c r="F60" s="42">
        <f>SUM(F61:F63)</f>
        <v>49389.43</v>
      </c>
      <c r="G60" s="115">
        <f>SUM(G61:G63)</f>
        <v>35268.51</v>
      </c>
      <c r="H60" s="42">
        <f>SUM(H61:H63)</f>
        <v>35300</v>
      </c>
      <c r="I60" s="215" t="s">
        <v>209</v>
      </c>
      <c r="J60" s="40">
        <f>SUM(J61:J63)</f>
        <v>0</v>
      </c>
      <c r="K60" s="40">
        <f>SUM(K61:K63)</f>
        <v>0</v>
      </c>
      <c r="L60" s="40">
        <f>SUM(L61:L63)</f>
        <v>0</v>
      </c>
      <c r="M60" s="40"/>
      <c r="N60" s="40">
        <f>SUM(N61:N63)</f>
        <v>0</v>
      </c>
      <c r="O60" s="40">
        <f>SUM(O61:O63)</f>
        <v>0</v>
      </c>
      <c r="P60" s="29">
        <f>SUM(P61:P63)</f>
        <v>35300</v>
      </c>
    </row>
    <row r="61" spans="2:16" s="32" customFormat="1" ht="25.5">
      <c r="B61" s="114"/>
      <c r="C61" s="43"/>
      <c r="D61" s="43">
        <v>4100</v>
      </c>
      <c r="E61" s="45" t="s">
        <v>210</v>
      </c>
      <c r="F61" s="46">
        <v>46926.41</v>
      </c>
      <c r="G61" s="117">
        <v>33567.1</v>
      </c>
      <c r="H61" s="46">
        <v>32000</v>
      </c>
      <c r="I61" s="216"/>
      <c r="J61" s="47"/>
      <c r="K61" s="47"/>
      <c r="L61" s="61">
        <v>-200</v>
      </c>
      <c r="M61" s="47"/>
      <c r="N61" s="47"/>
      <c r="O61" s="47"/>
      <c r="P61" s="118">
        <f>H61+J61+K61+L61+M61+N61+O61</f>
        <v>31800</v>
      </c>
    </row>
    <row r="62" spans="2:16" s="32" customFormat="1" ht="25.5">
      <c r="B62" s="114"/>
      <c r="C62" s="43"/>
      <c r="D62" s="43">
        <v>4210</v>
      </c>
      <c r="E62" s="45" t="s">
        <v>161</v>
      </c>
      <c r="F62" s="46">
        <v>2463.02</v>
      </c>
      <c r="G62" s="117">
        <v>26.47</v>
      </c>
      <c r="H62" s="46">
        <v>300</v>
      </c>
      <c r="I62" s="216"/>
      <c r="J62" s="47"/>
      <c r="K62" s="47"/>
      <c r="L62" s="47">
        <v>200</v>
      </c>
      <c r="M62" s="47"/>
      <c r="N62" s="47"/>
      <c r="O62" s="47"/>
      <c r="P62" s="118">
        <f>H62+J62+K62+L62+M62+N62+O62</f>
        <v>500</v>
      </c>
    </row>
    <row r="63" spans="2:16" s="32" customFormat="1" ht="12.75">
      <c r="B63" s="114"/>
      <c r="C63" s="43"/>
      <c r="D63" s="43">
        <v>4430</v>
      </c>
      <c r="E63" s="45" t="s">
        <v>203</v>
      </c>
      <c r="F63" s="46"/>
      <c r="G63" s="117">
        <v>1674.94</v>
      </c>
      <c r="H63" s="46">
        <v>3000</v>
      </c>
      <c r="I63" s="217"/>
      <c r="J63" s="47"/>
      <c r="K63" s="47"/>
      <c r="L63" s="47"/>
      <c r="M63" s="47"/>
      <c r="N63" s="47"/>
      <c r="O63" s="47"/>
      <c r="P63" s="118">
        <f>H63+J63+K63+L63+M63+N63+O63</f>
        <v>3000</v>
      </c>
    </row>
    <row r="64" spans="2:16" s="32" customFormat="1" ht="12.75" hidden="1">
      <c r="B64" s="114"/>
      <c r="C64" s="33">
        <v>75056</v>
      </c>
      <c r="D64" s="33"/>
      <c r="E64" s="52" t="s">
        <v>211</v>
      </c>
      <c r="F64" s="42">
        <f>F65+F66+F67+F68</f>
        <v>0</v>
      </c>
      <c r="G64" s="115">
        <f>G65+G66+G67+G68</f>
        <v>0</v>
      </c>
      <c r="H64" s="42">
        <f>H65+H66+H67+H68</f>
        <v>0</v>
      </c>
      <c r="I64" s="120"/>
      <c r="J64" s="40">
        <f>J65+J66+J67+J68</f>
        <v>0</v>
      </c>
      <c r="K64" s="40">
        <f>K65+K66+K67+K68</f>
        <v>0</v>
      </c>
      <c r="L64" s="40">
        <f>L65+L66+L67+L68</f>
        <v>0</v>
      </c>
      <c r="M64" s="40"/>
      <c r="N64" s="40">
        <f>N65+N66+N67+N68</f>
        <v>0</v>
      </c>
      <c r="O64" s="40">
        <f>O65+O66+O67+O68</f>
        <v>0</v>
      </c>
      <c r="P64" s="29">
        <f>P65+P66+P67+P68</f>
        <v>0</v>
      </c>
    </row>
    <row r="65" spans="2:16" s="32" customFormat="1" ht="38.25" hidden="1">
      <c r="B65" s="114"/>
      <c r="C65" s="33"/>
      <c r="D65" s="43">
        <v>3020</v>
      </c>
      <c r="E65" s="45" t="s">
        <v>193</v>
      </c>
      <c r="F65" s="46"/>
      <c r="G65" s="117"/>
      <c r="H65" s="140"/>
      <c r="I65" s="215" t="s">
        <v>212</v>
      </c>
      <c r="J65" s="141"/>
      <c r="K65" s="141"/>
      <c r="L65" s="141"/>
      <c r="M65" s="141"/>
      <c r="N65" s="141"/>
      <c r="O65" s="141"/>
      <c r="P65" s="118">
        <f>H65+J65+K65+L65+M65+N65+O65</f>
        <v>0</v>
      </c>
    </row>
    <row r="66" spans="2:16" s="32" customFormat="1" ht="25.5" hidden="1">
      <c r="B66" s="114"/>
      <c r="C66" s="33"/>
      <c r="D66" s="43">
        <v>4210</v>
      </c>
      <c r="E66" s="45" t="s">
        <v>161</v>
      </c>
      <c r="F66" s="46"/>
      <c r="G66" s="117"/>
      <c r="H66" s="140"/>
      <c r="I66" s="216"/>
      <c r="J66" s="141"/>
      <c r="K66" s="141"/>
      <c r="L66" s="141"/>
      <c r="M66" s="141"/>
      <c r="N66" s="141"/>
      <c r="O66" s="141"/>
      <c r="P66" s="118">
        <f>H66+J66+K66+L66+M66+N66+O66</f>
        <v>0</v>
      </c>
    </row>
    <row r="67" spans="2:16" s="32" customFormat="1" ht="12.75" hidden="1">
      <c r="B67" s="114"/>
      <c r="C67" s="33"/>
      <c r="D67" s="43">
        <v>4300</v>
      </c>
      <c r="E67" s="45" t="s">
        <v>163</v>
      </c>
      <c r="F67" s="46"/>
      <c r="G67" s="117"/>
      <c r="H67" s="46"/>
      <c r="I67" s="216"/>
      <c r="J67" s="47"/>
      <c r="K67" s="47"/>
      <c r="L67" s="47"/>
      <c r="M67" s="47"/>
      <c r="N67" s="47"/>
      <c r="O67" s="47"/>
      <c r="P67" s="118">
        <f>H67+J67+K67+L67+M67+N67+O67</f>
        <v>0</v>
      </c>
    </row>
    <row r="68" spans="2:16" s="32" customFormat="1" ht="12.75" hidden="1">
      <c r="B68" s="114"/>
      <c r="C68" s="43"/>
      <c r="D68" s="43">
        <v>4410</v>
      </c>
      <c r="E68" s="45" t="s">
        <v>192</v>
      </c>
      <c r="F68" s="46"/>
      <c r="G68" s="117"/>
      <c r="H68" s="46"/>
      <c r="I68" s="217"/>
      <c r="J68" s="47"/>
      <c r="K68" s="47"/>
      <c r="L68" s="47"/>
      <c r="M68" s="47"/>
      <c r="N68" s="47"/>
      <c r="O68" s="47"/>
      <c r="P68" s="118">
        <f>H68+J68+K68+L68+M68+N68+O68</f>
        <v>0</v>
      </c>
    </row>
    <row r="69" spans="2:16" s="32" customFormat="1" ht="12.75">
      <c r="B69" s="114"/>
      <c r="C69" s="33">
        <v>75095</v>
      </c>
      <c r="D69" s="33"/>
      <c r="E69" s="52" t="s">
        <v>25</v>
      </c>
      <c r="F69" s="42">
        <f>SUM(F71:F76)</f>
        <v>73294.83</v>
      </c>
      <c r="G69" s="115">
        <f>SUM(G71:G76)</f>
        <v>41378.28999999999</v>
      </c>
      <c r="H69" s="42">
        <f>SUM(H70:H76)</f>
        <v>159710</v>
      </c>
      <c r="I69" s="120"/>
      <c r="J69" s="40">
        <f>SUM(J70:J76)</f>
        <v>0</v>
      </c>
      <c r="K69" s="40">
        <f>SUM(K70:K76)</f>
        <v>13093</v>
      </c>
      <c r="L69" s="40">
        <f>SUM(L70:L76)</f>
        <v>7529</v>
      </c>
      <c r="M69" s="40"/>
      <c r="N69" s="40">
        <f>SUM(N70:N76)</f>
        <v>0</v>
      </c>
      <c r="O69" s="40">
        <f>SUM(O70:O76)</f>
        <v>0</v>
      </c>
      <c r="P69" s="29">
        <f>SUM(P70:P76)</f>
        <v>180332</v>
      </c>
    </row>
    <row r="70" spans="2:16" s="32" customFormat="1" ht="25.5">
      <c r="B70" s="114"/>
      <c r="C70" s="33"/>
      <c r="D70" s="43">
        <v>3030</v>
      </c>
      <c r="E70" s="45" t="s">
        <v>188</v>
      </c>
      <c r="F70" s="42"/>
      <c r="G70" s="115"/>
      <c r="H70" s="46">
        <v>500</v>
      </c>
      <c r="I70" s="116" t="s">
        <v>213</v>
      </c>
      <c r="J70" s="47"/>
      <c r="K70" s="47"/>
      <c r="L70" s="47"/>
      <c r="M70" s="47"/>
      <c r="N70" s="47"/>
      <c r="O70" s="47"/>
      <c r="P70" s="118">
        <f aca="true" t="shared" si="3" ref="P70:P76">H70+J70+K70+L70+M70+N70+O70</f>
        <v>500</v>
      </c>
    </row>
    <row r="71" spans="2:16" s="32" customFormat="1" ht="25.5">
      <c r="B71" s="114"/>
      <c r="C71" s="33"/>
      <c r="D71" s="43">
        <v>4210</v>
      </c>
      <c r="E71" s="45" t="s">
        <v>161</v>
      </c>
      <c r="F71" s="46">
        <v>39861.26</v>
      </c>
      <c r="G71" s="117">
        <v>9655.5</v>
      </c>
      <c r="H71" s="46">
        <v>32500</v>
      </c>
      <c r="I71" s="215" t="s">
        <v>214</v>
      </c>
      <c r="J71" s="47"/>
      <c r="K71" s="47"/>
      <c r="L71" s="47"/>
      <c r="M71" s="47"/>
      <c r="N71" s="47"/>
      <c r="O71" s="47"/>
      <c r="P71" s="118">
        <f t="shared" si="3"/>
        <v>32500</v>
      </c>
    </row>
    <row r="72" spans="2:16" s="32" customFormat="1" ht="12.75">
      <c r="B72" s="114"/>
      <c r="C72" s="33"/>
      <c r="D72" s="43">
        <v>4260</v>
      </c>
      <c r="E72" s="45" t="s">
        <v>176</v>
      </c>
      <c r="F72" s="46">
        <v>21747.48</v>
      </c>
      <c r="G72" s="117">
        <v>17612.26</v>
      </c>
      <c r="H72" s="46">
        <v>29000</v>
      </c>
      <c r="I72" s="216"/>
      <c r="J72" s="47"/>
      <c r="K72" s="47">
        <v>3093</v>
      </c>
      <c r="L72" s="47">
        <v>7529</v>
      </c>
      <c r="M72" s="47"/>
      <c r="N72" s="47"/>
      <c r="O72" s="47"/>
      <c r="P72" s="118">
        <f t="shared" si="3"/>
        <v>39622</v>
      </c>
    </row>
    <row r="73" spans="2:16" s="32" customFormat="1" ht="12.75">
      <c r="B73" s="114"/>
      <c r="C73" s="33"/>
      <c r="D73" s="43">
        <v>4270</v>
      </c>
      <c r="E73" s="45" t="s">
        <v>215</v>
      </c>
      <c r="F73" s="46">
        <v>1564.99</v>
      </c>
      <c r="G73" s="117">
        <v>1243.03</v>
      </c>
      <c r="H73" s="46">
        <v>24000</v>
      </c>
      <c r="I73" s="216"/>
      <c r="J73" s="47"/>
      <c r="K73" s="47"/>
      <c r="L73" s="47"/>
      <c r="M73" s="47"/>
      <c r="N73" s="47"/>
      <c r="O73" s="47"/>
      <c r="P73" s="118">
        <f t="shared" si="3"/>
        <v>24000</v>
      </c>
    </row>
    <row r="74" spans="2:16" s="32" customFormat="1" ht="12.75">
      <c r="B74" s="114"/>
      <c r="C74" s="43"/>
      <c r="D74" s="43">
        <v>4300</v>
      </c>
      <c r="E74" s="45" t="s">
        <v>163</v>
      </c>
      <c r="F74" s="46">
        <v>10121.1</v>
      </c>
      <c r="G74" s="117">
        <v>4307.5</v>
      </c>
      <c r="H74" s="46">
        <v>36210</v>
      </c>
      <c r="I74" s="217"/>
      <c r="J74" s="47"/>
      <c r="K74" s="47"/>
      <c r="L74" s="47"/>
      <c r="M74" s="47"/>
      <c r="N74" s="47"/>
      <c r="O74" s="47"/>
      <c r="P74" s="118">
        <f t="shared" si="3"/>
        <v>36210</v>
      </c>
    </row>
    <row r="75" spans="2:16" s="32" customFormat="1" ht="12.75">
      <c r="B75" s="114"/>
      <c r="C75" s="43"/>
      <c r="D75" s="43">
        <v>4430</v>
      </c>
      <c r="E75" s="45" t="s">
        <v>203</v>
      </c>
      <c r="F75" s="46"/>
      <c r="G75" s="117"/>
      <c r="H75" s="46">
        <v>2500</v>
      </c>
      <c r="I75" s="119" t="s">
        <v>216</v>
      </c>
      <c r="J75" s="47"/>
      <c r="K75" s="47"/>
      <c r="L75" s="47"/>
      <c r="M75" s="47"/>
      <c r="N75" s="47"/>
      <c r="O75" s="47"/>
      <c r="P75" s="118">
        <f t="shared" si="3"/>
        <v>2500</v>
      </c>
    </row>
    <row r="76" spans="2:16" s="32" customFormat="1" ht="63.75">
      <c r="B76" s="114"/>
      <c r="C76" s="43"/>
      <c r="D76" s="43">
        <v>6050</v>
      </c>
      <c r="E76" s="45" t="s">
        <v>164</v>
      </c>
      <c r="F76" s="46"/>
      <c r="G76" s="117">
        <v>8560</v>
      </c>
      <c r="H76" s="46">
        <v>35000</v>
      </c>
      <c r="I76" s="120" t="s">
        <v>217</v>
      </c>
      <c r="J76" s="47"/>
      <c r="K76" s="47">
        <v>10000</v>
      </c>
      <c r="L76" s="47"/>
      <c r="M76" s="47"/>
      <c r="N76" s="47"/>
      <c r="O76" s="47"/>
      <c r="P76" s="118">
        <f t="shared" si="3"/>
        <v>45000</v>
      </c>
    </row>
    <row r="77" spans="2:16" s="32" customFormat="1" ht="51">
      <c r="B77" s="123">
        <v>751</v>
      </c>
      <c r="C77" s="124"/>
      <c r="D77" s="124"/>
      <c r="E77" s="125" t="s">
        <v>218</v>
      </c>
      <c r="F77" s="126">
        <f>F78</f>
        <v>888</v>
      </c>
      <c r="G77" s="127">
        <f>G78</f>
        <v>936</v>
      </c>
      <c r="H77" s="126">
        <f>H78</f>
        <v>970</v>
      </c>
      <c r="I77" s="128"/>
      <c r="J77" s="129">
        <f>J78</f>
        <v>0</v>
      </c>
      <c r="K77" s="129">
        <f>K78</f>
        <v>0</v>
      </c>
      <c r="L77" s="129">
        <f>L78+L80</f>
        <v>13050</v>
      </c>
      <c r="M77" s="129"/>
      <c r="N77" s="129">
        <f>N78</f>
        <v>0</v>
      </c>
      <c r="O77" s="129">
        <f>O78</f>
        <v>0</v>
      </c>
      <c r="P77" s="126">
        <f>P78+P80</f>
        <v>14020</v>
      </c>
    </row>
    <row r="78" spans="2:16" s="142" customFormat="1" ht="38.25">
      <c r="B78" s="114"/>
      <c r="C78" s="69">
        <v>75101</v>
      </c>
      <c r="D78" s="69"/>
      <c r="E78" s="143" t="s">
        <v>219</v>
      </c>
      <c r="F78" s="42">
        <f aca="true" t="shared" si="4" ref="F78:P78">SUM(F79:F79)</f>
        <v>888</v>
      </c>
      <c r="G78" s="115">
        <f t="shared" si="4"/>
        <v>936</v>
      </c>
      <c r="H78" s="42">
        <f t="shared" si="4"/>
        <v>970</v>
      </c>
      <c r="I78" s="215" t="s">
        <v>185</v>
      </c>
      <c r="J78" s="40">
        <f t="shared" si="4"/>
        <v>0</v>
      </c>
      <c r="K78" s="40">
        <f t="shared" si="4"/>
        <v>0</v>
      </c>
      <c r="L78" s="40">
        <f t="shared" si="4"/>
        <v>0</v>
      </c>
      <c r="M78" s="40"/>
      <c r="N78" s="40">
        <f t="shared" si="4"/>
        <v>0</v>
      </c>
      <c r="O78" s="40">
        <f t="shared" si="4"/>
        <v>0</v>
      </c>
      <c r="P78" s="29">
        <f t="shared" si="4"/>
        <v>970</v>
      </c>
    </row>
    <row r="79" spans="2:16" s="32" customFormat="1" ht="12.75">
      <c r="B79" s="114"/>
      <c r="C79" s="43"/>
      <c r="D79" s="43">
        <v>4300</v>
      </c>
      <c r="E79" s="45" t="s">
        <v>163</v>
      </c>
      <c r="F79" s="46">
        <v>888</v>
      </c>
      <c r="G79" s="117">
        <v>936</v>
      </c>
      <c r="H79" s="46">
        <v>970</v>
      </c>
      <c r="I79" s="217"/>
      <c r="J79" s="47"/>
      <c r="K79" s="47"/>
      <c r="L79" s="47"/>
      <c r="M79" s="47"/>
      <c r="N79" s="47"/>
      <c r="O79" s="47"/>
      <c r="P79" s="118">
        <f>H79+J79+K79+L79+M79+N79+O79</f>
        <v>970</v>
      </c>
    </row>
    <row r="80" spans="2:16" s="32" customFormat="1" ht="25.5">
      <c r="B80" s="114"/>
      <c r="C80" s="69">
        <v>75110</v>
      </c>
      <c r="D80" s="43"/>
      <c r="E80" s="52" t="s">
        <v>61</v>
      </c>
      <c r="F80" s="46"/>
      <c r="G80" s="117"/>
      <c r="H80" s="46"/>
      <c r="I80" s="119"/>
      <c r="J80" s="47"/>
      <c r="K80" s="47"/>
      <c r="L80" s="40">
        <f>SUM(L81:L87)</f>
        <v>13050</v>
      </c>
      <c r="M80" s="47"/>
      <c r="N80" s="47"/>
      <c r="O80" s="47"/>
      <c r="P80" s="29">
        <f>SUM(P81:P87)</f>
        <v>13050</v>
      </c>
    </row>
    <row r="81" spans="2:16" s="32" customFormat="1" ht="25.5">
      <c r="B81" s="121"/>
      <c r="C81" s="72"/>
      <c r="D81" s="43">
        <v>3030</v>
      </c>
      <c r="E81" s="45" t="s">
        <v>188</v>
      </c>
      <c r="F81" s="46"/>
      <c r="G81" s="117"/>
      <c r="H81" s="46"/>
      <c r="I81" s="119"/>
      <c r="J81" s="47"/>
      <c r="K81" s="47"/>
      <c r="L81" s="47">
        <v>8350</v>
      </c>
      <c r="M81" s="47"/>
      <c r="N81" s="47"/>
      <c r="O81" s="47"/>
      <c r="P81" s="118">
        <f>H81+J81+K81+L81+M81+N81+O81</f>
        <v>8350</v>
      </c>
    </row>
    <row r="82" spans="2:16" s="32" customFormat="1" ht="25.5">
      <c r="B82" s="121"/>
      <c r="C82" s="72"/>
      <c r="D82" s="43">
        <v>4010</v>
      </c>
      <c r="E82" s="45" t="s">
        <v>184</v>
      </c>
      <c r="F82" s="46"/>
      <c r="G82" s="117"/>
      <c r="H82" s="46"/>
      <c r="I82" s="119"/>
      <c r="J82" s="47"/>
      <c r="K82" s="47"/>
      <c r="L82" s="47">
        <v>2200</v>
      </c>
      <c r="M82" s="47"/>
      <c r="N82" s="47"/>
      <c r="O82" s="47"/>
      <c r="P82" s="118">
        <f aca="true" t="shared" si="5" ref="P82:P87">H82+J82+K82+L82+M82+N82+O82</f>
        <v>2200</v>
      </c>
    </row>
    <row r="83" spans="2:16" s="32" customFormat="1" ht="25.5">
      <c r="B83" s="121"/>
      <c r="C83" s="72"/>
      <c r="D83" s="43">
        <v>4110</v>
      </c>
      <c r="E83" s="45" t="s">
        <v>186</v>
      </c>
      <c r="F83" s="46"/>
      <c r="G83" s="117"/>
      <c r="H83" s="46"/>
      <c r="I83" s="119"/>
      <c r="J83" s="47"/>
      <c r="K83" s="47"/>
      <c r="L83" s="47">
        <v>310</v>
      </c>
      <c r="M83" s="47"/>
      <c r="N83" s="47"/>
      <c r="O83" s="47"/>
      <c r="P83" s="118">
        <f t="shared" si="5"/>
        <v>310</v>
      </c>
    </row>
    <row r="84" spans="2:16" s="32" customFormat="1" ht="12.75">
      <c r="B84" s="121"/>
      <c r="C84" s="72"/>
      <c r="D84" s="43">
        <v>4120</v>
      </c>
      <c r="E84" s="45" t="s">
        <v>196</v>
      </c>
      <c r="F84" s="46"/>
      <c r="G84" s="117"/>
      <c r="H84" s="46"/>
      <c r="I84" s="119"/>
      <c r="J84" s="47"/>
      <c r="K84" s="47"/>
      <c r="L84" s="47">
        <v>44</v>
      </c>
      <c r="M84" s="47"/>
      <c r="N84" s="47"/>
      <c r="O84" s="47"/>
      <c r="P84" s="118">
        <f t="shared" si="5"/>
        <v>44</v>
      </c>
    </row>
    <row r="85" spans="2:16" s="32" customFormat="1" ht="25.5">
      <c r="B85" s="121"/>
      <c r="C85" s="72"/>
      <c r="D85" s="43">
        <v>4210</v>
      </c>
      <c r="E85" s="45" t="s">
        <v>161</v>
      </c>
      <c r="F85" s="46"/>
      <c r="G85" s="117"/>
      <c r="H85" s="46"/>
      <c r="I85" s="119"/>
      <c r="J85" s="47"/>
      <c r="K85" s="47"/>
      <c r="L85" s="47">
        <v>500</v>
      </c>
      <c r="M85" s="47"/>
      <c r="N85" s="47"/>
      <c r="O85" s="47"/>
      <c r="P85" s="118">
        <f t="shared" si="5"/>
        <v>500</v>
      </c>
    </row>
    <row r="86" spans="2:16" s="32" customFormat="1" ht="12.75">
      <c r="B86" s="114"/>
      <c r="C86" s="43"/>
      <c r="D86" s="43">
        <v>4300</v>
      </c>
      <c r="E86" s="45" t="s">
        <v>163</v>
      </c>
      <c r="F86" s="46"/>
      <c r="G86" s="117"/>
      <c r="H86" s="46"/>
      <c r="I86" s="119"/>
      <c r="J86" s="47"/>
      <c r="K86" s="47"/>
      <c r="L86" s="47">
        <v>1400</v>
      </c>
      <c r="M86" s="47"/>
      <c r="N86" s="47"/>
      <c r="O86" s="47"/>
      <c r="P86" s="118">
        <f t="shared" si="5"/>
        <v>1400</v>
      </c>
    </row>
    <row r="87" spans="2:16" s="32" customFormat="1" ht="12.75">
      <c r="B87" s="114"/>
      <c r="C87" s="43"/>
      <c r="D87" s="43">
        <v>4410</v>
      </c>
      <c r="E87" s="45" t="s">
        <v>192</v>
      </c>
      <c r="F87" s="46"/>
      <c r="G87" s="117"/>
      <c r="H87" s="46"/>
      <c r="I87" s="119"/>
      <c r="J87" s="47"/>
      <c r="K87" s="47"/>
      <c r="L87" s="47">
        <v>246</v>
      </c>
      <c r="M87" s="47"/>
      <c r="N87" s="47"/>
      <c r="O87" s="47"/>
      <c r="P87" s="118">
        <f t="shared" si="5"/>
        <v>246</v>
      </c>
    </row>
    <row r="88" spans="2:16" s="32" customFormat="1" ht="25.5">
      <c r="B88" s="123">
        <v>754</v>
      </c>
      <c r="C88" s="124"/>
      <c r="D88" s="124"/>
      <c r="E88" s="125" t="s">
        <v>62</v>
      </c>
      <c r="F88" s="126">
        <f>F89+F91+F101</f>
        <v>149466.85</v>
      </c>
      <c r="G88" s="127">
        <f>G89+G91+G101</f>
        <v>110669.90000000001</v>
      </c>
      <c r="H88" s="126">
        <f>H89+H91+H101</f>
        <v>166500</v>
      </c>
      <c r="I88" s="128"/>
      <c r="J88" s="129">
        <f aca="true" t="shared" si="6" ref="J88:P88">J89+J91+J101</f>
        <v>0</v>
      </c>
      <c r="K88" s="129">
        <f t="shared" si="6"/>
        <v>1000</v>
      </c>
      <c r="L88" s="130">
        <f t="shared" si="6"/>
        <v>-10000</v>
      </c>
      <c r="M88" s="129"/>
      <c r="N88" s="129">
        <f t="shared" si="6"/>
        <v>0</v>
      </c>
      <c r="O88" s="129">
        <f t="shared" si="6"/>
        <v>0</v>
      </c>
      <c r="P88" s="126">
        <f t="shared" si="6"/>
        <v>157500</v>
      </c>
    </row>
    <row r="89" spans="2:16" s="32" customFormat="1" ht="12.75">
      <c r="B89" s="114"/>
      <c r="C89" s="33">
        <v>75403</v>
      </c>
      <c r="D89" s="33"/>
      <c r="E89" s="52" t="s">
        <v>220</v>
      </c>
      <c r="F89" s="42">
        <f aca="true" t="shared" si="7" ref="F89:P89">SUM(F90:F90)</f>
        <v>999.8</v>
      </c>
      <c r="G89" s="115">
        <f t="shared" si="7"/>
        <v>1725.95</v>
      </c>
      <c r="H89" s="42">
        <f t="shared" si="7"/>
        <v>2000</v>
      </c>
      <c r="I89" s="120"/>
      <c r="J89" s="40">
        <f t="shared" si="7"/>
        <v>0</v>
      </c>
      <c r="K89" s="40">
        <f t="shared" si="7"/>
        <v>0</v>
      </c>
      <c r="L89" s="40">
        <f t="shared" si="7"/>
        <v>0</v>
      </c>
      <c r="M89" s="40"/>
      <c r="N89" s="40">
        <f t="shared" si="7"/>
        <v>0</v>
      </c>
      <c r="O89" s="40">
        <f t="shared" si="7"/>
        <v>0</v>
      </c>
      <c r="P89" s="29">
        <f t="shared" si="7"/>
        <v>2000</v>
      </c>
    </row>
    <row r="90" spans="2:16" s="32" customFormat="1" ht="25.5">
      <c r="B90" s="114"/>
      <c r="C90" s="144"/>
      <c r="D90" s="43">
        <v>4210</v>
      </c>
      <c r="E90" s="45" t="s">
        <v>161</v>
      </c>
      <c r="F90" s="46">
        <v>999.8</v>
      </c>
      <c r="G90" s="117">
        <v>1725.95</v>
      </c>
      <c r="H90" s="46">
        <v>2000</v>
      </c>
      <c r="I90" s="120" t="s">
        <v>221</v>
      </c>
      <c r="J90" s="47"/>
      <c r="K90" s="47"/>
      <c r="L90" s="47"/>
      <c r="M90" s="47"/>
      <c r="N90" s="47"/>
      <c r="O90" s="47"/>
      <c r="P90" s="118">
        <f>H90+J90+K90+L90+M90+N90+O90</f>
        <v>2000</v>
      </c>
    </row>
    <row r="91" spans="2:16" s="32" customFormat="1" ht="12.75">
      <c r="B91" s="114"/>
      <c r="C91" s="33">
        <v>75412</v>
      </c>
      <c r="D91" s="33"/>
      <c r="E91" s="52" t="s">
        <v>63</v>
      </c>
      <c r="F91" s="42">
        <f>SUM(F92:F100)</f>
        <v>147393.33000000002</v>
      </c>
      <c r="G91" s="115">
        <f>SUM(G92:G100)</f>
        <v>108932.73000000001</v>
      </c>
      <c r="H91" s="42">
        <f>SUM(H92:H100)</f>
        <v>163500</v>
      </c>
      <c r="I91" s="120"/>
      <c r="J91" s="40">
        <f>SUM(J92:J100)</f>
        <v>0</v>
      </c>
      <c r="K91" s="40">
        <f>SUM(K92:K100)</f>
        <v>0</v>
      </c>
      <c r="L91" s="60">
        <f>SUM(L92:L100)</f>
        <v>-10000</v>
      </c>
      <c r="M91" s="40"/>
      <c r="N91" s="40">
        <f>SUM(N92:N100)</f>
        <v>0</v>
      </c>
      <c r="O91" s="40">
        <f>SUM(O92:O100)</f>
        <v>0</v>
      </c>
      <c r="P91" s="29">
        <f>SUM(P92:P100)</f>
        <v>153500</v>
      </c>
    </row>
    <row r="92" spans="2:16" s="32" customFormat="1" ht="25.5">
      <c r="B92" s="114"/>
      <c r="C92" s="43"/>
      <c r="D92" s="43">
        <v>3030</v>
      </c>
      <c r="E92" s="45" t="s">
        <v>188</v>
      </c>
      <c r="F92" s="46">
        <v>26683.5</v>
      </c>
      <c r="G92" s="117">
        <v>24818.5</v>
      </c>
      <c r="H92" s="46">
        <v>20000</v>
      </c>
      <c r="I92" s="215" t="s">
        <v>222</v>
      </c>
      <c r="J92" s="47"/>
      <c r="K92" s="61"/>
      <c r="L92" s="47"/>
      <c r="M92" s="47"/>
      <c r="N92" s="47"/>
      <c r="O92" s="47"/>
      <c r="P92" s="118">
        <f aca="true" t="shared" si="8" ref="P92:P100">H92+J92+K92+L92+M92+N92+O92</f>
        <v>20000</v>
      </c>
    </row>
    <row r="93" spans="2:16" s="32" customFormat="1" ht="25.5">
      <c r="B93" s="114"/>
      <c r="C93" s="43"/>
      <c r="D93" s="43">
        <v>4210</v>
      </c>
      <c r="E93" s="45" t="s">
        <v>161</v>
      </c>
      <c r="F93" s="46">
        <v>38318.84</v>
      </c>
      <c r="G93" s="117">
        <v>42472.3</v>
      </c>
      <c r="H93" s="46">
        <v>42000</v>
      </c>
      <c r="I93" s="216"/>
      <c r="J93" s="47"/>
      <c r="K93" s="47"/>
      <c r="L93" s="61">
        <v>-16000</v>
      </c>
      <c r="M93" s="47"/>
      <c r="N93" s="47"/>
      <c r="O93" s="47"/>
      <c r="P93" s="118">
        <f t="shared" si="8"/>
        <v>26000</v>
      </c>
    </row>
    <row r="94" spans="2:16" s="32" customFormat="1" ht="12.75">
      <c r="B94" s="114"/>
      <c r="C94" s="43"/>
      <c r="D94" s="43">
        <v>4260</v>
      </c>
      <c r="E94" s="45" t="s">
        <v>176</v>
      </c>
      <c r="F94" s="46">
        <v>2008.33</v>
      </c>
      <c r="G94" s="117">
        <v>2503.41</v>
      </c>
      <c r="H94" s="46">
        <v>2000</v>
      </c>
      <c r="I94" s="216"/>
      <c r="J94" s="47"/>
      <c r="K94" s="47"/>
      <c r="L94" s="47">
        <v>6000</v>
      </c>
      <c r="M94" s="47"/>
      <c r="N94" s="47"/>
      <c r="O94" s="47"/>
      <c r="P94" s="118">
        <f t="shared" si="8"/>
        <v>8000</v>
      </c>
    </row>
    <row r="95" spans="2:16" s="32" customFormat="1" ht="12.75">
      <c r="B95" s="114"/>
      <c r="C95" s="43"/>
      <c r="D95" s="43">
        <v>4270</v>
      </c>
      <c r="E95" s="45" t="s">
        <v>215</v>
      </c>
      <c r="F95" s="46">
        <v>9623.69</v>
      </c>
      <c r="G95" s="117">
        <v>9590.14</v>
      </c>
      <c r="H95" s="46">
        <v>15000</v>
      </c>
      <c r="I95" s="216"/>
      <c r="J95" s="47"/>
      <c r="K95" s="47"/>
      <c r="L95" s="47"/>
      <c r="M95" s="47"/>
      <c r="N95" s="47"/>
      <c r="O95" s="47"/>
      <c r="P95" s="118">
        <f t="shared" si="8"/>
        <v>15000</v>
      </c>
    </row>
    <row r="96" spans="2:16" s="32" customFormat="1" ht="12.75">
      <c r="B96" s="114"/>
      <c r="C96" s="43"/>
      <c r="D96" s="43">
        <v>4300</v>
      </c>
      <c r="E96" s="45" t="s">
        <v>163</v>
      </c>
      <c r="F96" s="46">
        <v>14145.03</v>
      </c>
      <c r="G96" s="117">
        <v>12901.57</v>
      </c>
      <c r="H96" s="46">
        <v>8000</v>
      </c>
      <c r="I96" s="216"/>
      <c r="J96" s="47"/>
      <c r="K96" s="47"/>
      <c r="L96" s="47"/>
      <c r="M96" s="47"/>
      <c r="N96" s="47"/>
      <c r="O96" s="47"/>
      <c r="P96" s="118">
        <f t="shared" si="8"/>
        <v>8000</v>
      </c>
    </row>
    <row r="97" spans="2:16" s="32" customFormat="1" ht="12.75">
      <c r="B97" s="114"/>
      <c r="C97" s="43"/>
      <c r="D97" s="43">
        <v>4410</v>
      </c>
      <c r="E97" s="45" t="s">
        <v>192</v>
      </c>
      <c r="F97" s="46">
        <v>427.65</v>
      </c>
      <c r="G97" s="117">
        <v>1014.66</v>
      </c>
      <c r="H97" s="46">
        <v>1500</v>
      </c>
      <c r="I97" s="216"/>
      <c r="J97" s="47"/>
      <c r="K97" s="47"/>
      <c r="L97" s="47"/>
      <c r="M97" s="47"/>
      <c r="N97" s="47"/>
      <c r="O97" s="47"/>
      <c r="P97" s="118">
        <f t="shared" si="8"/>
        <v>1500</v>
      </c>
    </row>
    <row r="98" spans="2:16" s="32" customFormat="1" ht="12.75">
      <c r="B98" s="114"/>
      <c r="C98" s="43"/>
      <c r="D98" s="43">
        <v>4430</v>
      </c>
      <c r="E98" s="45" t="s">
        <v>203</v>
      </c>
      <c r="F98" s="46">
        <v>12359.3</v>
      </c>
      <c r="G98" s="117">
        <v>13456.34</v>
      </c>
      <c r="H98" s="46">
        <v>11000</v>
      </c>
      <c r="I98" s="217"/>
      <c r="J98" s="47"/>
      <c r="K98" s="47"/>
      <c r="L98" s="47"/>
      <c r="M98" s="47"/>
      <c r="N98" s="47"/>
      <c r="O98" s="47"/>
      <c r="P98" s="118">
        <f t="shared" si="8"/>
        <v>11000</v>
      </c>
    </row>
    <row r="99" spans="2:16" s="32" customFormat="1" ht="63.75">
      <c r="B99" s="114"/>
      <c r="C99" s="43"/>
      <c r="D99" s="43">
        <v>6050</v>
      </c>
      <c r="E99" s="45" t="s">
        <v>164</v>
      </c>
      <c r="F99" s="46">
        <v>5626.99</v>
      </c>
      <c r="G99" s="117"/>
      <c r="H99" s="46">
        <v>39000</v>
      </c>
      <c r="I99" s="120" t="s">
        <v>223</v>
      </c>
      <c r="J99" s="47"/>
      <c r="K99" s="47"/>
      <c r="L99" s="47"/>
      <c r="M99" s="47"/>
      <c r="N99" s="47"/>
      <c r="O99" s="47"/>
      <c r="P99" s="118">
        <f t="shared" si="8"/>
        <v>39000</v>
      </c>
    </row>
    <row r="100" spans="2:16" s="32" customFormat="1" ht="38.25">
      <c r="B100" s="114"/>
      <c r="C100" s="43"/>
      <c r="D100" s="43">
        <v>6060</v>
      </c>
      <c r="E100" s="45" t="s">
        <v>206</v>
      </c>
      <c r="F100" s="46">
        <v>38200</v>
      </c>
      <c r="G100" s="117">
        <v>2175.81</v>
      </c>
      <c r="H100" s="46">
        <v>25000</v>
      </c>
      <c r="I100" s="120" t="s">
        <v>224</v>
      </c>
      <c r="J100" s="47"/>
      <c r="K100" s="47"/>
      <c r="L100" s="47"/>
      <c r="M100" s="47"/>
      <c r="N100" s="47"/>
      <c r="O100" s="47"/>
      <c r="P100" s="118">
        <f t="shared" si="8"/>
        <v>25000</v>
      </c>
    </row>
    <row r="101" spans="2:16" s="32" customFormat="1" ht="12.75">
      <c r="B101" s="114"/>
      <c r="C101" s="33">
        <v>75414</v>
      </c>
      <c r="D101" s="33"/>
      <c r="E101" s="52" t="s">
        <v>65</v>
      </c>
      <c r="F101" s="42">
        <f>SUM(F102:F105)</f>
        <v>1073.72</v>
      </c>
      <c r="G101" s="115">
        <f>SUM(G102:G105)</f>
        <v>11.22</v>
      </c>
      <c r="H101" s="42">
        <f>SUM(H102:H105)</f>
        <v>1000</v>
      </c>
      <c r="I101" s="120"/>
      <c r="J101" s="40">
        <f>SUM(J102:J105)</f>
        <v>0</v>
      </c>
      <c r="K101" s="40">
        <f>SUM(K102:K105)</f>
        <v>1000</v>
      </c>
      <c r="L101" s="40">
        <f>SUM(L102:L105)</f>
        <v>0</v>
      </c>
      <c r="M101" s="40"/>
      <c r="N101" s="40">
        <f>SUM(N102:N105)</f>
        <v>0</v>
      </c>
      <c r="O101" s="40">
        <f>SUM(O102:O105)</f>
        <v>0</v>
      </c>
      <c r="P101" s="29">
        <f>SUM(P102:P105)</f>
        <v>2000</v>
      </c>
    </row>
    <row r="102" spans="2:16" s="32" customFormat="1" ht="25.5">
      <c r="B102" s="114"/>
      <c r="C102" s="43"/>
      <c r="D102" s="43">
        <v>3030</v>
      </c>
      <c r="E102" s="45" t="s">
        <v>188</v>
      </c>
      <c r="F102" s="46"/>
      <c r="G102" s="117"/>
      <c r="H102" s="46">
        <v>200</v>
      </c>
      <c r="I102" s="215" t="s">
        <v>225</v>
      </c>
      <c r="J102" s="47"/>
      <c r="K102" s="47"/>
      <c r="L102" s="47"/>
      <c r="M102" s="47"/>
      <c r="N102" s="47"/>
      <c r="O102" s="47"/>
      <c r="P102" s="118">
        <f>H102+J102+K102+L102+M102+N102+O102</f>
        <v>200</v>
      </c>
    </row>
    <row r="103" spans="2:16" s="32" customFormat="1" ht="25.5">
      <c r="B103" s="114"/>
      <c r="C103" s="43"/>
      <c r="D103" s="43">
        <v>4210</v>
      </c>
      <c r="E103" s="45" t="s">
        <v>161</v>
      </c>
      <c r="F103" s="46">
        <v>767.49</v>
      </c>
      <c r="G103" s="117"/>
      <c r="H103" s="46">
        <v>500</v>
      </c>
      <c r="I103" s="216"/>
      <c r="J103" s="47"/>
      <c r="K103" s="47"/>
      <c r="L103" s="47"/>
      <c r="M103" s="47"/>
      <c r="N103" s="47"/>
      <c r="O103" s="47"/>
      <c r="P103" s="118">
        <f>H103+J103+K103+L103+M103+N103+O103</f>
        <v>500</v>
      </c>
    </row>
    <row r="104" spans="2:16" s="32" customFormat="1" ht="12.75">
      <c r="B104" s="114"/>
      <c r="C104" s="43"/>
      <c r="D104" s="43">
        <v>4300</v>
      </c>
      <c r="E104" s="45" t="s">
        <v>163</v>
      </c>
      <c r="F104" s="46"/>
      <c r="G104" s="117"/>
      <c r="H104" s="46">
        <v>200</v>
      </c>
      <c r="I104" s="216"/>
      <c r="J104" s="47"/>
      <c r="K104" s="47">
        <v>1000</v>
      </c>
      <c r="L104" s="47"/>
      <c r="M104" s="47"/>
      <c r="N104" s="47"/>
      <c r="O104" s="47"/>
      <c r="P104" s="118">
        <f>H104+J104+K104+L104+M104+N104+O104</f>
        <v>1200</v>
      </c>
    </row>
    <row r="105" spans="2:16" s="32" customFormat="1" ht="12.75">
      <c r="B105" s="114"/>
      <c r="C105" s="43"/>
      <c r="D105" s="43">
        <v>4410</v>
      </c>
      <c r="E105" s="45" t="s">
        <v>192</v>
      </c>
      <c r="F105" s="46">
        <v>306.23</v>
      </c>
      <c r="G105" s="117">
        <v>11.22</v>
      </c>
      <c r="H105" s="46">
        <v>100</v>
      </c>
      <c r="I105" s="217"/>
      <c r="J105" s="47"/>
      <c r="K105" s="47"/>
      <c r="L105" s="47"/>
      <c r="M105" s="47"/>
      <c r="N105" s="47"/>
      <c r="O105" s="47"/>
      <c r="P105" s="118">
        <f>H105+J105+K105+L105+M105+N105+O105</f>
        <v>100</v>
      </c>
    </row>
    <row r="106" spans="2:16" s="32" customFormat="1" ht="12.75">
      <c r="B106" s="123">
        <v>757</v>
      </c>
      <c r="C106" s="124"/>
      <c r="D106" s="124"/>
      <c r="E106" s="125" t="s">
        <v>226</v>
      </c>
      <c r="F106" s="126">
        <f>F107</f>
        <v>0</v>
      </c>
      <c r="G106" s="127">
        <f>G107</f>
        <v>0</v>
      </c>
      <c r="H106" s="126">
        <f>H107</f>
        <v>71000</v>
      </c>
      <c r="I106" s="128"/>
      <c r="J106" s="129">
        <f>J107</f>
        <v>12654</v>
      </c>
      <c r="K106" s="129">
        <f>K107</f>
        <v>0</v>
      </c>
      <c r="L106" s="129">
        <f>L107</f>
        <v>0</v>
      </c>
      <c r="M106" s="129"/>
      <c r="N106" s="129">
        <f>N107</f>
        <v>0</v>
      </c>
      <c r="O106" s="129">
        <f>O107</f>
        <v>0</v>
      </c>
      <c r="P106" s="126">
        <f>P107</f>
        <v>83654</v>
      </c>
    </row>
    <row r="107" spans="2:16" s="32" customFormat="1" ht="58.5" customHeight="1">
      <c r="B107" s="114"/>
      <c r="C107" s="33">
        <v>75702</v>
      </c>
      <c r="D107" s="33"/>
      <c r="E107" s="52" t="s">
        <v>227</v>
      </c>
      <c r="F107" s="37">
        <f>SUM(F108:F108)</f>
        <v>0</v>
      </c>
      <c r="G107" s="131">
        <f>SUM(G108:G108)</f>
        <v>0</v>
      </c>
      <c r="H107" s="37">
        <f>SUM(H108:H108)</f>
        <v>71000</v>
      </c>
      <c r="I107" s="215" t="s">
        <v>228</v>
      </c>
      <c r="J107" s="40">
        <f>SUM(J108:J108)</f>
        <v>12654</v>
      </c>
      <c r="K107" s="39">
        <f>SUM(K108:K108)</f>
        <v>0</v>
      </c>
      <c r="L107" s="40">
        <f>SUM(L108:L108)</f>
        <v>0</v>
      </c>
      <c r="M107" s="40"/>
      <c r="N107" s="39">
        <f>SUM(N108:N108)</f>
        <v>0</v>
      </c>
      <c r="O107" s="39">
        <f>SUM(O108:O108)</f>
        <v>0</v>
      </c>
      <c r="P107" s="137">
        <f>SUM(P108:P108)</f>
        <v>83654</v>
      </c>
    </row>
    <row r="108" spans="2:16" s="32" customFormat="1" ht="51">
      <c r="B108" s="114"/>
      <c r="C108" s="43"/>
      <c r="D108" s="43">
        <v>8070</v>
      </c>
      <c r="E108" s="45" t="s">
        <v>229</v>
      </c>
      <c r="F108" s="46"/>
      <c r="G108" s="117"/>
      <c r="H108" s="46">
        <v>71000</v>
      </c>
      <c r="I108" s="217"/>
      <c r="J108" s="47">
        <v>12654</v>
      </c>
      <c r="K108" s="47"/>
      <c r="L108" s="47"/>
      <c r="M108" s="47"/>
      <c r="N108" s="47"/>
      <c r="O108" s="47"/>
      <c r="P108" s="118">
        <f>H108+J108+K108+L108+M108+N108+O108</f>
        <v>83654</v>
      </c>
    </row>
    <row r="109" spans="2:16" s="32" customFormat="1" ht="12.75">
      <c r="B109" s="123">
        <v>758</v>
      </c>
      <c r="C109" s="124"/>
      <c r="D109" s="124"/>
      <c r="E109" s="125" t="s">
        <v>117</v>
      </c>
      <c r="F109" s="126">
        <f>F110</f>
        <v>0</v>
      </c>
      <c r="G109" s="127">
        <f>G110</f>
        <v>0</v>
      </c>
      <c r="H109" s="126">
        <f>H110</f>
        <v>50000</v>
      </c>
      <c r="I109" s="128"/>
      <c r="J109" s="129">
        <f>J110</f>
        <v>0</v>
      </c>
      <c r="K109" s="129">
        <f>K110</f>
        <v>0</v>
      </c>
      <c r="L109" s="129">
        <f>L110</f>
        <v>0</v>
      </c>
      <c r="M109" s="129"/>
      <c r="N109" s="129">
        <f>N110</f>
        <v>0</v>
      </c>
      <c r="O109" s="129">
        <f>O110</f>
        <v>0</v>
      </c>
      <c r="P109" s="126">
        <f>P110</f>
        <v>50000</v>
      </c>
    </row>
    <row r="110" spans="2:16" s="32" customFormat="1" ht="12.75">
      <c r="B110" s="114"/>
      <c r="C110" s="33">
        <v>75818</v>
      </c>
      <c r="D110" s="33"/>
      <c r="E110" s="52" t="s">
        <v>230</v>
      </c>
      <c r="F110" s="37">
        <f>SUM(F111:F111)</f>
        <v>0</v>
      </c>
      <c r="G110" s="131">
        <f>SUM(G111:G111)</f>
        <v>0</v>
      </c>
      <c r="H110" s="37">
        <f>SUM(H111:H111)</f>
        <v>50000</v>
      </c>
      <c r="I110" s="215" t="s">
        <v>231</v>
      </c>
      <c r="J110" s="40">
        <f>SUM(J111:J111)</f>
        <v>0</v>
      </c>
      <c r="K110" s="39">
        <f>SUM(K111:K111)</f>
        <v>0</v>
      </c>
      <c r="L110" s="40">
        <f>SUM(L111:L111)</f>
        <v>0</v>
      </c>
      <c r="M110" s="40"/>
      <c r="N110" s="39">
        <f>SUM(N111:N111)</f>
        <v>0</v>
      </c>
      <c r="O110" s="39">
        <f>SUM(O111:O111)</f>
        <v>0</v>
      </c>
      <c r="P110" s="137">
        <f>SUM(P111:P111)</f>
        <v>50000</v>
      </c>
    </row>
    <row r="111" spans="2:16" s="32" customFormat="1" ht="13.5" customHeight="1">
      <c r="B111" s="114"/>
      <c r="C111" s="43"/>
      <c r="D111" s="43">
        <v>4810</v>
      </c>
      <c r="E111" s="45" t="s">
        <v>232</v>
      </c>
      <c r="F111" s="46"/>
      <c r="G111" s="117"/>
      <c r="H111" s="46">
        <v>50000</v>
      </c>
      <c r="I111" s="217"/>
      <c r="J111" s="47"/>
      <c r="K111" s="47"/>
      <c r="L111" s="47"/>
      <c r="M111" s="47"/>
      <c r="N111" s="47"/>
      <c r="O111" s="47"/>
      <c r="P111" s="118">
        <f>H111+J111+K111+L111+M111+N111+O111</f>
        <v>50000</v>
      </c>
    </row>
    <row r="112" spans="2:16" s="32" customFormat="1" ht="12.75">
      <c r="B112" s="123">
        <v>801</v>
      </c>
      <c r="C112" s="124"/>
      <c r="D112" s="124"/>
      <c r="E112" s="125" t="s">
        <v>124</v>
      </c>
      <c r="F112" s="126">
        <f>F113+F129+F139+F150+F152+F167+F164</f>
        <v>3575231.1599999997</v>
      </c>
      <c r="G112" s="127">
        <f>G113+G129+G139+G150+G152+G167+G164</f>
        <v>3493087.000000001</v>
      </c>
      <c r="H112" s="126">
        <f>H113+H129+H139+H150+H152+H167+H164</f>
        <v>4176847</v>
      </c>
      <c r="I112" s="128"/>
      <c r="J112" s="129">
        <f>J113+J129+J139+J150+J152+J167+J164</f>
        <v>0</v>
      </c>
      <c r="K112" s="129">
        <f>K113+K129+K139+K150+K152+K167+K164</f>
        <v>0</v>
      </c>
      <c r="L112" s="129">
        <f>L113+L129+L139+L150+L152+L167+L164</f>
        <v>1561</v>
      </c>
      <c r="M112" s="129"/>
      <c r="N112" s="129">
        <f>N113+N129+N139+N150+N152+N167+N164</f>
        <v>0</v>
      </c>
      <c r="O112" s="129">
        <f>O113+O129+O139+O150+O152+O167+O164</f>
        <v>0</v>
      </c>
      <c r="P112" s="126">
        <f>P113+P129+P139+P150+P152+P167+P164</f>
        <v>4178408</v>
      </c>
    </row>
    <row r="113" spans="2:16" s="32" customFormat="1" ht="12.75">
      <c r="B113" s="114"/>
      <c r="C113" s="33">
        <v>80101</v>
      </c>
      <c r="D113" s="33"/>
      <c r="E113" s="52" t="s">
        <v>125</v>
      </c>
      <c r="F113" s="42">
        <f>SUM(F114:F127)</f>
        <v>2544998.4099999997</v>
      </c>
      <c r="G113" s="115">
        <f>SUM(G114:G127)</f>
        <v>2215163.0700000008</v>
      </c>
      <c r="H113" s="42">
        <f>SUM(H114:H128)</f>
        <v>2529860</v>
      </c>
      <c r="I113" s="120"/>
      <c r="J113" s="40">
        <f>SUM(J114:J128)</f>
        <v>0</v>
      </c>
      <c r="K113" s="40">
        <f>SUM(K114:K128)</f>
        <v>0</v>
      </c>
      <c r="L113" s="40">
        <f>SUM(L114:L128)</f>
        <v>1561</v>
      </c>
      <c r="M113" s="40"/>
      <c r="N113" s="40">
        <f>SUM(N114:N128)</f>
        <v>0</v>
      </c>
      <c r="O113" s="40">
        <f>SUM(O114:O128)</f>
        <v>0</v>
      </c>
      <c r="P113" s="29">
        <f>SUM(P114:P127)</f>
        <v>2531421</v>
      </c>
    </row>
    <row r="114" spans="2:16" s="32" customFormat="1" ht="38.25">
      <c r="B114" s="114"/>
      <c r="C114" s="43"/>
      <c r="D114" s="43">
        <v>3020</v>
      </c>
      <c r="E114" s="45" t="s">
        <v>193</v>
      </c>
      <c r="F114" s="46">
        <v>103500.07</v>
      </c>
      <c r="G114" s="117">
        <v>98344.24</v>
      </c>
      <c r="H114" s="46">
        <v>112100</v>
      </c>
      <c r="I114" s="120" t="s">
        <v>233</v>
      </c>
      <c r="J114" s="47"/>
      <c r="K114" s="47"/>
      <c r="L114" s="47"/>
      <c r="M114" s="47"/>
      <c r="N114" s="47"/>
      <c r="O114" s="47"/>
      <c r="P114" s="118">
        <f aca="true" t="shared" si="9" ref="P114:P128">H114+J114+K114+L114+M114+N114+O114</f>
        <v>112100</v>
      </c>
    </row>
    <row r="115" spans="2:16" s="32" customFormat="1" ht="25.5">
      <c r="B115" s="114"/>
      <c r="C115" s="43"/>
      <c r="D115" s="43">
        <v>3240</v>
      </c>
      <c r="E115" s="45" t="s">
        <v>234</v>
      </c>
      <c r="F115" s="46"/>
      <c r="G115" s="117"/>
      <c r="H115" s="46"/>
      <c r="I115" s="120"/>
      <c r="J115" s="47"/>
      <c r="K115" s="47"/>
      <c r="L115" s="47">
        <v>1561</v>
      </c>
      <c r="M115" s="47"/>
      <c r="N115" s="47"/>
      <c r="O115" s="47"/>
      <c r="P115" s="118">
        <f t="shared" si="9"/>
        <v>1561</v>
      </c>
    </row>
    <row r="116" spans="2:16" s="32" customFormat="1" ht="25.5">
      <c r="B116" s="114"/>
      <c r="C116" s="43"/>
      <c r="D116" s="43">
        <v>4010</v>
      </c>
      <c r="E116" s="45" t="s">
        <v>184</v>
      </c>
      <c r="F116" s="46">
        <v>1436574.91</v>
      </c>
      <c r="G116" s="117">
        <v>1346125.04</v>
      </c>
      <c r="H116" s="46">
        <v>1547070</v>
      </c>
      <c r="I116" s="120"/>
      <c r="J116" s="47"/>
      <c r="K116" s="47"/>
      <c r="L116" s="61">
        <v>-460</v>
      </c>
      <c r="M116" s="47"/>
      <c r="N116" s="47"/>
      <c r="O116" s="47"/>
      <c r="P116" s="118">
        <f t="shared" si="9"/>
        <v>1546610</v>
      </c>
    </row>
    <row r="117" spans="2:16" s="32" customFormat="1" ht="25.5">
      <c r="B117" s="114"/>
      <c r="C117" s="43"/>
      <c r="D117" s="43">
        <v>4040</v>
      </c>
      <c r="E117" s="45" t="s">
        <v>195</v>
      </c>
      <c r="F117" s="46">
        <v>118441.8</v>
      </c>
      <c r="G117" s="117">
        <v>102224.28</v>
      </c>
      <c r="H117" s="46">
        <v>110650</v>
      </c>
      <c r="I117" s="120"/>
      <c r="J117" s="47"/>
      <c r="K117" s="47"/>
      <c r="L117" s="61">
        <v>-2287</v>
      </c>
      <c r="M117" s="47"/>
      <c r="N117" s="47"/>
      <c r="O117" s="47"/>
      <c r="P117" s="118">
        <f t="shared" si="9"/>
        <v>108363</v>
      </c>
    </row>
    <row r="118" spans="2:16" s="32" customFormat="1" ht="25.5">
      <c r="B118" s="114"/>
      <c r="C118" s="43"/>
      <c r="D118" s="43">
        <v>4110</v>
      </c>
      <c r="E118" s="45" t="s">
        <v>186</v>
      </c>
      <c r="F118" s="46">
        <v>284160.78</v>
      </c>
      <c r="G118" s="117">
        <v>237727.29</v>
      </c>
      <c r="H118" s="46">
        <v>300100</v>
      </c>
      <c r="I118" s="120"/>
      <c r="J118" s="47"/>
      <c r="K118" s="47"/>
      <c r="L118" s="47"/>
      <c r="M118" s="47"/>
      <c r="N118" s="47"/>
      <c r="O118" s="47"/>
      <c r="P118" s="118">
        <f t="shared" si="9"/>
        <v>300100</v>
      </c>
    </row>
    <row r="119" spans="2:16" s="32" customFormat="1" ht="12.75">
      <c r="B119" s="114"/>
      <c r="C119" s="43"/>
      <c r="D119" s="43">
        <v>4120</v>
      </c>
      <c r="E119" s="45" t="s">
        <v>196</v>
      </c>
      <c r="F119" s="46">
        <v>39323.86</v>
      </c>
      <c r="G119" s="117">
        <v>33659.62</v>
      </c>
      <c r="H119" s="46">
        <v>41270</v>
      </c>
      <c r="I119" s="120"/>
      <c r="J119" s="47"/>
      <c r="K119" s="47"/>
      <c r="L119" s="47"/>
      <c r="M119" s="47"/>
      <c r="N119" s="47"/>
      <c r="O119" s="47"/>
      <c r="P119" s="118">
        <f t="shared" si="9"/>
        <v>41270</v>
      </c>
    </row>
    <row r="120" spans="2:16" s="32" customFormat="1" ht="25.5">
      <c r="B120" s="114"/>
      <c r="C120" s="43"/>
      <c r="D120" s="43">
        <v>4210</v>
      </c>
      <c r="E120" s="45" t="s">
        <v>161</v>
      </c>
      <c r="F120" s="46">
        <v>140496.52</v>
      </c>
      <c r="G120" s="117">
        <v>106455.23</v>
      </c>
      <c r="H120" s="46">
        <v>109000</v>
      </c>
      <c r="I120" s="120" t="s">
        <v>235</v>
      </c>
      <c r="J120" s="47"/>
      <c r="K120" s="47"/>
      <c r="L120" s="47">
        <v>2747</v>
      </c>
      <c r="M120" s="47"/>
      <c r="N120" s="47"/>
      <c r="O120" s="47"/>
      <c r="P120" s="118">
        <f t="shared" si="9"/>
        <v>111747</v>
      </c>
    </row>
    <row r="121" spans="2:16" s="32" customFormat="1" ht="25.5">
      <c r="B121" s="114"/>
      <c r="C121" s="43"/>
      <c r="D121" s="43">
        <v>4240</v>
      </c>
      <c r="E121" s="45" t="s">
        <v>236</v>
      </c>
      <c r="F121" s="46">
        <v>6841.09</v>
      </c>
      <c r="G121" s="117">
        <v>11499.86</v>
      </c>
      <c r="H121" s="46">
        <v>10000</v>
      </c>
      <c r="I121" s="120"/>
      <c r="J121" s="47"/>
      <c r="K121" s="47"/>
      <c r="L121" s="47"/>
      <c r="M121" s="47"/>
      <c r="N121" s="47"/>
      <c r="O121" s="47"/>
      <c r="P121" s="118">
        <f t="shared" si="9"/>
        <v>10000</v>
      </c>
    </row>
    <row r="122" spans="2:16" s="32" customFormat="1" ht="12.75">
      <c r="B122" s="114"/>
      <c r="C122" s="43"/>
      <c r="D122" s="43">
        <v>4260</v>
      </c>
      <c r="E122" s="45" t="s">
        <v>176</v>
      </c>
      <c r="F122" s="46">
        <v>100512.15</v>
      </c>
      <c r="G122" s="117">
        <v>104135.13</v>
      </c>
      <c r="H122" s="46">
        <v>115000</v>
      </c>
      <c r="I122" s="120"/>
      <c r="J122" s="47"/>
      <c r="K122" s="47"/>
      <c r="L122" s="47"/>
      <c r="M122" s="47"/>
      <c r="N122" s="47"/>
      <c r="O122" s="47"/>
      <c r="P122" s="118">
        <f t="shared" si="9"/>
        <v>115000</v>
      </c>
    </row>
    <row r="123" spans="2:16" s="32" customFormat="1" ht="51">
      <c r="B123" s="114"/>
      <c r="C123" s="43"/>
      <c r="D123" s="43">
        <v>4270</v>
      </c>
      <c r="E123" s="45" t="s">
        <v>162</v>
      </c>
      <c r="F123" s="46">
        <v>28464.49</v>
      </c>
      <c r="G123" s="117">
        <v>24206.49</v>
      </c>
      <c r="H123" s="46">
        <v>35000</v>
      </c>
      <c r="I123" s="120" t="s">
        <v>237</v>
      </c>
      <c r="J123" s="47"/>
      <c r="K123" s="47"/>
      <c r="L123" s="47"/>
      <c r="M123" s="47"/>
      <c r="N123" s="47"/>
      <c r="O123" s="47"/>
      <c r="P123" s="118">
        <f t="shared" si="9"/>
        <v>35000</v>
      </c>
    </row>
    <row r="124" spans="2:16" s="32" customFormat="1" ht="12.75">
      <c r="B124" s="114"/>
      <c r="C124" s="43"/>
      <c r="D124" s="43">
        <v>4300</v>
      </c>
      <c r="E124" s="45" t="s">
        <v>163</v>
      </c>
      <c r="F124" s="46">
        <v>119785.26</v>
      </c>
      <c r="G124" s="117">
        <v>46125.24</v>
      </c>
      <c r="H124" s="46">
        <v>50000</v>
      </c>
      <c r="I124" s="120"/>
      <c r="J124" s="47"/>
      <c r="K124" s="47"/>
      <c r="L124" s="47"/>
      <c r="M124" s="47"/>
      <c r="N124" s="47"/>
      <c r="O124" s="47"/>
      <c r="P124" s="118">
        <f t="shared" si="9"/>
        <v>50000</v>
      </c>
    </row>
    <row r="125" spans="2:16" s="32" customFormat="1" ht="12.75">
      <c r="B125" s="114"/>
      <c r="C125" s="43"/>
      <c r="D125" s="43">
        <v>4410</v>
      </c>
      <c r="E125" s="45" t="s">
        <v>192</v>
      </c>
      <c r="F125" s="46">
        <v>7888.73</v>
      </c>
      <c r="G125" s="117">
        <v>3739.97</v>
      </c>
      <c r="H125" s="46">
        <v>5000</v>
      </c>
      <c r="I125" s="120"/>
      <c r="J125" s="47"/>
      <c r="K125" s="47">
        <v>720</v>
      </c>
      <c r="L125" s="47"/>
      <c r="M125" s="47"/>
      <c r="N125" s="47"/>
      <c r="O125" s="47"/>
      <c r="P125" s="118">
        <f t="shared" si="9"/>
        <v>5720</v>
      </c>
    </row>
    <row r="126" spans="2:16" s="32" customFormat="1" ht="38.25">
      <c r="B126" s="114"/>
      <c r="C126" s="43"/>
      <c r="D126" s="43">
        <v>4440</v>
      </c>
      <c r="E126" s="45" t="s">
        <v>205</v>
      </c>
      <c r="F126" s="46">
        <v>93000</v>
      </c>
      <c r="G126" s="117">
        <v>83300</v>
      </c>
      <c r="H126" s="46">
        <v>94670</v>
      </c>
      <c r="I126" s="120" t="s">
        <v>238</v>
      </c>
      <c r="J126" s="47"/>
      <c r="K126" s="61">
        <v>-720</v>
      </c>
      <c r="L126" s="47"/>
      <c r="M126" s="47"/>
      <c r="N126" s="47"/>
      <c r="O126" s="47"/>
      <c r="P126" s="118">
        <f t="shared" si="9"/>
        <v>93950</v>
      </c>
    </row>
    <row r="127" spans="2:16" s="32" customFormat="1" ht="25.5" hidden="1">
      <c r="B127" s="114"/>
      <c r="C127" s="43"/>
      <c r="D127" s="43">
        <v>6050</v>
      </c>
      <c r="E127" s="45" t="s">
        <v>164</v>
      </c>
      <c r="F127" s="46">
        <v>66008.75</v>
      </c>
      <c r="G127" s="117">
        <v>17620.68</v>
      </c>
      <c r="H127" s="46"/>
      <c r="I127" s="120"/>
      <c r="J127" s="47"/>
      <c r="K127" s="47"/>
      <c r="L127" s="47"/>
      <c r="M127" s="47"/>
      <c r="N127" s="47"/>
      <c r="O127" s="47"/>
      <c r="P127" s="118">
        <f t="shared" si="9"/>
        <v>0</v>
      </c>
    </row>
    <row r="128" spans="2:16" s="32" customFormat="1" ht="38.25" hidden="1">
      <c r="B128" s="114"/>
      <c r="C128" s="43"/>
      <c r="D128" s="43">
        <v>6060</v>
      </c>
      <c r="E128" s="45" t="s">
        <v>206</v>
      </c>
      <c r="F128" s="46"/>
      <c r="G128" s="117"/>
      <c r="H128" s="46"/>
      <c r="I128" s="120" t="s">
        <v>239</v>
      </c>
      <c r="J128" s="47"/>
      <c r="K128" s="47"/>
      <c r="L128" s="47"/>
      <c r="M128" s="47"/>
      <c r="N128" s="47"/>
      <c r="O128" s="47"/>
      <c r="P128" s="118">
        <f t="shared" si="9"/>
        <v>0</v>
      </c>
    </row>
    <row r="129" spans="2:16" s="32" customFormat="1" ht="25.5">
      <c r="B129" s="114"/>
      <c r="C129" s="33">
        <v>80104</v>
      </c>
      <c r="D129" s="33"/>
      <c r="E129" s="52" t="s">
        <v>240</v>
      </c>
      <c r="F129" s="37">
        <f>SUM(F130:F137)</f>
        <v>64604.759999999995</v>
      </c>
      <c r="G129" s="131">
        <f>SUM(G130:G137)</f>
        <v>37889.54</v>
      </c>
      <c r="H129" s="37">
        <f>SUM(H130:H138)</f>
        <v>60260</v>
      </c>
      <c r="I129" s="120"/>
      <c r="J129" s="40">
        <f>SUM(J130:J138)</f>
        <v>0</v>
      </c>
      <c r="K129" s="39">
        <f>SUM(K130:K138)</f>
        <v>0</v>
      </c>
      <c r="L129" s="40">
        <f>SUM(L130:L138)</f>
        <v>0</v>
      </c>
      <c r="M129" s="40"/>
      <c r="N129" s="39">
        <f>SUM(N130:N138)</f>
        <v>0</v>
      </c>
      <c r="O129" s="39">
        <f>SUM(O130:O138)</f>
        <v>0</v>
      </c>
      <c r="P129" s="29">
        <f>SUM(P130:P138)</f>
        <v>60260</v>
      </c>
    </row>
    <row r="130" spans="2:16" s="32" customFormat="1" ht="38.25">
      <c r="B130" s="114"/>
      <c r="C130" s="43"/>
      <c r="D130" s="43">
        <v>3020</v>
      </c>
      <c r="E130" s="45" t="s">
        <v>193</v>
      </c>
      <c r="F130" s="46">
        <v>3172.74</v>
      </c>
      <c r="G130" s="117">
        <v>1481.1</v>
      </c>
      <c r="H130" s="46">
        <v>2620</v>
      </c>
      <c r="I130" s="120"/>
      <c r="J130" s="47"/>
      <c r="K130" s="47"/>
      <c r="L130" s="61">
        <v>-49</v>
      </c>
      <c r="M130" s="47"/>
      <c r="N130" s="47"/>
      <c r="O130" s="47"/>
      <c r="P130" s="118">
        <f aca="true" t="shared" si="10" ref="P130:P138">H130+J130+K130+L130+M130+N130+O130</f>
        <v>2571</v>
      </c>
    </row>
    <row r="131" spans="2:16" s="32" customFormat="1" ht="25.5">
      <c r="B131" s="114"/>
      <c r="C131" s="43"/>
      <c r="D131" s="43">
        <v>4010</v>
      </c>
      <c r="E131" s="45" t="s">
        <v>184</v>
      </c>
      <c r="F131" s="46">
        <v>41736.76</v>
      </c>
      <c r="G131" s="117">
        <v>26845.75</v>
      </c>
      <c r="H131" s="46">
        <v>27950</v>
      </c>
      <c r="I131" s="120"/>
      <c r="J131" s="47"/>
      <c r="K131" s="47"/>
      <c r="L131" s="47"/>
      <c r="M131" s="47"/>
      <c r="N131" s="47"/>
      <c r="O131" s="47"/>
      <c r="P131" s="118">
        <f t="shared" si="10"/>
        <v>27950</v>
      </c>
    </row>
    <row r="132" spans="2:16" s="32" customFormat="1" ht="25.5">
      <c r="B132" s="114"/>
      <c r="C132" s="43"/>
      <c r="D132" s="43">
        <v>4040</v>
      </c>
      <c r="E132" s="45" t="s">
        <v>195</v>
      </c>
      <c r="F132" s="46">
        <v>4877</v>
      </c>
      <c r="G132" s="117">
        <v>2042.1</v>
      </c>
      <c r="H132" s="46">
        <v>2120</v>
      </c>
      <c r="I132" s="120"/>
      <c r="J132" s="47"/>
      <c r="K132" s="47"/>
      <c r="L132" s="47">
        <v>49</v>
      </c>
      <c r="M132" s="47"/>
      <c r="N132" s="47"/>
      <c r="O132" s="47"/>
      <c r="P132" s="118">
        <f t="shared" si="10"/>
        <v>2169</v>
      </c>
    </row>
    <row r="133" spans="2:16" s="32" customFormat="1" ht="25.5">
      <c r="B133" s="114"/>
      <c r="C133" s="43"/>
      <c r="D133" s="43">
        <v>4110</v>
      </c>
      <c r="E133" s="45" t="s">
        <v>186</v>
      </c>
      <c r="F133" s="46">
        <v>8580.28</v>
      </c>
      <c r="G133" s="117">
        <v>4827.22</v>
      </c>
      <c r="H133" s="46">
        <v>5750</v>
      </c>
      <c r="I133" s="120"/>
      <c r="J133" s="47"/>
      <c r="K133" s="47"/>
      <c r="L133" s="47"/>
      <c r="M133" s="47"/>
      <c r="N133" s="47"/>
      <c r="O133" s="47"/>
      <c r="P133" s="118">
        <f t="shared" si="10"/>
        <v>5750</v>
      </c>
    </row>
    <row r="134" spans="2:16" s="32" customFormat="1" ht="12.75">
      <c r="B134" s="114"/>
      <c r="C134" s="43"/>
      <c r="D134" s="43">
        <v>4120</v>
      </c>
      <c r="E134" s="45" t="s">
        <v>196</v>
      </c>
      <c r="F134" s="46">
        <v>1158.88</v>
      </c>
      <c r="G134" s="117">
        <v>655.21</v>
      </c>
      <c r="H134" s="46">
        <v>800</v>
      </c>
      <c r="I134" s="120"/>
      <c r="J134" s="47"/>
      <c r="K134" s="47"/>
      <c r="L134" s="47"/>
      <c r="M134" s="47"/>
      <c r="N134" s="47"/>
      <c r="O134" s="47"/>
      <c r="P134" s="118">
        <f t="shared" si="10"/>
        <v>800</v>
      </c>
    </row>
    <row r="135" spans="2:16" s="32" customFormat="1" ht="25.5">
      <c r="B135" s="114"/>
      <c r="C135" s="43"/>
      <c r="D135" s="43">
        <v>4210</v>
      </c>
      <c r="E135" s="45" t="s">
        <v>161</v>
      </c>
      <c r="F135" s="46">
        <v>745.34</v>
      </c>
      <c r="G135" s="117">
        <v>438.16</v>
      </c>
      <c r="H135" s="46">
        <v>700</v>
      </c>
      <c r="I135" s="120"/>
      <c r="J135" s="47"/>
      <c r="K135" s="47"/>
      <c r="L135" s="47"/>
      <c r="M135" s="47"/>
      <c r="N135" s="47"/>
      <c r="O135" s="47"/>
      <c r="P135" s="118">
        <f t="shared" si="10"/>
        <v>700</v>
      </c>
    </row>
    <row r="136" spans="2:16" s="32" customFormat="1" ht="25.5">
      <c r="B136" s="114"/>
      <c r="C136" s="43"/>
      <c r="D136" s="43">
        <v>4240</v>
      </c>
      <c r="E136" s="45" t="s">
        <v>236</v>
      </c>
      <c r="F136" s="46">
        <v>833.76</v>
      </c>
      <c r="G136" s="117"/>
      <c r="H136" s="46">
        <v>500</v>
      </c>
      <c r="I136" s="120"/>
      <c r="J136" s="47"/>
      <c r="K136" s="47"/>
      <c r="L136" s="47"/>
      <c r="M136" s="47"/>
      <c r="N136" s="47"/>
      <c r="O136" s="47"/>
      <c r="P136" s="118">
        <f t="shared" si="10"/>
        <v>500</v>
      </c>
    </row>
    <row r="137" spans="2:16" s="32" customFormat="1" ht="38.25">
      <c r="B137" s="114"/>
      <c r="C137" s="43"/>
      <c r="D137" s="43">
        <v>4440</v>
      </c>
      <c r="E137" s="45" t="s">
        <v>205</v>
      </c>
      <c r="F137" s="46">
        <v>3500</v>
      </c>
      <c r="G137" s="117">
        <v>1600</v>
      </c>
      <c r="H137" s="46">
        <v>1820</v>
      </c>
      <c r="I137" s="120" t="s">
        <v>238</v>
      </c>
      <c r="J137" s="47"/>
      <c r="K137" s="47"/>
      <c r="L137" s="47"/>
      <c r="M137" s="47"/>
      <c r="N137" s="47"/>
      <c r="O137" s="47"/>
      <c r="P137" s="118">
        <f t="shared" si="10"/>
        <v>1820</v>
      </c>
    </row>
    <row r="138" spans="2:16" s="32" customFormat="1" ht="25.5">
      <c r="B138" s="114"/>
      <c r="C138" s="43"/>
      <c r="D138" s="43">
        <v>6050</v>
      </c>
      <c r="E138" s="45" t="s">
        <v>164</v>
      </c>
      <c r="F138" s="46"/>
      <c r="G138" s="117"/>
      <c r="H138" s="46">
        <v>18000</v>
      </c>
      <c r="I138" s="120" t="s">
        <v>241</v>
      </c>
      <c r="J138" s="47"/>
      <c r="K138" s="47"/>
      <c r="L138" s="47"/>
      <c r="M138" s="47"/>
      <c r="N138" s="47"/>
      <c r="O138" s="47"/>
      <c r="P138" s="118">
        <f t="shared" si="10"/>
        <v>18000</v>
      </c>
    </row>
    <row r="139" spans="2:16" s="32" customFormat="1" ht="12.75">
      <c r="B139" s="114"/>
      <c r="C139" s="33">
        <v>80110</v>
      </c>
      <c r="D139" s="33"/>
      <c r="E139" s="52" t="s">
        <v>242</v>
      </c>
      <c r="F139" s="37">
        <f>SUM(F140:F149)</f>
        <v>618734.6399999999</v>
      </c>
      <c r="G139" s="131">
        <f>SUM(G140:G149)</f>
        <v>912432.2899999999</v>
      </c>
      <c r="H139" s="37">
        <f>SUM(H140:H149)</f>
        <v>1178870</v>
      </c>
      <c r="I139" s="120"/>
      <c r="J139" s="40">
        <f>SUM(J140:J149)</f>
        <v>0</v>
      </c>
      <c r="K139" s="39">
        <f>SUM(K140:K149)</f>
        <v>0</v>
      </c>
      <c r="L139" s="40">
        <f>SUM(L140:L149)</f>
        <v>0</v>
      </c>
      <c r="M139" s="40"/>
      <c r="N139" s="39">
        <f>SUM(N140:N149)</f>
        <v>0</v>
      </c>
      <c r="O139" s="39">
        <f>SUM(O140:O149)</f>
        <v>0</v>
      </c>
      <c r="P139" s="29">
        <f>SUM(P140:P149)</f>
        <v>1178870</v>
      </c>
    </row>
    <row r="140" spans="2:16" s="32" customFormat="1" ht="38.25">
      <c r="B140" s="114"/>
      <c r="C140" s="33"/>
      <c r="D140" s="43">
        <v>3020</v>
      </c>
      <c r="E140" s="45" t="s">
        <v>193</v>
      </c>
      <c r="F140" s="46">
        <v>34621.07</v>
      </c>
      <c r="G140" s="117">
        <v>46937.75</v>
      </c>
      <c r="H140" s="46">
        <v>60900</v>
      </c>
      <c r="I140" s="120" t="s">
        <v>233</v>
      </c>
      <c r="J140" s="47"/>
      <c r="K140" s="47"/>
      <c r="L140" s="47"/>
      <c r="M140" s="47"/>
      <c r="N140" s="47"/>
      <c r="O140" s="47"/>
      <c r="P140" s="118">
        <f aca="true" t="shared" si="11" ref="P140:P149">H140+J140+K140+L140+M140+N140+O140</f>
        <v>60900</v>
      </c>
    </row>
    <row r="141" spans="2:16" s="32" customFormat="1" ht="25.5">
      <c r="B141" s="114"/>
      <c r="C141" s="33"/>
      <c r="D141" s="43">
        <v>4010</v>
      </c>
      <c r="E141" s="45" t="s">
        <v>184</v>
      </c>
      <c r="F141" s="46">
        <v>413972.22</v>
      </c>
      <c r="G141" s="117">
        <v>597527.1</v>
      </c>
      <c r="H141" s="46">
        <v>771050</v>
      </c>
      <c r="I141" s="120"/>
      <c r="J141" s="47"/>
      <c r="K141" s="47"/>
      <c r="L141" s="47"/>
      <c r="M141" s="47"/>
      <c r="N141" s="47"/>
      <c r="O141" s="47"/>
      <c r="P141" s="118">
        <f t="shared" si="11"/>
        <v>771050</v>
      </c>
    </row>
    <row r="142" spans="2:16" s="32" customFormat="1" ht="25.5">
      <c r="B142" s="114"/>
      <c r="C142" s="33"/>
      <c r="D142" s="43">
        <v>4040</v>
      </c>
      <c r="E142" s="45" t="s">
        <v>195</v>
      </c>
      <c r="F142" s="46">
        <v>20465</v>
      </c>
      <c r="G142" s="117">
        <v>42361.96</v>
      </c>
      <c r="H142" s="46">
        <v>52020</v>
      </c>
      <c r="I142" s="120"/>
      <c r="J142" s="47"/>
      <c r="K142" s="47"/>
      <c r="L142" s="61">
        <v>-1370</v>
      </c>
      <c r="M142" s="47"/>
      <c r="N142" s="47"/>
      <c r="O142" s="47"/>
      <c r="P142" s="118">
        <f t="shared" si="11"/>
        <v>50650</v>
      </c>
    </row>
    <row r="143" spans="2:16" s="32" customFormat="1" ht="25.5">
      <c r="B143" s="114"/>
      <c r="C143" s="33"/>
      <c r="D143" s="43">
        <v>4110</v>
      </c>
      <c r="E143" s="45" t="s">
        <v>186</v>
      </c>
      <c r="F143" s="46">
        <v>52305.54</v>
      </c>
      <c r="G143" s="117">
        <v>107511.12</v>
      </c>
      <c r="H143" s="46">
        <v>155800</v>
      </c>
      <c r="I143" s="120"/>
      <c r="J143" s="47"/>
      <c r="K143" s="47"/>
      <c r="L143" s="47"/>
      <c r="M143" s="47"/>
      <c r="N143" s="47"/>
      <c r="O143" s="47"/>
      <c r="P143" s="118">
        <f t="shared" si="11"/>
        <v>155800</v>
      </c>
    </row>
    <row r="144" spans="2:16" s="32" customFormat="1" ht="12.75">
      <c r="B144" s="114"/>
      <c r="C144" s="33"/>
      <c r="D144" s="43">
        <v>4120</v>
      </c>
      <c r="E144" s="45" t="s">
        <v>196</v>
      </c>
      <c r="F144" s="46">
        <v>10297.63</v>
      </c>
      <c r="G144" s="117">
        <v>15526.88</v>
      </c>
      <c r="H144" s="46">
        <v>21400</v>
      </c>
      <c r="I144" s="120"/>
      <c r="J144" s="47"/>
      <c r="K144" s="47"/>
      <c r="L144" s="47"/>
      <c r="M144" s="47"/>
      <c r="N144" s="47"/>
      <c r="O144" s="47"/>
      <c r="P144" s="118">
        <f t="shared" si="11"/>
        <v>21400</v>
      </c>
    </row>
    <row r="145" spans="2:16" s="32" customFormat="1" ht="51">
      <c r="B145" s="114"/>
      <c r="C145" s="33"/>
      <c r="D145" s="43">
        <v>4210</v>
      </c>
      <c r="E145" s="45" t="s">
        <v>161</v>
      </c>
      <c r="F145" s="46">
        <v>16498.98</v>
      </c>
      <c r="G145" s="117">
        <v>7309.07</v>
      </c>
      <c r="H145" s="46">
        <v>10000</v>
      </c>
      <c r="I145" s="120" t="s">
        <v>243</v>
      </c>
      <c r="J145" s="47"/>
      <c r="K145" s="47"/>
      <c r="L145" s="47">
        <v>1370</v>
      </c>
      <c r="M145" s="47"/>
      <c r="N145" s="47"/>
      <c r="O145" s="47"/>
      <c r="P145" s="118">
        <f t="shared" si="11"/>
        <v>11370</v>
      </c>
    </row>
    <row r="146" spans="2:16" s="32" customFormat="1" ht="25.5">
      <c r="B146" s="114"/>
      <c r="C146" s="33"/>
      <c r="D146" s="43">
        <v>4240</v>
      </c>
      <c r="E146" s="45" t="s">
        <v>236</v>
      </c>
      <c r="F146" s="46">
        <v>4289.19</v>
      </c>
      <c r="G146" s="117">
        <v>7003.13</v>
      </c>
      <c r="H146" s="46">
        <v>6000</v>
      </c>
      <c r="I146" s="120" t="s">
        <v>244</v>
      </c>
      <c r="J146" s="47"/>
      <c r="K146" s="47"/>
      <c r="L146" s="47"/>
      <c r="M146" s="47"/>
      <c r="N146" s="47"/>
      <c r="O146" s="47"/>
      <c r="P146" s="118">
        <f t="shared" si="11"/>
        <v>6000</v>
      </c>
    </row>
    <row r="147" spans="2:16" s="32" customFormat="1" ht="25.5">
      <c r="B147" s="114"/>
      <c r="C147" s="33"/>
      <c r="D147" s="43">
        <v>4300</v>
      </c>
      <c r="E147" s="45" t="s">
        <v>163</v>
      </c>
      <c r="F147" s="46">
        <v>36885.62</v>
      </c>
      <c r="G147" s="117">
        <v>45804.91</v>
      </c>
      <c r="H147" s="46">
        <v>50000</v>
      </c>
      <c r="I147" s="120" t="s">
        <v>245</v>
      </c>
      <c r="J147" s="47"/>
      <c r="K147" s="47"/>
      <c r="L147" s="47"/>
      <c r="M147" s="47"/>
      <c r="N147" s="47"/>
      <c r="O147" s="47"/>
      <c r="P147" s="118">
        <f t="shared" si="11"/>
        <v>50000</v>
      </c>
    </row>
    <row r="148" spans="2:16" s="32" customFormat="1" ht="12.75">
      <c r="B148" s="114"/>
      <c r="C148" s="33"/>
      <c r="D148" s="43">
        <v>4410</v>
      </c>
      <c r="E148" s="45" t="s">
        <v>192</v>
      </c>
      <c r="F148" s="46">
        <v>4499.39</v>
      </c>
      <c r="G148" s="117">
        <v>1050.37</v>
      </c>
      <c r="H148" s="46">
        <v>2500</v>
      </c>
      <c r="I148" s="120"/>
      <c r="J148" s="47"/>
      <c r="K148" s="47">
        <v>88</v>
      </c>
      <c r="L148" s="47"/>
      <c r="M148" s="47"/>
      <c r="N148" s="47"/>
      <c r="O148" s="47"/>
      <c r="P148" s="118">
        <f t="shared" si="11"/>
        <v>2588</v>
      </c>
    </row>
    <row r="149" spans="2:16" s="32" customFormat="1" ht="38.25">
      <c r="B149" s="114"/>
      <c r="C149" s="33"/>
      <c r="D149" s="43">
        <v>4440</v>
      </c>
      <c r="E149" s="45" t="s">
        <v>205</v>
      </c>
      <c r="F149" s="46">
        <v>24900</v>
      </c>
      <c r="G149" s="117">
        <v>41400</v>
      </c>
      <c r="H149" s="46">
        <v>49200</v>
      </c>
      <c r="I149" s="120" t="s">
        <v>238</v>
      </c>
      <c r="J149" s="47"/>
      <c r="K149" s="61">
        <v>-88</v>
      </c>
      <c r="L149" s="47"/>
      <c r="M149" s="47"/>
      <c r="N149" s="47"/>
      <c r="O149" s="47"/>
      <c r="P149" s="118">
        <f t="shared" si="11"/>
        <v>49112</v>
      </c>
    </row>
    <row r="150" spans="2:16" s="32" customFormat="1" ht="12.75">
      <c r="B150" s="114"/>
      <c r="C150" s="33">
        <v>80113</v>
      </c>
      <c r="D150" s="33"/>
      <c r="E150" s="52" t="s">
        <v>246</v>
      </c>
      <c r="F150" s="37">
        <f>SUM(F151)</f>
        <v>189674.62</v>
      </c>
      <c r="G150" s="131">
        <f>SUM(G151)</f>
        <v>162311.83</v>
      </c>
      <c r="H150" s="37">
        <f>SUM(H151)</f>
        <v>200000</v>
      </c>
      <c r="I150" s="120"/>
      <c r="J150" s="40">
        <f>SUM(J151)</f>
        <v>0</v>
      </c>
      <c r="K150" s="39">
        <f>SUM(K151)</f>
        <v>0</v>
      </c>
      <c r="L150" s="40">
        <f>SUM(L151)</f>
        <v>0</v>
      </c>
      <c r="M150" s="40"/>
      <c r="N150" s="39">
        <f>SUM(N151)</f>
        <v>0</v>
      </c>
      <c r="O150" s="39">
        <f>SUM(O151)</f>
        <v>0</v>
      </c>
      <c r="P150" s="29">
        <f>SUM(P151)</f>
        <v>200000</v>
      </c>
    </row>
    <row r="151" spans="2:16" s="32" customFormat="1" ht="12.75">
      <c r="B151" s="114"/>
      <c r="C151" s="43"/>
      <c r="D151" s="43">
        <v>4300</v>
      </c>
      <c r="E151" s="45" t="s">
        <v>163</v>
      </c>
      <c r="F151" s="46">
        <v>189674.62</v>
      </c>
      <c r="G151" s="117">
        <v>162311.83</v>
      </c>
      <c r="H151" s="46">
        <v>200000</v>
      </c>
      <c r="I151" s="120"/>
      <c r="J151" s="47"/>
      <c r="K151" s="47"/>
      <c r="L151" s="47"/>
      <c r="M151" s="47"/>
      <c r="N151" s="47"/>
      <c r="O151" s="47"/>
      <c r="P151" s="118">
        <f>H151+J151+K151+L151+M151+N151+O151</f>
        <v>200000</v>
      </c>
    </row>
    <row r="152" spans="2:16" s="32" customFormat="1" ht="25.5">
      <c r="B152" s="114"/>
      <c r="C152" s="33">
        <v>80114</v>
      </c>
      <c r="D152" s="33"/>
      <c r="E152" s="52" t="s">
        <v>247</v>
      </c>
      <c r="F152" s="37">
        <f>SUM(F153:F163)</f>
        <v>145715.72999999998</v>
      </c>
      <c r="G152" s="131">
        <f>SUM(G153:G163)</f>
        <v>138110.99000000002</v>
      </c>
      <c r="H152" s="37">
        <f>SUM(H153:H163)</f>
        <v>176040</v>
      </c>
      <c r="I152" s="120"/>
      <c r="J152" s="40">
        <f>SUM(J153:J163)</f>
        <v>0</v>
      </c>
      <c r="K152" s="39">
        <f>SUM(K153:K163)</f>
        <v>0</v>
      </c>
      <c r="L152" s="40">
        <f>SUM(L153:L163)</f>
        <v>0</v>
      </c>
      <c r="M152" s="40"/>
      <c r="N152" s="39">
        <f>SUM(N153:N163)</f>
        <v>0</v>
      </c>
      <c r="O152" s="39">
        <f>SUM(O153:O163)</f>
        <v>0</v>
      </c>
      <c r="P152" s="29">
        <f>SUM(P153:P163)</f>
        <v>176040</v>
      </c>
    </row>
    <row r="153" spans="2:16" s="32" customFormat="1" ht="38.25">
      <c r="B153" s="114"/>
      <c r="C153" s="43"/>
      <c r="D153" s="43">
        <v>3020</v>
      </c>
      <c r="E153" s="45" t="s">
        <v>193</v>
      </c>
      <c r="F153" s="46">
        <v>333.72</v>
      </c>
      <c r="G153" s="117">
        <v>300.39</v>
      </c>
      <c r="H153" s="46">
        <v>350</v>
      </c>
      <c r="I153" s="120" t="s">
        <v>248</v>
      </c>
      <c r="J153" s="47"/>
      <c r="K153" s="47"/>
      <c r="L153" s="47"/>
      <c r="M153" s="47"/>
      <c r="N153" s="47"/>
      <c r="O153" s="47"/>
      <c r="P153" s="118">
        <f aca="true" t="shared" si="12" ref="P153:P163">H153+J153+K153+L153+M153+N153+O153</f>
        <v>350</v>
      </c>
    </row>
    <row r="154" spans="2:16" s="32" customFormat="1" ht="25.5">
      <c r="B154" s="114"/>
      <c r="C154" s="43"/>
      <c r="D154" s="43">
        <v>4010</v>
      </c>
      <c r="E154" s="45" t="s">
        <v>184</v>
      </c>
      <c r="F154" s="46">
        <v>98253.14</v>
      </c>
      <c r="G154" s="117">
        <v>93510.02</v>
      </c>
      <c r="H154" s="46">
        <v>117810</v>
      </c>
      <c r="I154" s="120"/>
      <c r="J154" s="47"/>
      <c r="K154" s="47"/>
      <c r="L154" s="47"/>
      <c r="M154" s="47"/>
      <c r="N154" s="47"/>
      <c r="O154" s="47"/>
      <c r="P154" s="118">
        <f t="shared" si="12"/>
        <v>117810</v>
      </c>
    </row>
    <row r="155" spans="2:16" s="32" customFormat="1" ht="25.5">
      <c r="B155" s="114"/>
      <c r="C155" s="43"/>
      <c r="D155" s="43">
        <v>4040</v>
      </c>
      <c r="E155" s="45" t="s">
        <v>195</v>
      </c>
      <c r="F155" s="46">
        <v>7555.2</v>
      </c>
      <c r="G155" s="117">
        <v>7851.13</v>
      </c>
      <c r="H155" s="46">
        <v>7900</v>
      </c>
      <c r="I155" s="120"/>
      <c r="J155" s="47"/>
      <c r="K155" s="47"/>
      <c r="L155" s="47"/>
      <c r="M155" s="47"/>
      <c r="N155" s="47"/>
      <c r="O155" s="47"/>
      <c r="P155" s="118">
        <f t="shared" si="12"/>
        <v>7900</v>
      </c>
    </row>
    <row r="156" spans="2:16" s="32" customFormat="1" ht="25.5">
      <c r="B156" s="114"/>
      <c r="C156" s="43"/>
      <c r="D156" s="43">
        <v>4110</v>
      </c>
      <c r="E156" s="45" t="s">
        <v>186</v>
      </c>
      <c r="F156" s="46">
        <v>18495.56</v>
      </c>
      <c r="G156" s="117">
        <v>16873.35</v>
      </c>
      <c r="H156" s="46">
        <v>19500</v>
      </c>
      <c r="I156" s="120"/>
      <c r="J156" s="47"/>
      <c r="K156" s="47"/>
      <c r="L156" s="47"/>
      <c r="M156" s="47"/>
      <c r="N156" s="47"/>
      <c r="O156" s="47"/>
      <c r="P156" s="118">
        <f t="shared" si="12"/>
        <v>19500</v>
      </c>
    </row>
    <row r="157" spans="2:16" s="32" customFormat="1" ht="12.75">
      <c r="B157" s="114"/>
      <c r="C157" s="43"/>
      <c r="D157" s="43">
        <v>4120</v>
      </c>
      <c r="E157" s="45" t="s">
        <v>196</v>
      </c>
      <c r="F157" s="46">
        <v>2533.72</v>
      </c>
      <c r="G157" s="117">
        <v>2317.7</v>
      </c>
      <c r="H157" s="46">
        <v>2700</v>
      </c>
      <c r="I157" s="120"/>
      <c r="J157" s="47"/>
      <c r="K157" s="47"/>
      <c r="L157" s="47"/>
      <c r="M157" s="47"/>
      <c r="N157" s="47"/>
      <c r="O157" s="47"/>
      <c r="P157" s="118">
        <f t="shared" si="12"/>
        <v>2700</v>
      </c>
    </row>
    <row r="158" spans="2:16" s="32" customFormat="1" ht="25.5">
      <c r="B158" s="114"/>
      <c r="C158" s="43"/>
      <c r="D158" s="43">
        <v>4210</v>
      </c>
      <c r="E158" s="45" t="s">
        <v>161</v>
      </c>
      <c r="F158" s="46">
        <v>3722.48</v>
      </c>
      <c r="G158" s="117">
        <v>6356.27</v>
      </c>
      <c r="H158" s="46">
        <v>8300</v>
      </c>
      <c r="I158" s="120"/>
      <c r="J158" s="47"/>
      <c r="K158" s="47"/>
      <c r="L158" s="47"/>
      <c r="M158" s="47"/>
      <c r="N158" s="47"/>
      <c r="O158" s="47"/>
      <c r="P158" s="118">
        <f t="shared" si="12"/>
        <v>8300</v>
      </c>
    </row>
    <row r="159" spans="2:16" s="32" customFormat="1" ht="12.75">
      <c r="B159" s="114"/>
      <c r="C159" s="43"/>
      <c r="D159" s="43">
        <v>4270</v>
      </c>
      <c r="E159" s="45" t="s">
        <v>162</v>
      </c>
      <c r="F159" s="46">
        <v>2374.12</v>
      </c>
      <c r="G159" s="117">
        <v>1121.18</v>
      </c>
      <c r="H159" s="46">
        <v>3000</v>
      </c>
      <c r="I159" s="120"/>
      <c r="J159" s="47"/>
      <c r="K159" s="47"/>
      <c r="L159" s="47"/>
      <c r="M159" s="47"/>
      <c r="N159" s="47"/>
      <c r="O159" s="47"/>
      <c r="P159" s="118">
        <f t="shared" si="12"/>
        <v>3000</v>
      </c>
    </row>
    <row r="160" spans="2:16" s="32" customFormat="1" ht="12.75">
      <c r="B160" s="114"/>
      <c r="C160" s="43"/>
      <c r="D160" s="43">
        <v>4300</v>
      </c>
      <c r="E160" s="45" t="s">
        <v>163</v>
      </c>
      <c r="F160" s="46">
        <v>3198.93</v>
      </c>
      <c r="G160" s="117">
        <v>6599.42</v>
      </c>
      <c r="H160" s="46">
        <v>9000</v>
      </c>
      <c r="I160" s="120"/>
      <c r="J160" s="47"/>
      <c r="K160" s="47"/>
      <c r="L160" s="47"/>
      <c r="M160" s="47"/>
      <c r="N160" s="47"/>
      <c r="O160" s="47"/>
      <c r="P160" s="118">
        <f t="shared" si="12"/>
        <v>9000</v>
      </c>
    </row>
    <row r="161" spans="2:16" s="32" customFormat="1" ht="12.75">
      <c r="B161" s="114"/>
      <c r="C161" s="43"/>
      <c r="D161" s="43">
        <v>4410</v>
      </c>
      <c r="E161" s="45" t="s">
        <v>192</v>
      </c>
      <c r="F161" s="46">
        <v>143.56</v>
      </c>
      <c r="G161" s="117">
        <v>421.53</v>
      </c>
      <c r="H161" s="46">
        <v>600</v>
      </c>
      <c r="I161" s="120"/>
      <c r="J161" s="47"/>
      <c r="K161" s="47">
        <v>175</v>
      </c>
      <c r="L161" s="47"/>
      <c r="M161" s="47"/>
      <c r="N161" s="47"/>
      <c r="O161" s="47"/>
      <c r="P161" s="118">
        <f t="shared" si="12"/>
        <v>775</v>
      </c>
    </row>
    <row r="162" spans="2:16" s="32" customFormat="1" ht="38.25">
      <c r="B162" s="114"/>
      <c r="C162" s="43"/>
      <c r="D162" s="43">
        <v>4440</v>
      </c>
      <c r="E162" s="45" t="s">
        <v>205</v>
      </c>
      <c r="F162" s="46">
        <v>1950</v>
      </c>
      <c r="G162" s="117">
        <v>2760</v>
      </c>
      <c r="H162" s="46">
        <v>2880</v>
      </c>
      <c r="I162" s="120"/>
      <c r="J162" s="47"/>
      <c r="K162" s="61">
        <v>-175</v>
      </c>
      <c r="L162" s="47"/>
      <c r="M162" s="47"/>
      <c r="N162" s="47"/>
      <c r="O162" s="47"/>
      <c r="P162" s="118">
        <f t="shared" si="12"/>
        <v>2705</v>
      </c>
    </row>
    <row r="163" spans="2:16" s="32" customFormat="1" ht="25.5">
      <c r="B163" s="114"/>
      <c r="C163" s="43"/>
      <c r="D163" s="43">
        <v>6050</v>
      </c>
      <c r="E163" s="45" t="s">
        <v>164</v>
      </c>
      <c r="F163" s="46">
        <v>7155.3</v>
      </c>
      <c r="G163" s="117"/>
      <c r="H163" s="46">
        <v>4000</v>
      </c>
      <c r="I163" s="120" t="s">
        <v>249</v>
      </c>
      <c r="J163" s="47"/>
      <c r="K163" s="47"/>
      <c r="L163" s="47"/>
      <c r="M163" s="47"/>
      <c r="N163" s="47"/>
      <c r="O163" s="47"/>
      <c r="P163" s="118">
        <f t="shared" si="12"/>
        <v>4000</v>
      </c>
    </row>
    <row r="164" spans="2:16" s="32" customFormat="1" ht="25.5" customHeight="1">
      <c r="B164" s="114"/>
      <c r="C164" s="33">
        <v>80146</v>
      </c>
      <c r="D164" s="33"/>
      <c r="E164" s="52" t="s">
        <v>250</v>
      </c>
      <c r="F164" s="37">
        <f>F165+F166</f>
        <v>0</v>
      </c>
      <c r="G164" s="131">
        <f>G165+G166</f>
        <v>14554.279999999999</v>
      </c>
      <c r="H164" s="37">
        <f>H165+H166</f>
        <v>22350</v>
      </c>
      <c r="I164" s="215" t="s">
        <v>251</v>
      </c>
      <c r="J164" s="40">
        <f>J165+J166</f>
        <v>0</v>
      </c>
      <c r="K164" s="39">
        <f>K165+K166</f>
        <v>0</v>
      </c>
      <c r="L164" s="40">
        <f>L165+L166</f>
        <v>0</v>
      </c>
      <c r="M164" s="40"/>
      <c r="N164" s="39">
        <f>N165+N166</f>
        <v>0</v>
      </c>
      <c r="O164" s="39">
        <f>O165+O166</f>
        <v>0</v>
      </c>
      <c r="P164" s="29">
        <f>P165+P166</f>
        <v>22350</v>
      </c>
    </row>
    <row r="165" spans="2:16" s="32" customFormat="1" ht="39.75" customHeight="1">
      <c r="B165" s="114"/>
      <c r="C165" s="43"/>
      <c r="D165" s="43">
        <v>4300</v>
      </c>
      <c r="E165" s="45" t="s">
        <v>163</v>
      </c>
      <c r="F165" s="46"/>
      <c r="G165" s="117">
        <v>10350</v>
      </c>
      <c r="H165" s="46">
        <v>22350</v>
      </c>
      <c r="I165" s="216"/>
      <c r="J165" s="47"/>
      <c r="K165" s="47"/>
      <c r="L165" s="61">
        <v>-7000</v>
      </c>
      <c r="M165" s="47"/>
      <c r="N165" s="47"/>
      <c r="O165" s="47"/>
      <c r="P165" s="118">
        <f>H165+J165+K165+L165+M165+N165+O165</f>
        <v>15350</v>
      </c>
    </row>
    <row r="166" spans="2:16" s="32" customFormat="1" ht="12.75">
      <c r="B166" s="114"/>
      <c r="C166" s="43"/>
      <c r="D166" s="43">
        <v>4410</v>
      </c>
      <c r="E166" s="45" t="s">
        <v>192</v>
      </c>
      <c r="F166" s="46"/>
      <c r="G166" s="117">
        <v>4204.28</v>
      </c>
      <c r="H166" s="46"/>
      <c r="I166" s="217"/>
      <c r="J166" s="47"/>
      <c r="K166" s="47"/>
      <c r="L166" s="47">
        <v>7000</v>
      </c>
      <c r="M166" s="47"/>
      <c r="N166" s="47"/>
      <c r="O166" s="47"/>
      <c r="P166" s="118">
        <f>H166+J166+K166+L166+M166+N166+O166</f>
        <v>7000</v>
      </c>
    </row>
    <row r="167" spans="2:16" s="32" customFormat="1" ht="12.75">
      <c r="B167" s="114"/>
      <c r="C167" s="33">
        <v>80195</v>
      </c>
      <c r="D167" s="33"/>
      <c r="E167" s="52" t="s">
        <v>25</v>
      </c>
      <c r="F167" s="37">
        <f>SUM(F168)</f>
        <v>11503</v>
      </c>
      <c r="G167" s="131">
        <f>SUM(G168)</f>
        <v>12625</v>
      </c>
      <c r="H167" s="37">
        <f>SUM(H168)</f>
        <v>9467</v>
      </c>
      <c r="I167" s="120"/>
      <c r="J167" s="40">
        <f>SUM(J168)</f>
        <v>0</v>
      </c>
      <c r="K167" s="39">
        <f>SUM(K168)</f>
        <v>0</v>
      </c>
      <c r="L167" s="40">
        <f>SUM(L168)</f>
        <v>0</v>
      </c>
      <c r="M167" s="40"/>
      <c r="N167" s="39">
        <f>SUM(N168)</f>
        <v>0</v>
      </c>
      <c r="O167" s="39">
        <f>SUM(O168)</f>
        <v>0</v>
      </c>
      <c r="P167" s="29">
        <f>SUM(P168)</f>
        <v>9467</v>
      </c>
    </row>
    <row r="168" spans="2:16" s="32" customFormat="1" ht="38.25">
      <c r="B168" s="114"/>
      <c r="C168" s="43"/>
      <c r="D168" s="43">
        <v>4440</v>
      </c>
      <c r="E168" s="45" t="s">
        <v>205</v>
      </c>
      <c r="F168" s="46">
        <v>11503</v>
      </c>
      <c r="G168" s="117">
        <v>12625</v>
      </c>
      <c r="H168" s="46">
        <v>9467</v>
      </c>
      <c r="I168" s="120" t="s">
        <v>252</v>
      </c>
      <c r="J168" s="47"/>
      <c r="K168" s="47"/>
      <c r="L168" s="47"/>
      <c r="M168" s="47"/>
      <c r="N168" s="47"/>
      <c r="O168" s="47"/>
      <c r="P168" s="118">
        <f>H168+J168+K168+L168+M168+N168+O168</f>
        <v>9467</v>
      </c>
    </row>
    <row r="169" spans="2:16" s="32" customFormat="1" ht="12.75">
      <c r="B169" s="123">
        <v>851</v>
      </c>
      <c r="C169" s="145"/>
      <c r="D169" s="145"/>
      <c r="E169" s="125" t="s">
        <v>253</v>
      </c>
      <c r="F169" s="126">
        <f>F170</f>
        <v>74861.44</v>
      </c>
      <c r="G169" s="127">
        <f>G170</f>
        <v>74072.31</v>
      </c>
      <c r="H169" s="126">
        <f>H170</f>
        <v>65000</v>
      </c>
      <c r="I169" s="128"/>
      <c r="J169" s="129">
        <f>J170</f>
        <v>0</v>
      </c>
      <c r="K169" s="129">
        <f>K170</f>
        <v>0</v>
      </c>
      <c r="L169" s="129">
        <f>L170</f>
        <v>0</v>
      </c>
      <c r="M169" s="129"/>
      <c r="N169" s="129">
        <f>N170</f>
        <v>0</v>
      </c>
      <c r="O169" s="129">
        <f>O170</f>
        <v>0</v>
      </c>
      <c r="P169" s="126">
        <f>P170</f>
        <v>65000</v>
      </c>
    </row>
    <row r="170" spans="2:16" s="32" customFormat="1" ht="25.5">
      <c r="B170" s="114"/>
      <c r="C170" s="33">
        <v>85154</v>
      </c>
      <c r="D170" s="33"/>
      <c r="E170" s="52" t="s">
        <v>254</v>
      </c>
      <c r="F170" s="42">
        <f>SUM(F171:F175)</f>
        <v>74861.44</v>
      </c>
      <c r="G170" s="115">
        <f>SUM(G171:G175)</f>
        <v>74072.31</v>
      </c>
      <c r="H170" s="42">
        <f>SUM(H171:H175)</f>
        <v>65000</v>
      </c>
      <c r="I170" s="120"/>
      <c r="J170" s="40">
        <f>SUM(J171:J175)</f>
        <v>0</v>
      </c>
      <c r="K170" s="40">
        <f>SUM(K171:K175)</f>
        <v>0</v>
      </c>
      <c r="L170" s="40">
        <f>SUM(L171:L175)</f>
        <v>0</v>
      </c>
      <c r="M170" s="40"/>
      <c r="N170" s="40">
        <f>SUM(N171:N175)</f>
        <v>0</v>
      </c>
      <c r="O170" s="40">
        <f>SUM(O171:O175)</f>
        <v>0</v>
      </c>
      <c r="P170" s="29">
        <f>SUM(P171:P175)</f>
        <v>65000</v>
      </c>
    </row>
    <row r="171" spans="2:16" s="32" customFormat="1" ht="25.5">
      <c r="B171" s="114"/>
      <c r="C171" s="43"/>
      <c r="D171" s="43">
        <v>4210</v>
      </c>
      <c r="E171" s="45" t="s">
        <v>161</v>
      </c>
      <c r="F171" s="46">
        <v>17460.19</v>
      </c>
      <c r="G171" s="117">
        <v>14159.75</v>
      </c>
      <c r="H171" s="46">
        <v>13300</v>
      </c>
      <c r="I171" s="215" t="s">
        <v>255</v>
      </c>
      <c r="J171" s="47"/>
      <c r="K171" s="47"/>
      <c r="L171" s="47"/>
      <c r="M171" s="47"/>
      <c r="N171" s="47"/>
      <c r="O171" s="47"/>
      <c r="P171" s="118">
        <f>H171+J171+K171+L171+M171+N171+O171</f>
        <v>13300</v>
      </c>
    </row>
    <row r="172" spans="2:16" s="32" customFormat="1" ht="12.75">
      <c r="B172" s="114"/>
      <c r="C172" s="43"/>
      <c r="D172" s="43">
        <v>4260</v>
      </c>
      <c r="E172" s="45" t="s">
        <v>176</v>
      </c>
      <c r="F172" s="46">
        <v>742.64</v>
      </c>
      <c r="G172" s="117">
        <v>2094.28</v>
      </c>
      <c r="H172" s="46">
        <v>4000</v>
      </c>
      <c r="I172" s="216"/>
      <c r="J172" s="47"/>
      <c r="K172" s="47"/>
      <c r="L172" s="47"/>
      <c r="M172" s="47"/>
      <c r="N172" s="47"/>
      <c r="O172" s="47"/>
      <c r="P172" s="118">
        <f>H172+J172+K172+L172+M172+N172+O172</f>
        <v>4000</v>
      </c>
    </row>
    <row r="173" spans="2:16" s="32" customFormat="1" ht="12.75">
      <c r="B173" s="114"/>
      <c r="C173" s="43"/>
      <c r="D173" s="43">
        <v>4270</v>
      </c>
      <c r="E173" s="45" t="s">
        <v>162</v>
      </c>
      <c r="F173" s="46">
        <v>16906</v>
      </c>
      <c r="G173" s="117"/>
      <c r="H173" s="46">
        <v>1000</v>
      </c>
      <c r="I173" s="216"/>
      <c r="J173" s="47"/>
      <c r="K173" s="47"/>
      <c r="L173" s="47"/>
      <c r="M173" s="47"/>
      <c r="N173" s="47"/>
      <c r="O173" s="47"/>
      <c r="P173" s="118">
        <f>H173+J173+K173+L173+M173+N173+O173</f>
        <v>1000</v>
      </c>
    </row>
    <row r="174" spans="2:16" s="32" customFormat="1" ht="12.75">
      <c r="B174" s="114"/>
      <c r="C174" s="43"/>
      <c r="D174" s="43">
        <v>4300</v>
      </c>
      <c r="E174" s="45" t="s">
        <v>163</v>
      </c>
      <c r="F174" s="46">
        <v>39036.72</v>
      </c>
      <c r="G174" s="117">
        <v>57434.45</v>
      </c>
      <c r="H174" s="46">
        <v>45700</v>
      </c>
      <c r="I174" s="216"/>
      <c r="J174" s="47"/>
      <c r="K174" s="47"/>
      <c r="L174" s="47"/>
      <c r="M174" s="47"/>
      <c r="N174" s="47"/>
      <c r="O174" s="47"/>
      <c r="P174" s="118">
        <f>H174+J174+K174+L174+M174+N174+O174</f>
        <v>45700</v>
      </c>
    </row>
    <row r="175" spans="2:16" s="32" customFormat="1" ht="12.75">
      <c r="B175" s="114"/>
      <c r="C175" s="43"/>
      <c r="D175" s="43">
        <v>4410</v>
      </c>
      <c r="E175" s="45" t="s">
        <v>192</v>
      </c>
      <c r="F175" s="46">
        <v>715.89</v>
      </c>
      <c r="G175" s="117">
        <v>383.83</v>
      </c>
      <c r="H175" s="46">
        <v>1000</v>
      </c>
      <c r="I175" s="217"/>
      <c r="J175" s="47"/>
      <c r="K175" s="47"/>
      <c r="L175" s="47"/>
      <c r="M175" s="47"/>
      <c r="N175" s="47"/>
      <c r="O175" s="47"/>
      <c r="P175" s="118">
        <f>H175+J175+K175+L175+M175+N175+O175</f>
        <v>1000</v>
      </c>
    </row>
    <row r="176" spans="2:16" s="32" customFormat="1" ht="12.75">
      <c r="B176" s="123">
        <v>853</v>
      </c>
      <c r="C176" s="145"/>
      <c r="D176" s="145"/>
      <c r="E176" s="125" t="s">
        <v>128</v>
      </c>
      <c r="F176" s="126">
        <f>F177+F179+F182+F184+F186+F200+F202+F204</f>
        <v>925487.2</v>
      </c>
      <c r="G176" s="127">
        <f>G177+G179+G182+G184+G186+G200+G202+G204</f>
        <v>917098.4500000001</v>
      </c>
      <c r="H176" s="126">
        <f>H177+H179+H182+H184+H186+H200+H202+H204</f>
        <v>1073580</v>
      </c>
      <c r="I176" s="128"/>
      <c r="J176" s="129">
        <f>J177+J179+J182+J184+J186+J200+J202+J204</f>
        <v>800</v>
      </c>
      <c r="K176" s="129">
        <f>K177+K179+K182+K184+K186+K200+K202+K204</f>
        <v>11555</v>
      </c>
      <c r="L176" s="129">
        <f>L177+L179+L182+L184+L186+L200+L202+L204</f>
        <v>43285</v>
      </c>
      <c r="M176" s="129"/>
      <c r="N176" s="129">
        <f>N177+N179+N182+N184+N186+N200+N202+N204</f>
        <v>0</v>
      </c>
      <c r="O176" s="129">
        <f>O177+O179+O182+O184+O186+O200+O202+O204</f>
        <v>0</v>
      </c>
      <c r="P176" s="126">
        <f>P177+P179+P182+P184+P186+P200+P202+P204</f>
        <v>1129220</v>
      </c>
    </row>
    <row r="177" spans="2:16" s="71" customFormat="1" ht="63.75">
      <c r="B177" s="135"/>
      <c r="C177" s="33">
        <v>85313</v>
      </c>
      <c r="D177" s="33"/>
      <c r="E177" s="52" t="s">
        <v>129</v>
      </c>
      <c r="F177" s="42">
        <f>F178</f>
        <v>17713</v>
      </c>
      <c r="G177" s="115">
        <f>G178</f>
        <v>10926.28</v>
      </c>
      <c r="H177" s="42">
        <f>H178</f>
        <v>10000</v>
      </c>
      <c r="I177" s="122"/>
      <c r="J177" s="40">
        <f>J178</f>
        <v>700</v>
      </c>
      <c r="K177" s="40">
        <f>K178</f>
        <v>0</v>
      </c>
      <c r="L177" s="40">
        <f>L178</f>
        <v>700</v>
      </c>
      <c r="M177" s="40"/>
      <c r="N177" s="40">
        <f>N178</f>
        <v>0</v>
      </c>
      <c r="O177" s="40">
        <f>O178</f>
        <v>0</v>
      </c>
      <c r="P177" s="29">
        <f>P178</f>
        <v>11400</v>
      </c>
    </row>
    <row r="178" spans="2:16" s="71" customFormat="1" ht="25.5">
      <c r="B178" s="135"/>
      <c r="C178" s="72"/>
      <c r="D178" s="43">
        <v>4130</v>
      </c>
      <c r="E178" s="45" t="s">
        <v>256</v>
      </c>
      <c r="F178" s="73">
        <v>17713</v>
      </c>
      <c r="G178" s="136">
        <v>10926.28</v>
      </c>
      <c r="H178" s="73">
        <v>10000</v>
      </c>
      <c r="I178" s="122" t="s">
        <v>257</v>
      </c>
      <c r="J178" s="75">
        <v>700</v>
      </c>
      <c r="K178" s="75"/>
      <c r="L178" s="75">
        <v>700</v>
      </c>
      <c r="M178" s="75"/>
      <c r="N178" s="75"/>
      <c r="O178" s="75"/>
      <c r="P178" s="118">
        <f>H178+J178+K178+L178+M178+N178+O178</f>
        <v>11400</v>
      </c>
    </row>
    <row r="179" spans="2:16" s="32" customFormat="1" ht="38.25">
      <c r="B179" s="114"/>
      <c r="C179" s="33">
        <v>85314</v>
      </c>
      <c r="D179" s="33"/>
      <c r="E179" s="52" t="s">
        <v>130</v>
      </c>
      <c r="F179" s="42">
        <f>F180+F181</f>
        <v>366187</v>
      </c>
      <c r="G179" s="115">
        <f>G180+G181</f>
        <v>419291.7</v>
      </c>
      <c r="H179" s="42">
        <f>H180+H181</f>
        <v>393500</v>
      </c>
      <c r="I179" s="120"/>
      <c r="J179" s="40">
        <f>J180+J181</f>
        <v>0</v>
      </c>
      <c r="K179" s="40">
        <f>K180+K181</f>
        <v>0</v>
      </c>
      <c r="L179" s="40">
        <f>L180+L181</f>
        <v>33900</v>
      </c>
      <c r="M179" s="40"/>
      <c r="N179" s="40">
        <f>N180+N181</f>
        <v>0</v>
      </c>
      <c r="O179" s="40">
        <f>O180+O181</f>
        <v>0</v>
      </c>
      <c r="P179" s="29">
        <f>SUM(P180:P181)</f>
        <v>427400</v>
      </c>
    </row>
    <row r="180" spans="2:16" s="32" customFormat="1" ht="25.5">
      <c r="B180" s="114"/>
      <c r="C180" s="43"/>
      <c r="D180" s="43">
        <v>3110</v>
      </c>
      <c r="E180" s="45" t="s">
        <v>258</v>
      </c>
      <c r="F180" s="46">
        <v>331833</v>
      </c>
      <c r="G180" s="117">
        <v>399586.28</v>
      </c>
      <c r="H180" s="46">
        <v>366500</v>
      </c>
      <c r="I180" s="120" t="s">
        <v>259</v>
      </c>
      <c r="J180" s="47"/>
      <c r="K180" s="47"/>
      <c r="L180" s="47">
        <v>33900</v>
      </c>
      <c r="M180" s="47"/>
      <c r="N180" s="47"/>
      <c r="O180" s="47"/>
      <c r="P180" s="118">
        <f>H180+J180+K180+L180+M180+N180+O180</f>
        <v>400400</v>
      </c>
    </row>
    <row r="181" spans="2:16" s="32" customFormat="1" ht="25.5">
      <c r="B181" s="114"/>
      <c r="C181" s="43"/>
      <c r="D181" s="43">
        <v>4110</v>
      </c>
      <c r="E181" s="45" t="s">
        <v>260</v>
      </c>
      <c r="F181" s="46">
        <v>34354</v>
      </c>
      <c r="G181" s="117">
        <v>19705.42</v>
      </c>
      <c r="H181" s="46">
        <v>27000</v>
      </c>
      <c r="I181" s="120" t="s">
        <v>261</v>
      </c>
      <c r="J181" s="47"/>
      <c r="K181" s="47"/>
      <c r="L181" s="47"/>
      <c r="M181" s="47"/>
      <c r="N181" s="47"/>
      <c r="O181" s="47"/>
      <c r="P181" s="118">
        <f>H181+J181+K181+L181+M181+N181+O181</f>
        <v>27000</v>
      </c>
    </row>
    <row r="182" spans="2:16" s="32" customFormat="1" ht="12.75">
      <c r="B182" s="114"/>
      <c r="C182" s="33">
        <v>85315</v>
      </c>
      <c r="D182" s="33"/>
      <c r="E182" s="52" t="s">
        <v>131</v>
      </c>
      <c r="F182" s="42">
        <f>SUM(F183)</f>
        <v>257477.39</v>
      </c>
      <c r="G182" s="115">
        <f>SUM(G183)</f>
        <v>229255.6</v>
      </c>
      <c r="H182" s="42">
        <f>SUM(H183)</f>
        <v>300000</v>
      </c>
      <c r="I182" s="120"/>
      <c r="J182" s="40">
        <f>SUM(J183)</f>
        <v>0</v>
      </c>
      <c r="K182" s="40">
        <f>SUM(K183)</f>
        <v>0</v>
      </c>
      <c r="L182" s="40">
        <f>SUM(L183)</f>
        <v>0</v>
      </c>
      <c r="M182" s="40"/>
      <c r="N182" s="40">
        <f>SUM(N183)</f>
        <v>0</v>
      </c>
      <c r="O182" s="40">
        <f>SUM(O183)</f>
        <v>0</v>
      </c>
      <c r="P182" s="29">
        <f>SUM(P183)</f>
        <v>300000</v>
      </c>
    </row>
    <row r="183" spans="2:16" s="32" customFormat="1" ht="51">
      <c r="B183" s="114"/>
      <c r="C183" s="43"/>
      <c r="D183" s="43">
        <v>3110</v>
      </c>
      <c r="E183" s="45" t="s">
        <v>258</v>
      </c>
      <c r="F183" s="46">
        <v>257477.39</v>
      </c>
      <c r="G183" s="117">
        <v>229255.6</v>
      </c>
      <c r="H183" s="46">
        <v>300000</v>
      </c>
      <c r="I183" s="120" t="s">
        <v>262</v>
      </c>
      <c r="J183" s="47"/>
      <c r="K183" s="47"/>
      <c r="L183" s="47"/>
      <c r="M183" s="47"/>
      <c r="N183" s="47"/>
      <c r="O183" s="47"/>
      <c r="P183" s="118">
        <f>H183+J183+K183+L183+M183+N183+O183</f>
        <v>300000</v>
      </c>
    </row>
    <row r="184" spans="2:16" s="32" customFormat="1" ht="38.25">
      <c r="B184" s="114"/>
      <c r="C184" s="33">
        <v>85316</v>
      </c>
      <c r="D184" s="33"/>
      <c r="E184" s="52" t="s">
        <v>134</v>
      </c>
      <c r="F184" s="42">
        <f>SUM(F185)</f>
        <v>8300</v>
      </c>
      <c r="G184" s="115">
        <f>SUM(G185)</f>
        <v>5548.57</v>
      </c>
      <c r="H184" s="42">
        <f>SUM(H185)</f>
        <v>7900</v>
      </c>
      <c r="I184" s="120"/>
      <c r="J184" s="40">
        <f>SUM(J185)</f>
        <v>100</v>
      </c>
      <c r="K184" s="40">
        <f>SUM(K185)</f>
        <v>0</v>
      </c>
      <c r="L184" s="40">
        <f>SUM(L185)</f>
        <v>0</v>
      </c>
      <c r="M184" s="40"/>
      <c r="N184" s="40">
        <f>SUM(N185)</f>
        <v>0</v>
      </c>
      <c r="O184" s="40">
        <f>SUM(O185)</f>
        <v>0</v>
      </c>
      <c r="P184" s="29">
        <f>SUM(P185)</f>
        <v>8000</v>
      </c>
    </row>
    <row r="185" spans="2:16" s="32" customFormat="1" ht="12.75">
      <c r="B185" s="114"/>
      <c r="C185" s="43"/>
      <c r="D185" s="43">
        <v>3110</v>
      </c>
      <c r="E185" s="45" t="s">
        <v>258</v>
      </c>
      <c r="F185" s="46">
        <v>8300</v>
      </c>
      <c r="G185" s="117">
        <v>5548.57</v>
      </c>
      <c r="H185" s="46">
        <v>7900</v>
      </c>
      <c r="I185" s="120"/>
      <c r="J185" s="47">
        <v>100</v>
      </c>
      <c r="K185" s="47"/>
      <c r="L185" s="47"/>
      <c r="M185" s="47"/>
      <c r="N185" s="47"/>
      <c r="O185" s="47"/>
      <c r="P185" s="118">
        <f>H185+J185+K185+L185+M185+N185+O185</f>
        <v>8000</v>
      </c>
    </row>
    <row r="186" spans="2:16" s="32" customFormat="1" ht="12.75">
      <c r="B186" s="114"/>
      <c r="C186" s="33">
        <v>85319</v>
      </c>
      <c r="D186" s="33"/>
      <c r="E186" s="52" t="s">
        <v>135</v>
      </c>
      <c r="F186" s="42">
        <f>SUM(F187:F198)</f>
        <v>258454.80999999997</v>
      </c>
      <c r="G186" s="115">
        <f>SUM(G187:G198)</f>
        <v>231375.80000000002</v>
      </c>
      <c r="H186" s="42">
        <f>SUM(H187:H199)</f>
        <v>353180</v>
      </c>
      <c r="I186" s="120" t="s">
        <v>263</v>
      </c>
      <c r="J186" s="40">
        <f>SUM(J187:J199)</f>
        <v>0</v>
      </c>
      <c r="K186" s="40">
        <f>SUM(K187:K199)</f>
        <v>0</v>
      </c>
      <c r="L186" s="40">
        <f>SUM(L187:L199)</f>
        <v>0</v>
      </c>
      <c r="M186" s="40"/>
      <c r="N186" s="40">
        <f>SUM(N187:N199)</f>
        <v>0</v>
      </c>
      <c r="O186" s="40">
        <f>SUM(O187:O199)</f>
        <v>0</v>
      </c>
      <c r="P186" s="29">
        <f>SUM(P187:P198)</f>
        <v>353180</v>
      </c>
    </row>
    <row r="187" spans="2:16" s="32" customFormat="1" ht="38.25">
      <c r="B187" s="114"/>
      <c r="C187" s="43"/>
      <c r="D187" s="43">
        <v>3020</v>
      </c>
      <c r="E187" s="45" t="s">
        <v>193</v>
      </c>
      <c r="F187" s="46">
        <v>5972.26</v>
      </c>
      <c r="G187" s="117">
        <v>1217.79</v>
      </c>
      <c r="H187" s="46">
        <v>3700</v>
      </c>
      <c r="I187" s="120" t="s">
        <v>264</v>
      </c>
      <c r="J187" s="47"/>
      <c r="K187" s="47"/>
      <c r="L187" s="47"/>
      <c r="M187" s="47"/>
      <c r="N187" s="47"/>
      <c r="O187" s="47"/>
      <c r="P187" s="118">
        <f aca="true" t="shared" si="13" ref="P187:P199">H187+J187+K187+L187+M187+N187+O187</f>
        <v>3700</v>
      </c>
    </row>
    <row r="188" spans="2:16" s="32" customFormat="1" ht="25.5">
      <c r="B188" s="114"/>
      <c r="C188" s="43"/>
      <c r="D188" s="43">
        <v>4010</v>
      </c>
      <c r="E188" s="45" t="s">
        <v>184</v>
      </c>
      <c r="F188" s="46">
        <v>160300</v>
      </c>
      <c r="G188" s="117">
        <v>149755.89</v>
      </c>
      <c r="H188" s="46">
        <v>186840</v>
      </c>
      <c r="I188" s="120"/>
      <c r="J188" s="47"/>
      <c r="K188" s="47"/>
      <c r="L188" s="47"/>
      <c r="M188" s="47"/>
      <c r="N188" s="47"/>
      <c r="O188" s="47"/>
      <c r="P188" s="118">
        <f t="shared" si="13"/>
        <v>186840</v>
      </c>
    </row>
    <row r="189" spans="2:16" s="32" customFormat="1" ht="25.5">
      <c r="B189" s="114"/>
      <c r="C189" s="43"/>
      <c r="D189" s="43">
        <v>4040</v>
      </c>
      <c r="E189" s="45" t="s">
        <v>195</v>
      </c>
      <c r="F189" s="46">
        <v>11286</v>
      </c>
      <c r="G189" s="117">
        <v>12298</v>
      </c>
      <c r="H189" s="46">
        <v>13600</v>
      </c>
      <c r="I189" s="120"/>
      <c r="J189" s="47"/>
      <c r="K189" s="47"/>
      <c r="L189" s="61">
        <v>-908</v>
      </c>
      <c r="M189" s="47"/>
      <c r="N189" s="47"/>
      <c r="O189" s="47"/>
      <c r="P189" s="118">
        <f t="shared" si="13"/>
        <v>12692</v>
      </c>
    </row>
    <row r="190" spans="2:16" s="32" customFormat="1" ht="25.5">
      <c r="B190" s="114"/>
      <c r="C190" s="43"/>
      <c r="D190" s="43">
        <v>4110</v>
      </c>
      <c r="E190" s="45" t="s">
        <v>186</v>
      </c>
      <c r="F190" s="46">
        <v>29568</v>
      </c>
      <c r="G190" s="117">
        <v>28342.2</v>
      </c>
      <c r="H190" s="46">
        <v>35200</v>
      </c>
      <c r="I190" s="120"/>
      <c r="J190" s="47"/>
      <c r="K190" s="47"/>
      <c r="L190" s="47"/>
      <c r="M190" s="47"/>
      <c r="N190" s="47"/>
      <c r="O190" s="47"/>
      <c r="P190" s="118">
        <f t="shared" si="13"/>
        <v>35200</v>
      </c>
    </row>
    <row r="191" spans="2:16" s="32" customFormat="1" ht="12.75">
      <c r="B191" s="114"/>
      <c r="C191" s="43"/>
      <c r="D191" s="43">
        <v>4120</v>
      </c>
      <c r="E191" s="45" t="s">
        <v>265</v>
      </c>
      <c r="F191" s="46">
        <v>4051.55</v>
      </c>
      <c r="G191" s="117">
        <v>3883.65</v>
      </c>
      <c r="H191" s="46">
        <v>4800</v>
      </c>
      <c r="I191" s="120"/>
      <c r="J191" s="47"/>
      <c r="K191" s="47"/>
      <c r="L191" s="47"/>
      <c r="M191" s="47"/>
      <c r="N191" s="47"/>
      <c r="O191" s="47"/>
      <c r="P191" s="118">
        <f t="shared" si="13"/>
        <v>4800</v>
      </c>
    </row>
    <row r="192" spans="2:16" s="32" customFormat="1" ht="38.25">
      <c r="B192" s="114"/>
      <c r="C192" s="43"/>
      <c r="D192" s="43">
        <v>4210</v>
      </c>
      <c r="E192" s="45" t="s">
        <v>161</v>
      </c>
      <c r="F192" s="46">
        <v>2138.3</v>
      </c>
      <c r="G192" s="117">
        <v>2966.77</v>
      </c>
      <c r="H192" s="46">
        <v>33000</v>
      </c>
      <c r="I192" s="120" t="s">
        <v>266</v>
      </c>
      <c r="J192" s="47"/>
      <c r="K192" s="47"/>
      <c r="L192" s="47"/>
      <c r="M192" s="47"/>
      <c r="N192" s="47"/>
      <c r="O192" s="47"/>
      <c r="P192" s="118">
        <f t="shared" si="13"/>
        <v>33000</v>
      </c>
    </row>
    <row r="193" spans="2:16" s="32" customFormat="1" ht="25.5">
      <c r="B193" s="114"/>
      <c r="C193" s="43"/>
      <c r="D193" s="43">
        <v>4260</v>
      </c>
      <c r="E193" s="45" t="s">
        <v>176</v>
      </c>
      <c r="F193" s="46">
        <v>4261.8</v>
      </c>
      <c r="G193" s="117">
        <v>3436.99</v>
      </c>
      <c r="H193" s="46">
        <v>10840</v>
      </c>
      <c r="I193" s="120" t="s">
        <v>267</v>
      </c>
      <c r="J193" s="47"/>
      <c r="K193" s="47"/>
      <c r="L193" s="47"/>
      <c r="M193" s="47"/>
      <c r="N193" s="47"/>
      <c r="O193" s="47"/>
      <c r="P193" s="118">
        <f t="shared" si="13"/>
        <v>10840</v>
      </c>
    </row>
    <row r="194" spans="2:16" s="32" customFormat="1" ht="12.75">
      <c r="B194" s="114"/>
      <c r="C194" s="43"/>
      <c r="D194" s="43">
        <v>4270</v>
      </c>
      <c r="E194" s="45" t="s">
        <v>215</v>
      </c>
      <c r="F194" s="46">
        <v>13419</v>
      </c>
      <c r="G194" s="117">
        <v>355.72</v>
      </c>
      <c r="H194" s="46">
        <v>30000</v>
      </c>
      <c r="I194" s="120" t="s">
        <v>268</v>
      </c>
      <c r="J194" s="47"/>
      <c r="K194" s="47"/>
      <c r="L194" s="47"/>
      <c r="M194" s="47"/>
      <c r="N194" s="47"/>
      <c r="O194" s="47"/>
      <c r="P194" s="118">
        <f t="shared" si="13"/>
        <v>30000</v>
      </c>
    </row>
    <row r="195" spans="2:16" s="32" customFormat="1" ht="38.25">
      <c r="B195" s="114"/>
      <c r="C195" s="43"/>
      <c r="D195" s="43">
        <v>4300</v>
      </c>
      <c r="E195" s="45" t="s">
        <v>163</v>
      </c>
      <c r="F195" s="46">
        <v>15074.09</v>
      </c>
      <c r="G195" s="117">
        <v>16903.37</v>
      </c>
      <c r="H195" s="46">
        <v>21200</v>
      </c>
      <c r="I195" s="120" t="s">
        <v>269</v>
      </c>
      <c r="J195" s="47"/>
      <c r="K195" s="47"/>
      <c r="L195" s="47">
        <v>1411</v>
      </c>
      <c r="M195" s="47"/>
      <c r="N195" s="47"/>
      <c r="O195" s="47"/>
      <c r="P195" s="118">
        <f t="shared" si="13"/>
        <v>22611</v>
      </c>
    </row>
    <row r="196" spans="2:16" s="32" customFormat="1" ht="12.75">
      <c r="B196" s="114"/>
      <c r="C196" s="43"/>
      <c r="D196" s="43">
        <v>4410</v>
      </c>
      <c r="E196" s="45" t="s">
        <v>192</v>
      </c>
      <c r="F196" s="46">
        <v>8042.81</v>
      </c>
      <c r="G196" s="117">
        <v>7934.42</v>
      </c>
      <c r="H196" s="46">
        <v>8500</v>
      </c>
      <c r="I196" s="120"/>
      <c r="J196" s="47"/>
      <c r="K196" s="47"/>
      <c r="L196" s="47"/>
      <c r="M196" s="47"/>
      <c r="N196" s="47"/>
      <c r="O196" s="47"/>
      <c r="P196" s="118">
        <f t="shared" si="13"/>
        <v>8500</v>
      </c>
    </row>
    <row r="197" spans="2:16" s="32" customFormat="1" ht="12.75">
      <c r="B197" s="114"/>
      <c r="C197" s="43"/>
      <c r="D197" s="43">
        <v>4430</v>
      </c>
      <c r="E197" s="45" t="s">
        <v>203</v>
      </c>
      <c r="F197" s="46">
        <v>307</v>
      </c>
      <c r="G197" s="117"/>
      <c r="H197" s="46">
        <v>600</v>
      </c>
      <c r="I197" s="120" t="s">
        <v>270</v>
      </c>
      <c r="J197" s="47"/>
      <c r="K197" s="47"/>
      <c r="L197" s="47"/>
      <c r="M197" s="47"/>
      <c r="N197" s="47"/>
      <c r="O197" s="47"/>
      <c r="P197" s="118">
        <f t="shared" si="13"/>
        <v>600</v>
      </c>
    </row>
    <row r="198" spans="2:16" s="32" customFormat="1" ht="38.25">
      <c r="B198" s="114"/>
      <c r="C198" s="43"/>
      <c r="D198" s="43">
        <v>4440</v>
      </c>
      <c r="E198" s="45" t="s">
        <v>205</v>
      </c>
      <c r="F198" s="46">
        <v>4034</v>
      </c>
      <c r="G198" s="117">
        <v>4281</v>
      </c>
      <c r="H198" s="46">
        <v>4900</v>
      </c>
      <c r="I198" s="120"/>
      <c r="J198" s="47"/>
      <c r="K198" s="47"/>
      <c r="L198" s="61">
        <v>-503</v>
      </c>
      <c r="M198" s="47"/>
      <c r="N198" s="47"/>
      <c r="O198" s="47"/>
      <c r="P198" s="118">
        <f t="shared" si="13"/>
        <v>4397</v>
      </c>
    </row>
    <row r="199" spans="2:16" s="32" customFormat="1" ht="38.25" hidden="1">
      <c r="B199" s="114"/>
      <c r="C199" s="43"/>
      <c r="D199" s="43">
        <v>6060</v>
      </c>
      <c r="E199" s="45" t="s">
        <v>206</v>
      </c>
      <c r="F199" s="46"/>
      <c r="G199" s="117"/>
      <c r="H199" s="46"/>
      <c r="I199" s="120" t="s">
        <v>271</v>
      </c>
      <c r="J199" s="47"/>
      <c r="K199" s="47"/>
      <c r="L199" s="47"/>
      <c r="M199" s="47"/>
      <c r="N199" s="47"/>
      <c r="O199" s="47"/>
      <c r="P199" s="118">
        <f t="shared" si="13"/>
        <v>0</v>
      </c>
    </row>
    <row r="200" spans="2:16" s="32" customFormat="1" ht="25.5" hidden="1">
      <c r="B200" s="114"/>
      <c r="C200" s="33">
        <v>85323</v>
      </c>
      <c r="D200" s="33"/>
      <c r="E200" s="52" t="s">
        <v>272</v>
      </c>
      <c r="F200" s="42">
        <f>SUM(F201)</f>
        <v>0</v>
      </c>
      <c r="G200" s="115">
        <f>SUM(G201)</f>
        <v>0</v>
      </c>
      <c r="H200" s="42">
        <f>SUM(H201)</f>
        <v>0</v>
      </c>
      <c r="I200" s="120"/>
      <c r="J200" s="40">
        <f>SUM(J201)</f>
        <v>0</v>
      </c>
      <c r="K200" s="40">
        <f>SUM(K201)</f>
        <v>0</v>
      </c>
      <c r="L200" s="40">
        <f>SUM(L201)</f>
        <v>0</v>
      </c>
      <c r="M200" s="40"/>
      <c r="N200" s="40">
        <f>SUM(N201)</f>
        <v>0</v>
      </c>
      <c r="O200" s="40">
        <f>SUM(O201)</f>
        <v>0</v>
      </c>
      <c r="P200" s="29">
        <f>SUM(P201)</f>
        <v>0</v>
      </c>
    </row>
    <row r="201" spans="2:16" s="32" customFormat="1" ht="12.75" hidden="1">
      <c r="B201" s="114"/>
      <c r="C201" s="43"/>
      <c r="D201" s="43">
        <v>3110</v>
      </c>
      <c r="E201" s="45" t="s">
        <v>258</v>
      </c>
      <c r="F201" s="46"/>
      <c r="G201" s="117"/>
      <c r="H201" s="46"/>
      <c r="I201" s="120"/>
      <c r="J201" s="47"/>
      <c r="K201" s="47"/>
      <c r="L201" s="47"/>
      <c r="M201" s="47"/>
      <c r="N201" s="47"/>
      <c r="O201" s="47"/>
      <c r="P201" s="118">
        <f>H201+J201+K201+L201+M201</f>
        <v>0</v>
      </c>
    </row>
    <row r="202" spans="2:16" s="32" customFormat="1" ht="38.25">
      <c r="B202" s="114"/>
      <c r="C202" s="33">
        <v>85328</v>
      </c>
      <c r="D202" s="33"/>
      <c r="E202" s="52" t="s">
        <v>273</v>
      </c>
      <c r="F202" s="42">
        <f>SUM(F203)</f>
        <v>0</v>
      </c>
      <c r="G202" s="115">
        <f>SUM(G203)</f>
        <v>0</v>
      </c>
      <c r="H202" s="42">
        <f>SUM(H203)</f>
        <v>9000</v>
      </c>
      <c r="I202" s="120"/>
      <c r="J202" s="40">
        <f>SUM(J203)</f>
        <v>0</v>
      </c>
      <c r="K202" s="40">
        <f>SUM(K203)</f>
        <v>0</v>
      </c>
      <c r="L202" s="40">
        <f>SUM(L203)</f>
        <v>0</v>
      </c>
      <c r="M202" s="40"/>
      <c r="N202" s="40">
        <f>SUM(N203)</f>
        <v>0</v>
      </c>
      <c r="O202" s="40">
        <f>SUM(O203)</f>
        <v>0</v>
      </c>
      <c r="P202" s="29">
        <f>SUM(P203)</f>
        <v>9000</v>
      </c>
    </row>
    <row r="203" spans="2:16" s="32" customFormat="1" ht="12.75">
      <c r="B203" s="114"/>
      <c r="C203" s="43"/>
      <c r="D203" s="43">
        <v>3110</v>
      </c>
      <c r="E203" s="45" t="s">
        <v>258</v>
      </c>
      <c r="F203" s="46"/>
      <c r="G203" s="117"/>
      <c r="H203" s="46">
        <v>9000</v>
      </c>
      <c r="I203" s="120" t="s">
        <v>274</v>
      </c>
      <c r="J203" s="47"/>
      <c r="K203" s="47"/>
      <c r="L203" s="47"/>
      <c r="M203" s="47"/>
      <c r="N203" s="47"/>
      <c r="O203" s="47"/>
      <c r="P203" s="118">
        <f>H203+J203+K203+L203+M203+N203+O203</f>
        <v>9000</v>
      </c>
    </row>
    <row r="204" spans="2:16" s="32" customFormat="1" ht="12.75">
      <c r="B204" s="114"/>
      <c r="C204" s="33">
        <v>85395</v>
      </c>
      <c r="D204" s="33"/>
      <c r="E204" s="52" t="s">
        <v>25</v>
      </c>
      <c r="F204" s="42">
        <f>SUM(F205:F205)</f>
        <v>17355</v>
      </c>
      <c r="G204" s="115">
        <f>SUM(G205:G205)</f>
        <v>20700.5</v>
      </c>
      <c r="H204" s="42">
        <f>SUM(H205:H205)</f>
        <v>0</v>
      </c>
      <c r="I204" s="120"/>
      <c r="J204" s="40">
        <f aca="true" t="shared" si="14" ref="J204:P204">SUM(J205:J205)</f>
        <v>0</v>
      </c>
      <c r="K204" s="40">
        <f t="shared" si="14"/>
        <v>11555</v>
      </c>
      <c r="L204" s="40">
        <f t="shared" si="14"/>
        <v>8685</v>
      </c>
      <c r="M204" s="40"/>
      <c r="N204" s="40">
        <f t="shared" si="14"/>
        <v>0</v>
      </c>
      <c r="O204" s="40">
        <f t="shared" si="14"/>
        <v>0</v>
      </c>
      <c r="P204" s="29">
        <f t="shared" si="14"/>
        <v>20240</v>
      </c>
    </row>
    <row r="205" spans="2:16" s="32" customFormat="1" ht="12.75">
      <c r="B205" s="114"/>
      <c r="C205" s="33"/>
      <c r="D205" s="43">
        <v>3110</v>
      </c>
      <c r="E205" s="45" t="s">
        <v>258</v>
      </c>
      <c r="F205" s="49">
        <v>17355</v>
      </c>
      <c r="G205" s="146">
        <v>20700.5</v>
      </c>
      <c r="H205" s="49"/>
      <c r="I205" s="120" t="s">
        <v>275</v>
      </c>
      <c r="J205" s="147"/>
      <c r="K205" s="147">
        <v>11555</v>
      </c>
      <c r="L205" s="147">
        <f>1170+7515</f>
        <v>8685</v>
      </c>
      <c r="M205" s="147"/>
      <c r="N205" s="147"/>
      <c r="O205" s="147"/>
      <c r="P205" s="118">
        <f>H205+J205+K205+L205+M205+N205+O205</f>
        <v>20240</v>
      </c>
    </row>
    <row r="206" spans="2:16" s="32" customFormat="1" ht="25.5">
      <c r="B206" s="123">
        <v>854</v>
      </c>
      <c r="C206" s="145"/>
      <c r="D206" s="145"/>
      <c r="E206" s="125" t="s">
        <v>138</v>
      </c>
      <c r="F206" s="126">
        <f>F207</f>
        <v>619434.1599999999</v>
      </c>
      <c r="G206" s="127">
        <f>G207</f>
        <v>632127.0499999999</v>
      </c>
      <c r="H206" s="126">
        <f>H207</f>
        <v>764140</v>
      </c>
      <c r="I206" s="128"/>
      <c r="J206" s="129">
        <f>J207</f>
        <v>0</v>
      </c>
      <c r="K206" s="129">
        <f>K207</f>
        <v>0</v>
      </c>
      <c r="L206" s="129">
        <f>L207</f>
        <v>0</v>
      </c>
      <c r="M206" s="129"/>
      <c r="N206" s="129">
        <f>N207</f>
        <v>0</v>
      </c>
      <c r="O206" s="129">
        <f>O207</f>
        <v>0</v>
      </c>
      <c r="P206" s="126">
        <f>P207</f>
        <v>764140</v>
      </c>
    </row>
    <row r="207" spans="2:16" s="32" customFormat="1" ht="12.75">
      <c r="B207" s="114"/>
      <c r="C207" s="33">
        <v>85404</v>
      </c>
      <c r="D207" s="33"/>
      <c r="E207" s="52" t="s">
        <v>139</v>
      </c>
      <c r="F207" s="42">
        <f>SUM(F208:F221)</f>
        <v>619434.1599999999</v>
      </c>
      <c r="G207" s="115">
        <f>SUM(G208:G221)</f>
        <v>632127.0499999999</v>
      </c>
      <c r="H207" s="42">
        <f>SUM(H208:H221)</f>
        <v>764140</v>
      </c>
      <c r="I207" s="120"/>
      <c r="J207" s="40">
        <f>SUM(J208:J221)</f>
        <v>0</v>
      </c>
      <c r="K207" s="40">
        <f>SUM(K208:K221)</f>
        <v>0</v>
      </c>
      <c r="L207" s="40">
        <f>SUM(L208:L221)</f>
        <v>0</v>
      </c>
      <c r="M207" s="40"/>
      <c r="N207" s="40">
        <f>SUM(N208:N221)</f>
        <v>0</v>
      </c>
      <c r="O207" s="40">
        <f>SUM(O208:O221)</f>
        <v>0</v>
      </c>
      <c r="P207" s="29">
        <f>SUM(P208:P221)</f>
        <v>764140</v>
      </c>
    </row>
    <row r="208" spans="2:16" s="32" customFormat="1" ht="25.5">
      <c r="B208" s="114"/>
      <c r="C208" s="43"/>
      <c r="D208" s="43">
        <v>2540</v>
      </c>
      <c r="E208" s="45" t="s">
        <v>276</v>
      </c>
      <c r="F208" s="46">
        <v>40690</v>
      </c>
      <c r="G208" s="117">
        <v>56540</v>
      </c>
      <c r="H208" s="46">
        <v>75500</v>
      </c>
      <c r="I208" s="120" t="s">
        <v>277</v>
      </c>
      <c r="J208" s="47"/>
      <c r="K208" s="47"/>
      <c r="L208" s="47"/>
      <c r="M208" s="47"/>
      <c r="N208" s="47"/>
      <c r="O208" s="47"/>
      <c r="P208" s="118">
        <f aca="true" t="shared" si="15" ref="P208:P221">H208+J208+K208+L208+M208+N208+O208</f>
        <v>75500</v>
      </c>
    </row>
    <row r="209" spans="2:16" s="32" customFormat="1" ht="38.25">
      <c r="B209" s="114"/>
      <c r="C209" s="43"/>
      <c r="D209" s="43">
        <v>3020</v>
      </c>
      <c r="E209" s="45" t="s">
        <v>193</v>
      </c>
      <c r="F209" s="46">
        <v>22195.9</v>
      </c>
      <c r="G209" s="117">
        <v>18597.56</v>
      </c>
      <c r="H209" s="46">
        <v>25300</v>
      </c>
      <c r="I209" s="120" t="s">
        <v>233</v>
      </c>
      <c r="J209" s="47"/>
      <c r="K209" s="47"/>
      <c r="L209" s="47"/>
      <c r="M209" s="47"/>
      <c r="N209" s="47"/>
      <c r="O209" s="47"/>
      <c r="P209" s="118">
        <f t="shared" si="15"/>
        <v>25300</v>
      </c>
    </row>
    <row r="210" spans="2:16" s="32" customFormat="1" ht="25.5">
      <c r="B210" s="114"/>
      <c r="C210" s="43"/>
      <c r="D210" s="43">
        <v>4010</v>
      </c>
      <c r="E210" s="45" t="s">
        <v>184</v>
      </c>
      <c r="F210" s="46">
        <v>348048.84</v>
      </c>
      <c r="G210" s="117">
        <v>354554.6</v>
      </c>
      <c r="H210" s="46">
        <v>407600</v>
      </c>
      <c r="I210" s="120"/>
      <c r="J210" s="47"/>
      <c r="K210" s="47"/>
      <c r="L210" s="61">
        <v>-1861</v>
      </c>
      <c r="M210" s="47"/>
      <c r="N210" s="47"/>
      <c r="O210" s="47"/>
      <c r="P210" s="118">
        <f t="shared" si="15"/>
        <v>405739</v>
      </c>
    </row>
    <row r="211" spans="2:16" s="32" customFormat="1" ht="25.5">
      <c r="B211" s="114"/>
      <c r="C211" s="43"/>
      <c r="D211" s="43">
        <v>4040</v>
      </c>
      <c r="E211" s="45" t="s">
        <v>195</v>
      </c>
      <c r="F211" s="46">
        <v>28285.8</v>
      </c>
      <c r="G211" s="117">
        <v>28854.79</v>
      </c>
      <c r="H211" s="46">
        <v>28890</v>
      </c>
      <c r="I211" s="120"/>
      <c r="J211" s="47"/>
      <c r="K211" s="47"/>
      <c r="L211" s="47">
        <v>57</v>
      </c>
      <c r="M211" s="47"/>
      <c r="N211" s="47"/>
      <c r="O211" s="47"/>
      <c r="P211" s="118">
        <f t="shared" si="15"/>
        <v>28947</v>
      </c>
    </row>
    <row r="212" spans="2:16" s="32" customFormat="1" ht="25.5">
      <c r="B212" s="114"/>
      <c r="C212" s="43"/>
      <c r="D212" s="43">
        <v>4110</v>
      </c>
      <c r="E212" s="45" t="s">
        <v>186</v>
      </c>
      <c r="F212" s="46">
        <v>68238.84</v>
      </c>
      <c r="G212" s="117">
        <v>64526.99</v>
      </c>
      <c r="H212" s="46">
        <v>78360</v>
      </c>
      <c r="I212" s="120"/>
      <c r="J212" s="47"/>
      <c r="K212" s="47"/>
      <c r="L212" s="47"/>
      <c r="M212" s="47"/>
      <c r="N212" s="47"/>
      <c r="O212" s="47"/>
      <c r="P212" s="118">
        <f t="shared" si="15"/>
        <v>78360</v>
      </c>
    </row>
    <row r="213" spans="2:16" s="32" customFormat="1" ht="12.75">
      <c r="B213" s="114"/>
      <c r="C213" s="43"/>
      <c r="D213" s="43">
        <v>4120</v>
      </c>
      <c r="E213" s="45" t="s">
        <v>196</v>
      </c>
      <c r="F213" s="46">
        <v>9431.98</v>
      </c>
      <c r="G213" s="117">
        <v>8238.6</v>
      </c>
      <c r="H213" s="46">
        <v>10770</v>
      </c>
      <c r="I213" s="120"/>
      <c r="J213" s="47"/>
      <c r="K213" s="47"/>
      <c r="L213" s="47"/>
      <c r="M213" s="47"/>
      <c r="N213" s="47"/>
      <c r="O213" s="47"/>
      <c r="P213" s="118">
        <f t="shared" si="15"/>
        <v>10770</v>
      </c>
    </row>
    <row r="214" spans="2:16" s="32" customFormat="1" ht="25.5">
      <c r="B214" s="114"/>
      <c r="C214" s="43"/>
      <c r="D214" s="43">
        <v>4210</v>
      </c>
      <c r="E214" s="45" t="s">
        <v>161</v>
      </c>
      <c r="F214" s="46">
        <v>30215.78</v>
      </c>
      <c r="G214" s="117">
        <v>16546.91</v>
      </c>
      <c r="H214" s="46">
        <v>16000</v>
      </c>
      <c r="I214" s="120"/>
      <c r="J214" s="47"/>
      <c r="K214" s="47">
        <v>425</v>
      </c>
      <c r="L214" s="47">
        <v>1804</v>
      </c>
      <c r="M214" s="47"/>
      <c r="N214" s="47"/>
      <c r="O214" s="47"/>
      <c r="P214" s="118">
        <f t="shared" si="15"/>
        <v>18229</v>
      </c>
    </row>
    <row r="215" spans="2:16" s="32" customFormat="1" ht="25.5">
      <c r="B215" s="114"/>
      <c r="C215" s="43"/>
      <c r="D215" s="43">
        <v>4240</v>
      </c>
      <c r="E215" s="45" t="s">
        <v>236</v>
      </c>
      <c r="F215" s="46">
        <v>2118.49</v>
      </c>
      <c r="G215" s="117">
        <v>2586.61</v>
      </c>
      <c r="H215" s="46">
        <v>7500</v>
      </c>
      <c r="I215" s="120"/>
      <c r="J215" s="47"/>
      <c r="K215" s="47"/>
      <c r="L215" s="47"/>
      <c r="M215" s="47"/>
      <c r="N215" s="47"/>
      <c r="O215" s="47"/>
      <c r="P215" s="118">
        <f t="shared" si="15"/>
        <v>7500</v>
      </c>
    </row>
    <row r="216" spans="2:16" s="32" customFormat="1" ht="12.75">
      <c r="B216" s="114"/>
      <c r="C216" s="43"/>
      <c r="D216" s="43">
        <v>4260</v>
      </c>
      <c r="E216" s="45" t="s">
        <v>176</v>
      </c>
      <c r="F216" s="46">
        <v>29017.57</v>
      </c>
      <c r="G216" s="117">
        <v>30220.14</v>
      </c>
      <c r="H216" s="46">
        <v>34800</v>
      </c>
      <c r="I216" s="120"/>
      <c r="J216" s="47"/>
      <c r="K216" s="47"/>
      <c r="L216" s="47"/>
      <c r="M216" s="47"/>
      <c r="N216" s="47"/>
      <c r="O216" s="47"/>
      <c r="P216" s="118">
        <f t="shared" si="15"/>
        <v>34800</v>
      </c>
    </row>
    <row r="217" spans="2:16" s="32" customFormat="1" ht="38.25">
      <c r="B217" s="114"/>
      <c r="C217" s="43"/>
      <c r="D217" s="43">
        <v>4270</v>
      </c>
      <c r="E217" s="45" t="s">
        <v>162</v>
      </c>
      <c r="F217" s="46">
        <v>13393.08</v>
      </c>
      <c r="G217" s="117">
        <v>11062.9</v>
      </c>
      <c r="H217" s="46">
        <v>28000</v>
      </c>
      <c r="I217" s="120" t="s">
        <v>278</v>
      </c>
      <c r="J217" s="47"/>
      <c r="K217" s="47"/>
      <c r="L217" s="47"/>
      <c r="M217" s="47"/>
      <c r="N217" s="47"/>
      <c r="O217" s="47"/>
      <c r="P217" s="118">
        <f t="shared" si="15"/>
        <v>28000</v>
      </c>
    </row>
    <row r="218" spans="2:16" s="32" customFormat="1" ht="12.75">
      <c r="B218" s="114"/>
      <c r="C218" s="43"/>
      <c r="D218" s="43">
        <v>4300</v>
      </c>
      <c r="E218" s="45" t="s">
        <v>163</v>
      </c>
      <c r="F218" s="46">
        <v>6819.31</v>
      </c>
      <c r="G218" s="117">
        <v>8618.39</v>
      </c>
      <c r="H218" s="46">
        <v>11000</v>
      </c>
      <c r="I218" s="120"/>
      <c r="J218" s="47"/>
      <c r="K218" s="47"/>
      <c r="L218" s="47"/>
      <c r="M218" s="47"/>
      <c r="N218" s="47"/>
      <c r="O218" s="47"/>
      <c r="P218" s="118">
        <f t="shared" si="15"/>
        <v>11000</v>
      </c>
    </row>
    <row r="219" spans="2:16" s="32" customFormat="1" ht="12.75">
      <c r="B219" s="114"/>
      <c r="C219" s="43"/>
      <c r="D219" s="43">
        <v>4410</v>
      </c>
      <c r="E219" s="45" t="s">
        <v>192</v>
      </c>
      <c r="F219" s="46">
        <v>1378.57</v>
      </c>
      <c r="G219" s="117">
        <v>609.99</v>
      </c>
      <c r="H219" s="46">
        <v>2500</v>
      </c>
      <c r="I219" s="120"/>
      <c r="J219" s="47"/>
      <c r="K219" s="47"/>
      <c r="L219" s="47"/>
      <c r="M219" s="47"/>
      <c r="N219" s="47"/>
      <c r="O219" s="47"/>
      <c r="P219" s="118">
        <f t="shared" si="15"/>
        <v>2500</v>
      </c>
    </row>
    <row r="220" spans="2:16" s="32" customFormat="1" ht="38.25">
      <c r="B220" s="114"/>
      <c r="C220" s="43"/>
      <c r="D220" s="43">
        <v>4440</v>
      </c>
      <c r="E220" s="45" t="s">
        <v>205</v>
      </c>
      <c r="F220" s="46">
        <v>19600</v>
      </c>
      <c r="G220" s="117">
        <v>19500</v>
      </c>
      <c r="H220" s="46">
        <v>22920</v>
      </c>
      <c r="I220" s="120" t="s">
        <v>238</v>
      </c>
      <c r="J220" s="47"/>
      <c r="K220" s="61">
        <v>-425</v>
      </c>
      <c r="L220" s="47"/>
      <c r="M220" s="47"/>
      <c r="N220" s="47"/>
      <c r="O220" s="47"/>
      <c r="P220" s="118">
        <f t="shared" si="15"/>
        <v>22495</v>
      </c>
    </row>
    <row r="221" spans="2:16" s="32" customFormat="1" ht="25.5">
      <c r="B221" s="114"/>
      <c r="C221" s="43"/>
      <c r="D221" s="43">
        <v>6050</v>
      </c>
      <c r="E221" s="45" t="s">
        <v>164</v>
      </c>
      <c r="F221" s="46"/>
      <c r="G221" s="117">
        <v>11669.57</v>
      </c>
      <c r="H221" s="46">
        <v>15000</v>
      </c>
      <c r="I221" s="120" t="s">
        <v>279</v>
      </c>
      <c r="J221" s="47"/>
      <c r="K221" s="47"/>
      <c r="L221" s="47"/>
      <c r="M221" s="47"/>
      <c r="N221" s="47"/>
      <c r="O221" s="47"/>
      <c r="P221" s="118">
        <f t="shared" si="15"/>
        <v>15000</v>
      </c>
    </row>
    <row r="222" spans="2:16" s="32" customFormat="1" ht="25.5">
      <c r="B222" s="123">
        <v>900</v>
      </c>
      <c r="C222" s="124"/>
      <c r="D222" s="124"/>
      <c r="E222" s="125" t="s">
        <v>144</v>
      </c>
      <c r="F222" s="126" t="e">
        <f>F223+F229+#REF!</f>
        <v>#REF!</v>
      </c>
      <c r="G222" s="127" t="e">
        <f>G223+G229+#REF!</f>
        <v>#REF!</v>
      </c>
      <c r="H222" s="126">
        <f>H223+H229</f>
        <v>366321</v>
      </c>
      <c r="I222" s="128"/>
      <c r="J222" s="129">
        <f aca="true" t="shared" si="16" ref="J222:O222">J223+J229</f>
        <v>22000</v>
      </c>
      <c r="K222" s="129">
        <f t="shared" si="16"/>
        <v>0</v>
      </c>
      <c r="L222" s="129">
        <f t="shared" si="16"/>
        <v>0</v>
      </c>
      <c r="M222" s="129"/>
      <c r="N222" s="129">
        <f t="shared" si="16"/>
        <v>0</v>
      </c>
      <c r="O222" s="129">
        <f t="shared" si="16"/>
        <v>0</v>
      </c>
      <c r="P222" s="126">
        <f>P223+P229</f>
        <v>388321</v>
      </c>
    </row>
    <row r="223" spans="2:16" s="32" customFormat="1" ht="25.5">
      <c r="B223" s="114"/>
      <c r="C223" s="33">
        <v>90015</v>
      </c>
      <c r="D223" s="33"/>
      <c r="E223" s="52" t="s">
        <v>148</v>
      </c>
      <c r="F223" s="42">
        <f>SUM(F224:F228)</f>
        <v>158207.06</v>
      </c>
      <c r="G223" s="115">
        <f>SUM(G224:G228)</f>
        <v>151250.56</v>
      </c>
      <c r="H223" s="42">
        <f>SUM(H224:H228)</f>
        <v>225321</v>
      </c>
      <c r="I223" s="120"/>
      <c r="J223" s="40">
        <f>SUM(J224:J228)</f>
        <v>10000</v>
      </c>
      <c r="K223" s="40">
        <f>SUM(K224:K228)</f>
        <v>0</v>
      </c>
      <c r="L223" s="40">
        <f>SUM(L224:L228)</f>
        <v>0</v>
      </c>
      <c r="M223" s="60"/>
      <c r="N223" s="40">
        <f>SUM(N224:N228)</f>
        <v>0</v>
      </c>
      <c r="O223" s="40">
        <f>SUM(O224:O228)</f>
        <v>0</v>
      </c>
      <c r="P223" s="29">
        <f>SUM(P224:P228)</f>
        <v>235321</v>
      </c>
    </row>
    <row r="224" spans="2:16" s="32" customFormat="1" ht="25.5">
      <c r="B224" s="114"/>
      <c r="C224" s="43"/>
      <c r="D224" s="43">
        <v>4210</v>
      </c>
      <c r="E224" s="45" t="s">
        <v>161</v>
      </c>
      <c r="F224" s="46">
        <v>2110.68</v>
      </c>
      <c r="G224" s="117">
        <v>1869.24</v>
      </c>
      <c r="H224" s="46">
        <v>1000</v>
      </c>
      <c r="I224" s="120" t="s">
        <v>280</v>
      </c>
      <c r="J224" s="47">
        <v>10000</v>
      </c>
      <c r="K224" s="47"/>
      <c r="L224" s="47"/>
      <c r="M224" s="47"/>
      <c r="N224" s="47"/>
      <c r="O224" s="47"/>
      <c r="P224" s="118">
        <f>H224+J224+K224+L224+M224+N224+O224</f>
        <v>11000</v>
      </c>
    </row>
    <row r="225" spans="2:16" s="32" customFormat="1" ht="12.75">
      <c r="B225" s="114"/>
      <c r="C225" s="43"/>
      <c r="D225" s="43">
        <v>4260</v>
      </c>
      <c r="E225" s="45" t="s">
        <v>176</v>
      </c>
      <c r="F225" s="46">
        <v>117290.56</v>
      </c>
      <c r="G225" s="117">
        <v>110069.54</v>
      </c>
      <c r="H225" s="46">
        <v>143621</v>
      </c>
      <c r="I225" s="120" t="s">
        <v>281</v>
      </c>
      <c r="J225" s="47"/>
      <c r="K225" s="47"/>
      <c r="L225" s="47"/>
      <c r="M225" s="47"/>
      <c r="N225" s="47"/>
      <c r="O225" s="47"/>
      <c r="P225" s="118">
        <f>H225+J225+K225+L225+M225+N225+O225</f>
        <v>143621</v>
      </c>
    </row>
    <row r="226" spans="2:16" s="32" customFormat="1" ht="12.75">
      <c r="B226" s="114"/>
      <c r="C226" s="43"/>
      <c r="D226" s="43">
        <v>4270</v>
      </c>
      <c r="E226" s="45" t="s">
        <v>215</v>
      </c>
      <c r="F226" s="46">
        <v>25567.79</v>
      </c>
      <c r="G226" s="117">
        <v>23760.02</v>
      </c>
      <c r="H226" s="46">
        <v>29700</v>
      </c>
      <c r="I226" s="120" t="s">
        <v>282</v>
      </c>
      <c r="J226" s="47"/>
      <c r="K226" s="47"/>
      <c r="L226" s="47"/>
      <c r="M226" s="47"/>
      <c r="N226" s="47"/>
      <c r="O226" s="47"/>
      <c r="P226" s="118">
        <f>H226+J226+K226+L226+M226+N226+O226</f>
        <v>29700</v>
      </c>
    </row>
    <row r="227" spans="2:16" s="32" customFormat="1" ht="12.75">
      <c r="B227" s="114"/>
      <c r="C227" s="43"/>
      <c r="D227" s="43">
        <v>4300</v>
      </c>
      <c r="E227" s="45" t="s">
        <v>163</v>
      </c>
      <c r="F227" s="46">
        <v>4314.63</v>
      </c>
      <c r="G227" s="117">
        <v>697.01</v>
      </c>
      <c r="H227" s="46">
        <v>1000</v>
      </c>
      <c r="I227" s="120" t="s">
        <v>283</v>
      </c>
      <c r="J227" s="47"/>
      <c r="K227" s="47"/>
      <c r="L227" s="47"/>
      <c r="M227" s="47"/>
      <c r="N227" s="47"/>
      <c r="O227" s="47"/>
      <c r="P227" s="118">
        <f>H227+J227+K227+L227+M227+N227+O227</f>
        <v>1000</v>
      </c>
    </row>
    <row r="228" spans="2:16" s="32" customFormat="1" ht="25.5">
      <c r="B228" s="114"/>
      <c r="C228" s="43"/>
      <c r="D228" s="43">
        <v>6050</v>
      </c>
      <c r="E228" s="45" t="s">
        <v>164</v>
      </c>
      <c r="F228" s="46">
        <v>8923.4</v>
      </c>
      <c r="G228" s="117">
        <v>14854.75</v>
      </c>
      <c r="H228" s="46">
        <v>50000</v>
      </c>
      <c r="I228" s="120" t="s">
        <v>284</v>
      </c>
      <c r="J228" s="47"/>
      <c r="K228" s="47"/>
      <c r="L228" s="47"/>
      <c r="M228" s="61"/>
      <c r="N228" s="47"/>
      <c r="O228" s="47"/>
      <c r="P228" s="118">
        <f>H228+J228+K228+L228+M228+N228+O228</f>
        <v>50000</v>
      </c>
    </row>
    <row r="229" spans="2:16" s="32" customFormat="1" ht="12.75">
      <c r="B229" s="114"/>
      <c r="C229" s="33">
        <v>90095</v>
      </c>
      <c r="D229" s="33"/>
      <c r="E229" s="52" t="s">
        <v>25</v>
      </c>
      <c r="F229" s="42">
        <f>SUM(F230:F232)</f>
        <v>134041.73</v>
      </c>
      <c r="G229" s="115">
        <f>SUM(G230:G232)</f>
        <v>77296.87000000001</v>
      </c>
      <c r="H229" s="42">
        <f>SUM(H230:H232)</f>
        <v>141000</v>
      </c>
      <c r="I229" s="120"/>
      <c r="J229" s="40">
        <f>SUM(J230:J232)</f>
        <v>12000</v>
      </c>
      <c r="K229" s="40">
        <f>SUM(K230:K232)</f>
        <v>0</v>
      </c>
      <c r="L229" s="40">
        <f>SUM(L230:L232)</f>
        <v>0</v>
      </c>
      <c r="M229" s="40"/>
      <c r="N229" s="40">
        <f>SUM(N230:N232)</f>
        <v>0</v>
      </c>
      <c r="O229" s="40">
        <f>SUM(O230:O232)</f>
        <v>0</v>
      </c>
      <c r="P229" s="29">
        <f>SUM(P230:P232)</f>
        <v>153000</v>
      </c>
    </row>
    <row r="230" spans="2:16" s="32" customFormat="1" ht="25.5">
      <c r="B230" s="114"/>
      <c r="C230" s="33"/>
      <c r="D230" s="43">
        <v>4210</v>
      </c>
      <c r="E230" s="45" t="s">
        <v>161</v>
      </c>
      <c r="F230" s="46"/>
      <c r="G230" s="117">
        <v>2747.58</v>
      </c>
      <c r="H230" s="46">
        <v>10000</v>
      </c>
      <c r="I230" s="120" t="s">
        <v>285</v>
      </c>
      <c r="J230" s="47"/>
      <c r="K230" s="47"/>
      <c r="L230" s="47"/>
      <c r="M230" s="47"/>
      <c r="N230" s="47"/>
      <c r="O230" s="47"/>
      <c r="P230" s="118">
        <f>H230+J230+K230+L230+M230+N230+O230</f>
        <v>10000</v>
      </c>
    </row>
    <row r="231" spans="2:16" s="32" customFormat="1" ht="12.75">
      <c r="B231" s="114"/>
      <c r="C231" s="43"/>
      <c r="D231" s="43">
        <v>4300</v>
      </c>
      <c r="E231" s="45" t="s">
        <v>163</v>
      </c>
      <c r="F231" s="46">
        <v>77040</v>
      </c>
      <c r="G231" s="117">
        <v>42461.91</v>
      </c>
      <c r="H231" s="46">
        <v>11000</v>
      </c>
      <c r="I231" s="120" t="s">
        <v>286</v>
      </c>
      <c r="J231" s="47">
        <v>12000</v>
      </c>
      <c r="K231" s="47"/>
      <c r="L231" s="47"/>
      <c r="M231" s="47"/>
      <c r="N231" s="47"/>
      <c r="O231" s="47"/>
      <c r="P231" s="118">
        <f>H231+J231+K231+L231+M231+N231+O231</f>
        <v>23000</v>
      </c>
    </row>
    <row r="232" spans="2:16" s="32" customFormat="1" ht="25.5">
      <c r="B232" s="114"/>
      <c r="C232" s="43"/>
      <c r="D232" s="43">
        <v>6050</v>
      </c>
      <c r="E232" s="45" t="s">
        <v>164</v>
      </c>
      <c r="F232" s="46">
        <v>57001.73</v>
      </c>
      <c r="G232" s="117">
        <v>32087.38</v>
      </c>
      <c r="H232" s="46">
        <v>120000</v>
      </c>
      <c r="I232" s="120" t="s">
        <v>287</v>
      </c>
      <c r="J232" s="47"/>
      <c r="K232" s="47"/>
      <c r="L232" s="47"/>
      <c r="M232" s="47"/>
      <c r="N232" s="47"/>
      <c r="O232" s="47"/>
      <c r="P232" s="118">
        <f>H232+J232+K232+L232+M232+N232+O232</f>
        <v>120000</v>
      </c>
    </row>
    <row r="233" spans="2:16" s="32" customFormat="1" ht="25.5">
      <c r="B233" s="123">
        <v>921</v>
      </c>
      <c r="C233" s="124"/>
      <c r="D233" s="124"/>
      <c r="E233" s="125" t="s">
        <v>288</v>
      </c>
      <c r="F233" s="126">
        <f>F234+F236</f>
        <v>388945.42000000004</v>
      </c>
      <c r="G233" s="127">
        <f>G234+G236</f>
        <v>336200</v>
      </c>
      <c r="H233" s="126">
        <f>H234+H236</f>
        <v>440000</v>
      </c>
      <c r="I233" s="128"/>
      <c r="J233" s="129">
        <f>J234+J236</f>
        <v>0</v>
      </c>
      <c r="K233" s="129">
        <f>K234+K236</f>
        <v>0</v>
      </c>
      <c r="L233" s="129">
        <f>L234+L236</f>
        <v>0</v>
      </c>
      <c r="M233" s="129"/>
      <c r="N233" s="129">
        <f>N234+N236</f>
        <v>0</v>
      </c>
      <c r="O233" s="129">
        <f>O234+O236</f>
        <v>0</v>
      </c>
      <c r="P233" s="126">
        <f>P234+P236</f>
        <v>440000</v>
      </c>
    </row>
    <row r="234" spans="2:16" s="32" customFormat="1" ht="25.5">
      <c r="B234" s="114"/>
      <c r="C234" s="33">
        <v>92109</v>
      </c>
      <c r="D234" s="33"/>
      <c r="E234" s="52" t="s">
        <v>289</v>
      </c>
      <c r="F234" s="42">
        <f>SUM(F235:F235)</f>
        <v>160503.19</v>
      </c>
      <c r="G234" s="115">
        <f>SUM(G235:G235)</f>
        <v>133200</v>
      </c>
      <c r="H234" s="42">
        <f>SUM(H235:H235)</f>
        <v>170000</v>
      </c>
      <c r="I234" s="120"/>
      <c r="J234" s="40">
        <f>SUM(J235:J235)</f>
        <v>0</v>
      </c>
      <c r="K234" s="40">
        <f>SUM(K235:K235)</f>
        <v>0</v>
      </c>
      <c r="L234" s="40">
        <f>SUM(L235:L235)</f>
        <v>0</v>
      </c>
      <c r="M234" s="40"/>
      <c r="N234" s="40">
        <f>SUM(N235:N235)</f>
        <v>0</v>
      </c>
      <c r="O234" s="40">
        <f>SUM(O235:O235)</f>
        <v>0</v>
      </c>
      <c r="P234" s="29">
        <f>SUM(P235:P235)</f>
        <v>170000</v>
      </c>
    </row>
    <row r="235" spans="2:16" s="32" customFormat="1" ht="38.25">
      <c r="B235" s="114"/>
      <c r="C235" s="43"/>
      <c r="D235" s="43">
        <v>2550</v>
      </c>
      <c r="E235" s="45" t="s">
        <v>290</v>
      </c>
      <c r="F235" s="46">
        <v>160503.19</v>
      </c>
      <c r="G235" s="117">
        <v>133200</v>
      </c>
      <c r="H235" s="46">
        <v>170000</v>
      </c>
      <c r="I235" s="120"/>
      <c r="J235" s="47"/>
      <c r="K235" s="47"/>
      <c r="L235" s="47"/>
      <c r="M235" s="47"/>
      <c r="N235" s="47"/>
      <c r="O235" s="47"/>
      <c r="P235" s="118">
        <f>H235+J235+K235+L235+M235+N235+O235</f>
        <v>170000</v>
      </c>
    </row>
    <row r="236" spans="2:16" s="32" customFormat="1" ht="12.75">
      <c r="B236" s="114"/>
      <c r="C236" s="33">
        <v>92116</v>
      </c>
      <c r="D236" s="33"/>
      <c r="E236" s="52" t="s">
        <v>291</v>
      </c>
      <c r="F236" s="42">
        <f>SUM(F237:F237)</f>
        <v>228442.23</v>
      </c>
      <c r="G236" s="115">
        <f>SUM(G237:G237)</f>
        <v>203000</v>
      </c>
      <c r="H236" s="42">
        <f>SUM(H237:H237)</f>
        <v>270000</v>
      </c>
      <c r="I236" s="120"/>
      <c r="J236" s="40">
        <f>SUM(J237:J237)</f>
        <v>0</v>
      </c>
      <c r="K236" s="40">
        <f>SUM(K237:K237)</f>
        <v>0</v>
      </c>
      <c r="L236" s="40">
        <f>SUM(L237:L237)</f>
        <v>0</v>
      </c>
      <c r="M236" s="40"/>
      <c r="N236" s="40">
        <f>SUM(N237:N237)</f>
        <v>0</v>
      </c>
      <c r="O236" s="40">
        <f>SUM(O237:O237)</f>
        <v>0</v>
      </c>
      <c r="P236" s="29">
        <f>SUM(P237:P237)</f>
        <v>270000</v>
      </c>
    </row>
    <row r="237" spans="2:16" s="32" customFormat="1" ht="38.25">
      <c r="B237" s="114"/>
      <c r="C237" s="43"/>
      <c r="D237" s="43">
        <v>2550</v>
      </c>
      <c r="E237" s="45" t="s">
        <v>290</v>
      </c>
      <c r="F237" s="46">
        <v>228442.23</v>
      </c>
      <c r="G237" s="117">
        <v>203000</v>
      </c>
      <c r="H237" s="46">
        <v>270000</v>
      </c>
      <c r="I237" s="120"/>
      <c r="J237" s="47"/>
      <c r="K237" s="47"/>
      <c r="L237" s="47"/>
      <c r="M237" s="47"/>
      <c r="N237" s="47"/>
      <c r="O237" s="47"/>
      <c r="P237" s="118">
        <f>H237+J237+K237+L237+M237+N237+O237</f>
        <v>270000</v>
      </c>
    </row>
    <row r="238" spans="2:16" s="32" customFormat="1" ht="12.75">
      <c r="B238" s="123">
        <v>926</v>
      </c>
      <c r="C238" s="124"/>
      <c r="D238" s="124"/>
      <c r="E238" s="125" t="s">
        <v>292</v>
      </c>
      <c r="F238" s="126">
        <f>F239</f>
        <v>55953.47</v>
      </c>
      <c r="G238" s="127">
        <f>G239</f>
        <v>56966.14</v>
      </c>
      <c r="H238" s="126">
        <f>H239</f>
        <v>34500</v>
      </c>
      <c r="I238" s="128"/>
      <c r="J238" s="129">
        <f>J239</f>
        <v>0</v>
      </c>
      <c r="K238" s="129">
        <f>K239</f>
        <v>0</v>
      </c>
      <c r="L238" s="129">
        <f>L239</f>
        <v>0</v>
      </c>
      <c r="M238" s="129"/>
      <c r="N238" s="129">
        <f>N239</f>
        <v>0</v>
      </c>
      <c r="O238" s="129">
        <f>O239</f>
        <v>0</v>
      </c>
      <c r="P238" s="126">
        <f>P239</f>
        <v>34500</v>
      </c>
    </row>
    <row r="239" spans="2:16" s="32" customFormat="1" ht="12.75">
      <c r="B239" s="114"/>
      <c r="C239" s="33">
        <v>92695</v>
      </c>
      <c r="D239" s="33"/>
      <c r="E239" s="52" t="s">
        <v>25</v>
      </c>
      <c r="F239" s="42">
        <f>SUM(F240:F243)</f>
        <v>55953.47</v>
      </c>
      <c r="G239" s="115">
        <f>SUM(G240:G243)</f>
        <v>56966.14</v>
      </c>
      <c r="H239" s="42">
        <f>SUM(H240:H243)</f>
        <v>34500</v>
      </c>
      <c r="I239" s="120"/>
      <c r="J239" s="40">
        <f>SUM(J240:J243)</f>
        <v>0</v>
      </c>
      <c r="K239" s="40">
        <f>SUM(K240:K243)</f>
        <v>0</v>
      </c>
      <c r="L239" s="40">
        <f>SUM(L240:L243)</f>
        <v>0</v>
      </c>
      <c r="M239" s="40"/>
      <c r="N239" s="40">
        <f>SUM(N240:N243)</f>
        <v>0</v>
      </c>
      <c r="O239" s="40">
        <f>SUM(O240:O243)</f>
        <v>0</v>
      </c>
      <c r="P239" s="29">
        <f>SUM(P240:P243)</f>
        <v>34500</v>
      </c>
    </row>
    <row r="240" spans="2:16" s="32" customFormat="1" ht="25.5">
      <c r="B240" s="114"/>
      <c r="C240" s="43"/>
      <c r="D240" s="43">
        <v>3030</v>
      </c>
      <c r="E240" s="45" t="s">
        <v>188</v>
      </c>
      <c r="F240" s="46">
        <v>25030.4</v>
      </c>
      <c r="G240" s="117">
        <v>3572.63</v>
      </c>
      <c r="H240" s="46">
        <v>2000</v>
      </c>
      <c r="I240" s="120" t="s">
        <v>293</v>
      </c>
      <c r="J240" s="47"/>
      <c r="K240" s="47"/>
      <c r="L240" s="47"/>
      <c r="M240" s="47"/>
      <c r="N240" s="47"/>
      <c r="O240" s="47"/>
      <c r="P240" s="118">
        <f>H240+J240+K240+L240+M240+N240+O240</f>
        <v>2000</v>
      </c>
    </row>
    <row r="241" spans="2:16" s="32" customFormat="1" ht="25.5">
      <c r="B241" s="114"/>
      <c r="C241" s="43"/>
      <c r="D241" s="43">
        <v>4210</v>
      </c>
      <c r="E241" s="45" t="s">
        <v>161</v>
      </c>
      <c r="F241" s="46">
        <v>19503.47</v>
      </c>
      <c r="G241" s="117">
        <v>19059.52</v>
      </c>
      <c r="H241" s="46">
        <v>4500</v>
      </c>
      <c r="I241" s="120" t="s">
        <v>294</v>
      </c>
      <c r="J241" s="47"/>
      <c r="K241" s="47"/>
      <c r="L241" s="47"/>
      <c r="M241" s="47"/>
      <c r="N241" s="47"/>
      <c r="O241" s="47"/>
      <c r="P241" s="118">
        <f>H241+J241+K241+L241+M241+N241+O241</f>
        <v>4500</v>
      </c>
    </row>
    <row r="242" spans="2:16" s="32" customFormat="1" ht="25.5">
      <c r="B242" s="114"/>
      <c r="C242" s="43"/>
      <c r="D242" s="43">
        <v>4300</v>
      </c>
      <c r="E242" s="45" t="s">
        <v>163</v>
      </c>
      <c r="F242" s="46">
        <v>6266.6</v>
      </c>
      <c r="G242" s="117">
        <v>30493.99</v>
      </c>
      <c r="H242" s="46">
        <v>25000</v>
      </c>
      <c r="I242" s="120" t="s">
        <v>295</v>
      </c>
      <c r="J242" s="47"/>
      <c r="K242" s="47"/>
      <c r="L242" s="47"/>
      <c r="M242" s="47"/>
      <c r="N242" s="47"/>
      <c r="O242" s="47"/>
      <c r="P242" s="118">
        <f>H242+J242+K242+L242+M242+N242+O242</f>
        <v>25000</v>
      </c>
    </row>
    <row r="243" spans="2:16" s="32" customFormat="1" ht="25.5">
      <c r="B243" s="114"/>
      <c r="C243" s="43"/>
      <c r="D243" s="43">
        <v>4430</v>
      </c>
      <c r="E243" s="45" t="s">
        <v>203</v>
      </c>
      <c r="F243" s="46">
        <v>5153</v>
      </c>
      <c r="G243" s="117">
        <v>3840</v>
      </c>
      <c r="H243" s="46">
        <v>3000</v>
      </c>
      <c r="I243" s="120" t="s">
        <v>296</v>
      </c>
      <c r="J243" s="47"/>
      <c r="K243" s="47"/>
      <c r="L243" s="47"/>
      <c r="M243" s="47"/>
      <c r="N243" s="47"/>
      <c r="O243" s="47"/>
      <c r="P243" s="118">
        <f>H243+J243+K243+L243+M243+N243+O243</f>
        <v>3000</v>
      </c>
    </row>
    <row r="244" spans="2:16" s="32" customFormat="1" ht="13.5" thickBot="1">
      <c r="B244" s="148"/>
      <c r="C244" s="149"/>
      <c r="D244" s="149"/>
      <c r="E244" s="150" t="s">
        <v>150</v>
      </c>
      <c r="F244" s="151" t="e">
        <f>F5+F17+F21+F36+F77+F88+F109+F112+F169+F176+F206+F222+F233+F238+F31</f>
        <v>#REF!</v>
      </c>
      <c r="G244" s="152" t="e">
        <f>G5+G17+G21+G36+G77+G88+G109+G112+G169+G176+G206+G222+G233+G238+G31</f>
        <v>#REF!</v>
      </c>
      <c r="H244" s="151">
        <f>H5+H17+H21+H36+H77+H88+H109+H112+H169+H176+H206+H222+H233+H238+H31+H106</f>
        <v>11201000</v>
      </c>
      <c r="I244" s="153"/>
      <c r="J244" s="154">
        <f>J5+J17+J21+J36+J77+J88+J109+J112+J169+J176+J206+J222+J233+J238+J31+J106</f>
        <v>86805</v>
      </c>
      <c r="K244" s="154">
        <f>K5+K17+K21+K36+K77+K88+K109+K112+K169+K176+K206+K222+K233+K238+K31+K106</f>
        <v>11555</v>
      </c>
      <c r="L244" s="154">
        <f>L5+L17+L21+L36+L77+L88+L109+L112+L169+L176+L206+L222+L233+L238+L31+L106</f>
        <v>17711</v>
      </c>
      <c r="M244" s="154"/>
      <c r="N244" s="154">
        <f>N5+N17+N21+N36+N77+N88+N109+N112+N169+N176+N206+N222+N233+N238+N31+N106</f>
        <v>0</v>
      </c>
      <c r="O244" s="154">
        <f>O5+O17+O21+O36+O77+O88+O109+O112+O169+O176+O206+O222+O233+O238+O31+O106</f>
        <v>0</v>
      </c>
      <c r="P244" s="151">
        <f>P5+P17+P21+P36+P77+P88+P109+P112+P169+P176+P206+P222+P233+P238+P31+P106</f>
        <v>11317071</v>
      </c>
    </row>
    <row r="245" spans="6:16" s="32" customFormat="1" ht="12.75">
      <c r="F245" s="77"/>
      <c r="G245" s="155"/>
      <c r="H245" s="77"/>
      <c r="I245" s="89"/>
      <c r="J245" s="156"/>
      <c r="K245" s="156"/>
      <c r="L245" s="156"/>
      <c r="M245" s="156"/>
      <c r="N245" s="156"/>
      <c r="O245" s="156"/>
      <c r="P245" s="91"/>
    </row>
    <row r="246" spans="5:16" s="32" customFormat="1" ht="15.75">
      <c r="E246" s="157"/>
      <c r="F246" s="158"/>
      <c r="G246" s="159"/>
      <c r="H246" s="160"/>
      <c r="I246" s="161"/>
      <c r="J246" s="162"/>
      <c r="K246" s="162"/>
      <c r="L246" s="162"/>
      <c r="M246" s="162"/>
      <c r="N246" s="162"/>
      <c r="O246" s="162"/>
      <c r="P246" s="163"/>
    </row>
    <row r="247" spans="5:16" s="32" customFormat="1" ht="12.75">
      <c r="E247" s="77"/>
      <c r="G247" s="164"/>
      <c r="I247" s="4"/>
      <c r="J247" s="165"/>
      <c r="K247" s="165"/>
      <c r="L247" s="165"/>
      <c r="M247" s="165"/>
      <c r="N247" s="165"/>
      <c r="O247" s="165"/>
      <c r="P247" s="71"/>
    </row>
    <row r="248" spans="7:16" s="32" customFormat="1" ht="12.75">
      <c r="G248" s="164"/>
      <c r="I248" s="4"/>
      <c r="J248" s="165"/>
      <c r="K248" s="165"/>
      <c r="L248" s="165"/>
      <c r="M248" s="165"/>
      <c r="N248" s="165"/>
      <c r="O248" s="165"/>
      <c r="P248" s="71"/>
    </row>
    <row r="249" spans="5:16" s="32" customFormat="1" ht="12.75">
      <c r="E249" s="77"/>
      <c r="G249" s="164"/>
      <c r="H249" s="77"/>
      <c r="I249" s="4"/>
      <c r="J249" s="156"/>
      <c r="K249" s="156"/>
      <c r="L249" s="156"/>
      <c r="M249" s="156"/>
      <c r="N249" s="156"/>
      <c r="O249" s="156"/>
      <c r="P249" s="71"/>
    </row>
    <row r="250" spans="7:16" s="32" customFormat="1" ht="12.75">
      <c r="G250" s="164"/>
      <c r="H250" s="77"/>
      <c r="I250" s="4"/>
      <c r="J250" s="156"/>
      <c r="K250" s="156"/>
      <c r="L250" s="156"/>
      <c r="M250" s="156"/>
      <c r="N250" s="156"/>
      <c r="O250" s="156"/>
      <c r="P250" s="71"/>
    </row>
    <row r="251" spans="7:16" s="32" customFormat="1" ht="12.75">
      <c r="G251" s="164"/>
      <c r="H251" s="77"/>
      <c r="I251" s="4"/>
      <c r="J251" s="156"/>
      <c r="K251" s="156"/>
      <c r="L251" s="156"/>
      <c r="M251" s="156"/>
      <c r="N251" s="156"/>
      <c r="O251" s="156"/>
      <c r="P251" s="71"/>
    </row>
    <row r="252" spans="7:16" s="32" customFormat="1" ht="12.75">
      <c r="G252" s="164"/>
      <c r="H252" s="77"/>
      <c r="I252" s="4"/>
      <c r="J252" s="156"/>
      <c r="K252" s="156"/>
      <c r="L252" s="156"/>
      <c r="M252" s="156"/>
      <c r="N252" s="156"/>
      <c r="O252" s="156"/>
      <c r="P252" s="71"/>
    </row>
    <row r="253" spans="7:16" s="32" customFormat="1" ht="12.75">
      <c r="G253" s="164"/>
      <c r="H253" s="77"/>
      <c r="I253" s="4"/>
      <c r="J253" s="156"/>
      <c r="K253" s="156"/>
      <c r="L253" s="156"/>
      <c r="M253" s="156"/>
      <c r="N253" s="156"/>
      <c r="O253" s="156"/>
      <c r="P253" s="71"/>
    </row>
    <row r="254" spans="7:16" s="32" customFormat="1" ht="12.75">
      <c r="G254" s="164"/>
      <c r="H254" s="77"/>
      <c r="I254" s="4"/>
      <c r="J254" s="156"/>
      <c r="K254" s="156"/>
      <c r="L254" s="156"/>
      <c r="M254" s="156"/>
      <c r="N254" s="156"/>
      <c r="O254" s="156"/>
      <c r="P254" s="71"/>
    </row>
    <row r="255" spans="7:16" s="32" customFormat="1" ht="12.75">
      <c r="G255" s="164"/>
      <c r="H255" s="77"/>
      <c r="I255" s="4"/>
      <c r="J255" s="156"/>
      <c r="K255" s="156"/>
      <c r="L255" s="156"/>
      <c r="M255" s="156"/>
      <c r="N255" s="156"/>
      <c r="O255" s="156"/>
      <c r="P255" s="71"/>
    </row>
    <row r="256" spans="7:16" s="32" customFormat="1" ht="12.75">
      <c r="G256" s="164"/>
      <c r="H256" s="77"/>
      <c r="I256" s="4"/>
      <c r="J256" s="156"/>
      <c r="K256" s="156"/>
      <c r="L256" s="156"/>
      <c r="M256" s="156"/>
      <c r="N256" s="156"/>
      <c r="O256" s="156"/>
      <c r="P256" s="71"/>
    </row>
    <row r="257" spans="7:16" s="32" customFormat="1" ht="12.75">
      <c r="G257" s="164"/>
      <c r="I257" s="4"/>
      <c r="J257" s="165"/>
      <c r="K257" s="165"/>
      <c r="L257" s="165"/>
      <c r="M257" s="165"/>
      <c r="N257" s="165"/>
      <c r="O257" s="165"/>
      <c r="P257" s="71"/>
    </row>
    <row r="258" spans="7:16" s="32" customFormat="1" ht="12.75">
      <c r="G258" s="164"/>
      <c r="I258" s="4"/>
      <c r="J258" s="165"/>
      <c r="K258" s="165"/>
      <c r="L258" s="165"/>
      <c r="M258" s="165"/>
      <c r="N258" s="165"/>
      <c r="O258" s="165"/>
      <c r="P258" s="71"/>
    </row>
    <row r="259" ht="12.75">
      <c r="P259" s="7"/>
    </row>
    <row r="260" ht="12.75">
      <c r="P260" s="7"/>
    </row>
    <row r="261" ht="12.75">
      <c r="P261" s="7"/>
    </row>
    <row r="262" ht="12.75">
      <c r="P262" s="7"/>
    </row>
    <row r="263" ht="12.75">
      <c r="P263" s="7"/>
    </row>
    <row r="264" ht="12.75">
      <c r="P264" s="7"/>
    </row>
    <row r="265" ht="12.75">
      <c r="P265" s="7"/>
    </row>
    <row r="266" ht="12.75">
      <c r="P266" s="7"/>
    </row>
    <row r="267" ht="12.75">
      <c r="P267" s="7"/>
    </row>
    <row r="268" ht="12.75">
      <c r="P268" s="7"/>
    </row>
    <row r="269" ht="12.75">
      <c r="P269" s="7"/>
    </row>
    <row r="270" ht="12.75">
      <c r="P270" s="7"/>
    </row>
    <row r="271" ht="12.75">
      <c r="P271" s="7"/>
    </row>
    <row r="272" ht="12.75">
      <c r="P272" s="7"/>
    </row>
    <row r="273" ht="12.75">
      <c r="P273" s="7"/>
    </row>
    <row r="274" ht="12.75">
      <c r="P274" s="7"/>
    </row>
    <row r="275" ht="12.75">
      <c r="P275" s="7"/>
    </row>
    <row r="276" ht="12.75">
      <c r="P276" s="7"/>
    </row>
    <row r="277" ht="12.75">
      <c r="P277" s="7"/>
    </row>
    <row r="278" ht="12.75">
      <c r="P278" s="7"/>
    </row>
    <row r="279" ht="12.75">
      <c r="P279" s="7"/>
    </row>
    <row r="280" ht="12.75">
      <c r="P280" s="7"/>
    </row>
    <row r="281" ht="12.75">
      <c r="P281" s="7"/>
    </row>
    <row r="282" ht="12.75">
      <c r="P282" s="7"/>
    </row>
    <row r="283" ht="12.75">
      <c r="P283" s="7"/>
    </row>
    <row r="284" ht="12.75">
      <c r="P284" s="7"/>
    </row>
    <row r="285" ht="12.75">
      <c r="P285" s="7"/>
    </row>
    <row r="286" ht="12.75">
      <c r="P286" s="7"/>
    </row>
    <row r="287" ht="12.75">
      <c r="P287" s="7"/>
    </row>
    <row r="288" ht="12.75">
      <c r="P288" s="7"/>
    </row>
    <row r="289" ht="12.75">
      <c r="P289" s="7"/>
    </row>
    <row r="290" ht="12.75">
      <c r="P290" s="7"/>
    </row>
    <row r="291" ht="12.75">
      <c r="P291" s="7"/>
    </row>
    <row r="292" ht="12.75">
      <c r="P292" s="7"/>
    </row>
    <row r="293" ht="12.75">
      <c r="P293" s="7"/>
    </row>
    <row r="294" ht="12.75">
      <c r="P294" s="7"/>
    </row>
    <row r="295" ht="12.75">
      <c r="P295" s="7"/>
    </row>
    <row r="296" ht="12.75">
      <c r="P296" s="7"/>
    </row>
    <row r="297" ht="12.75">
      <c r="P297" s="7"/>
    </row>
    <row r="298" ht="12.75">
      <c r="P298" s="7"/>
    </row>
    <row r="299" ht="12.75">
      <c r="P299" s="7"/>
    </row>
    <row r="300" ht="12.75">
      <c r="P300" s="7"/>
    </row>
    <row r="301" ht="12.75">
      <c r="P301" s="7"/>
    </row>
    <row r="302" ht="12.75">
      <c r="P302" s="7"/>
    </row>
    <row r="303" ht="12.75">
      <c r="P303" s="7"/>
    </row>
    <row r="304" ht="12.75">
      <c r="P304" s="7"/>
    </row>
    <row r="305" ht="12.75">
      <c r="P305" s="7"/>
    </row>
    <row r="306" ht="12.75">
      <c r="P306" s="7"/>
    </row>
    <row r="307" ht="12.75">
      <c r="P307" s="7"/>
    </row>
    <row r="308" ht="12.75">
      <c r="P308" s="7"/>
    </row>
    <row r="309" ht="12.75">
      <c r="P309" s="7"/>
    </row>
    <row r="310" ht="12.75">
      <c r="P310" s="7"/>
    </row>
    <row r="311" ht="12.75">
      <c r="P311" s="7"/>
    </row>
    <row r="312" ht="12.75">
      <c r="P312" s="7"/>
    </row>
    <row r="313" ht="12.75">
      <c r="P313" s="7"/>
    </row>
    <row r="314" ht="12.75">
      <c r="P314" s="7"/>
    </row>
    <row r="315" ht="12.75">
      <c r="P315" s="7"/>
    </row>
    <row r="316" ht="12.75">
      <c r="P316" s="7"/>
    </row>
    <row r="317" ht="12.75">
      <c r="P317" s="7"/>
    </row>
    <row r="318" ht="12.75">
      <c r="P318" s="7"/>
    </row>
  </sheetData>
  <mergeCells count="23">
    <mergeCell ref="I18:I20"/>
    <mergeCell ref="I23:I24"/>
    <mergeCell ref="I25:I27"/>
    <mergeCell ref="I28:I30"/>
    <mergeCell ref="I2:I3"/>
    <mergeCell ref="P2:P3"/>
    <mergeCell ref="I6:I9"/>
    <mergeCell ref="I13:I14"/>
    <mergeCell ref="B2:B3"/>
    <mergeCell ref="C2:C3"/>
    <mergeCell ref="D2:D3"/>
    <mergeCell ref="E2:E3"/>
    <mergeCell ref="I38:I39"/>
    <mergeCell ref="I60:I63"/>
    <mergeCell ref="I65:I68"/>
    <mergeCell ref="I71:I74"/>
    <mergeCell ref="I171:I175"/>
    <mergeCell ref="I78:I79"/>
    <mergeCell ref="I92:I98"/>
    <mergeCell ref="I102:I105"/>
    <mergeCell ref="I107:I108"/>
    <mergeCell ref="I110:I111"/>
    <mergeCell ref="I164:I16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E5" sqref="E5"/>
    </sheetView>
  </sheetViews>
  <sheetFormatPr defaultColWidth="9.140625" defaultRowHeight="12.75"/>
  <cols>
    <col min="1" max="1" width="5.28125" style="0" customWidth="1"/>
    <col min="2" max="2" width="29.28125" style="0" customWidth="1"/>
    <col min="3" max="4" width="12.7109375" style="0" customWidth="1"/>
    <col min="5" max="5" width="11.7109375" style="0" customWidth="1"/>
    <col min="6" max="6" width="15.421875" style="0" customWidth="1"/>
    <col min="7" max="7" width="13.28125" style="0" customWidth="1"/>
    <col min="8" max="8" width="13.140625" style="0" customWidth="1"/>
    <col min="9" max="9" width="13.421875" style="0" customWidth="1"/>
    <col min="10" max="10" width="18.421875" style="0" customWidth="1"/>
    <col min="11" max="11" width="14.8515625" style="0" customWidth="1"/>
    <col min="13" max="13" width="19.28125" style="0" customWidth="1"/>
    <col min="15" max="15" width="12.7109375" style="0" bestFit="1" customWidth="1"/>
    <col min="17" max="17" width="12.00390625" style="0" customWidth="1"/>
  </cols>
  <sheetData>
    <row r="2" spans="1:10" ht="20.25">
      <c r="A2" s="2"/>
      <c r="B2" s="170" t="s">
        <v>297</v>
      </c>
      <c r="C2" s="171"/>
      <c r="D2" s="171"/>
      <c r="E2" s="171"/>
      <c r="F2" s="171"/>
      <c r="G2" s="5"/>
      <c r="H2" s="32"/>
      <c r="I2" s="32"/>
      <c r="J2" s="5"/>
    </row>
    <row r="3" spans="1:10" ht="12.75">
      <c r="A3" s="168"/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2.75">
      <c r="A4" s="168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42.75">
      <c r="A5" s="172" t="s">
        <v>3</v>
      </c>
      <c r="B5" s="172" t="s">
        <v>298</v>
      </c>
      <c r="C5" s="173" t="s">
        <v>299</v>
      </c>
      <c r="D5" s="173" t="s">
        <v>6</v>
      </c>
      <c r="E5" s="173"/>
      <c r="F5" s="173" t="s">
        <v>300</v>
      </c>
      <c r="G5" s="173" t="s">
        <v>301</v>
      </c>
      <c r="H5" s="173" t="s">
        <v>6</v>
      </c>
      <c r="I5" s="173"/>
      <c r="J5" s="173" t="s">
        <v>302</v>
      </c>
    </row>
    <row r="6" spans="1:10" ht="12.75">
      <c r="A6" s="174"/>
      <c r="B6" s="174"/>
      <c r="C6" s="174"/>
      <c r="D6" s="175"/>
      <c r="E6" s="175"/>
      <c r="F6" s="175"/>
      <c r="G6" s="175"/>
      <c r="H6" s="175"/>
      <c r="I6" s="175"/>
      <c r="J6" s="175"/>
    </row>
    <row r="7" spans="1:10" ht="12.75" customHeight="1">
      <c r="A7" s="176"/>
      <c r="B7" s="177"/>
      <c r="C7" s="177"/>
      <c r="D7" s="177"/>
      <c r="E7" s="177"/>
      <c r="F7" s="178"/>
      <c r="G7" s="177"/>
      <c r="H7" s="177"/>
      <c r="I7" s="177"/>
      <c r="J7" s="178"/>
    </row>
    <row r="8" spans="1:10" ht="12.75">
      <c r="A8" s="180">
        <v>957</v>
      </c>
      <c r="B8" s="177" t="s">
        <v>303</v>
      </c>
      <c r="C8" s="181"/>
      <c r="D8" s="182"/>
      <c r="E8" s="181"/>
      <c r="F8" s="183">
        <f>C8+E8+D8</f>
        <v>0</v>
      </c>
      <c r="G8" s="181"/>
      <c r="H8" s="181"/>
      <c r="I8" s="181"/>
      <c r="J8" s="183"/>
    </row>
    <row r="9" spans="1:10" ht="12.75">
      <c r="A9" s="184"/>
      <c r="B9" s="177"/>
      <c r="C9" s="181"/>
      <c r="D9" s="181"/>
      <c r="E9" s="181"/>
      <c r="F9" s="183"/>
      <c r="G9" s="181"/>
      <c r="H9" s="181"/>
      <c r="I9" s="181"/>
      <c r="J9" s="183"/>
    </row>
    <row r="10" spans="1:10" ht="25.5">
      <c r="A10" s="185">
        <v>952</v>
      </c>
      <c r="B10" s="45" t="s">
        <v>304</v>
      </c>
      <c r="C10" s="181">
        <v>629455</v>
      </c>
      <c r="D10" s="186">
        <v>300000</v>
      </c>
      <c r="E10" s="187">
        <v>70545</v>
      </c>
      <c r="F10" s="183">
        <f>C10+E10+D10</f>
        <v>1000000</v>
      </c>
      <c r="G10" s="181"/>
      <c r="H10" s="182"/>
      <c r="I10" s="182"/>
      <c r="J10" s="183"/>
    </row>
    <row r="11" spans="1:10" ht="12.75">
      <c r="A11" s="184"/>
      <c r="B11" s="177"/>
      <c r="C11" s="181"/>
      <c r="D11" s="182"/>
      <c r="E11" s="182"/>
      <c r="F11" s="183"/>
      <c r="G11" s="181"/>
      <c r="H11" s="182"/>
      <c r="I11" s="182"/>
      <c r="J11" s="183"/>
    </row>
    <row r="12" spans="1:10" ht="25.5">
      <c r="A12" s="188">
        <v>992</v>
      </c>
      <c r="B12" s="45" t="s">
        <v>305</v>
      </c>
      <c r="C12" s="189"/>
      <c r="D12" s="190"/>
      <c r="E12" s="190"/>
      <c r="F12" s="191"/>
      <c r="G12" s="181">
        <v>629455</v>
      </c>
      <c r="H12" s="186">
        <v>300000</v>
      </c>
      <c r="I12" s="182">
        <v>-297520</v>
      </c>
      <c r="J12" s="183">
        <f>G12+H12+I12</f>
        <v>631935</v>
      </c>
    </row>
    <row r="13" spans="1:10" ht="12.75">
      <c r="A13" s="176"/>
      <c r="B13" s="177"/>
      <c r="C13" s="181"/>
      <c r="D13" s="182"/>
      <c r="E13" s="182"/>
      <c r="F13" s="183"/>
      <c r="G13" s="181"/>
      <c r="H13" s="182"/>
      <c r="I13" s="182"/>
      <c r="J13" s="183"/>
    </row>
    <row r="14" spans="1:10" ht="12.75">
      <c r="A14" s="176"/>
      <c r="B14" s="177"/>
      <c r="C14" s="181"/>
      <c r="D14" s="182"/>
      <c r="E14" s="182"/>
      <c r="F14" s="183"/>
      <c r="G14" s="181"/>
      <c r="H14" s="182"/>
      <c r="I14" s="182"/>
      <c r="J14" s="183"/>
    </row>
    <row r="15" spans="1:10" ht="12.75">
      <c r="A15" s="192"/>
      <c r="B15" s="193"/>
      <c r="C15" s="193"/>
      <c r="D15" s="194"/>
      <c r="E15" s="194"/>
      <c r="F15" s="193"/>
      <c r="G15" s="193"/>
      <c r="H15" s="194"/>
      <c r="I15" s="194"/>
      <c r="J15" s="193"/>
    </row>
    <row r="16" spans="1:10" ht="15.75">
      <c r="A16" s="195"/>
      <c r="B16" s="196"/>
      <c r="C16" s="197">
        <f aca="true" t="shared" si="0" ref="C16:J16">SUM(C8:C14)</f>
        <v>629455</v>
      </c>
      <c r="D16" s="198">
        <f t="shared" si="0"/>
        <v>300000</v>
      </c>
      <c r="E16" s="198">
        <f t="shared" si="0"/>
        <v>70545</v>
      </c>
      <c r="F16" s="197">
        <f t="shared" si="0"/>
        <v>1000000</v>
      </c>
      <c r="G16" s="197">
        <f t="shared" si="0"/>
        <v>629455</v>
      </c>
      <c r="H16" s="198">
        <f t="shared" si="0"/>
        <v>300000</v>
      </c>
      <c r="I16" s="199">
        <f t="shared" si="0"/>
        <v>-297520</v>
      </c>
      <c r="J16" s="197">
        <f t="shared" si="0"/>
        <v>631935</v>
      </c>
    </row>
    <row r="17" spans="1:10" ht="12.75">
      <c r="A17" s="200"/>
      <c r="B17" s="201"/>
      <c r="C17" s="201"/>
      <c r="D17" s="201"/>
      <c r="E17" s="201"/>
      <c r="F17" s="201"/>
      <c r="G17" s="201"/>
      <c r="H17" s="202"/>
      <c r="I17" s="202"/>
      <c r="J17" s="20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9"/>
  <sheetViews>
    <sheetView tabSelected="1" workbookViewId="0" topLeftCell="A1">
      <selection activeCell="J2" sqref="J2"/>
    </sheetView>
  </sheetViews>
  <sheetFormatPr defaultColWidth="9.140625" defaultRowHeight="12.75"/>
  <cols>
    <col min="1" max="1" width="3.7109375" style="0" customWidth="1"/>
    <col min="2" max="2" width="13.140625" style="0" customWidth="1"/>
    <col min="7" max="7" width="7.421875" style="0" customWidth="1"/>
    <col min="9" max="9" width="4.57421875" style="0" customWidth="1"/>
    <col min="10" max="10" width="16.8515625" style="0" customWidth="1"/>
    <col min="11" max="11" width="16.28125" style="0" customWidth="1"/>
  </cols>
  <sheetData>
    <row r="2" spans="2:10" ht="12.75">
      <c r="B2" s="169"/>
      <c r="C2" s="169"/>
      <c r="D2" s="169"/>
      <c r="E2" s="169"/>
      <c r="F2" s="169"/>
      <c r="G2" s="169"/>
      <c r="H2" s="169"/>
      <c r="I2" s="169"/>
      <c r="J2" s="5"/>
    </row>
    <row r="3" spans="2:10" ht="12.75">
      <c r="B3" s="169"/>
      <c r="C3" s="169"/>
      <c r="D3" s="169"/>
      <c r="E3" s="169"/>
      <c r="F3" s="169"/>
      <c r="G3" s="169"/>
      <c r="H3" s="169"/>
      <c r="I3" s="169"/>
      <c r="J3" s="5"/>
    </row>
    <row r="4" spans="2:10" ht="12.75">
      <c r="B4" s="169"/>
      <c r="C4" s="169"/>
      <c r="D4" s="169"/>
      <c r="E4" s="169"/>
      <c r="F4" s="169"/>
      <c r="G4" s="169"/>
      <c r="H4" s="169"/>
      <c r="I4" s="169"/>
      <c r="J4" s="5"/>
    </row>
    <row r="5" spans="2:10" ht="12.75">
      <c r="B5" s="169"/>
      <c r="C5" s="169"/>
      <c r="D5" s="169"/>
      <c r="E5" s="169"/>
      <c r="F5" s="169"/>
      <c r="G5" s="169"/>
      <c r="H5" s="169"/>
      <c r="I5" s="169"/>
      <c r="J5" s="5"/>
    </row>
    <row r="6" spans="2:10" ht="12.75">
      <c r="B6" s="169"/>
      <c r="C6" s="169"/>
      <c r="D6" s="169"/>
      <c r="E6" s="169"/>
      <c r="F6" s="169"/>
      <c r="G6" s="169"/>
      <c r="H6" s="169"/>
      <c r="I6" s="169"/>
      <c r="J6" s="169"/>
    </row>
    <row r="7" spans="2:11" ht="15.75">
      <c r="B7" s="230" t="s">
        <v>306</v>
      </c>
      <c r="C7" s="230"/>
      <c r="D7" s="230"/>
      <c r="E7" s="230"/>
      <c r="F7" s="230"/>
      <c r="G7" s="230"/>
      <c r="H7" s="230"/>
      <c r="I7" s="230"/>
      <c r="J7" s="230"/>
      <c r="K7" s="203"/>
    </row>
    <row r="8" spans="2:11" ht="15.75">
      <c r="B8" s="230" t="s">
        <v>307</v>
      </c>
      <c r="C8" s="230"/>
      <c r="D8" s="230"/>
      <c r="E8" s="230"/>
      <c r="F8" s="230"/>
      <c r="G8" s="230"/>
      <c r="H8" s="230"/>
      <c r="I8" s="230"/>
      <c r="J8" s="230"/>
      <c r="K8" s="203"/>
    </row>
    <row r="9" spans="2:11" ht="15.75">
      <c r="B9" s="230" t="s">
        <v>308</v>
      </c>
      <c r="C9" s="230"/>
      <c r="D9" s="230"/>
      <c r="E9" s="230"/>
      <c r="F9" s="230"/>
      <c r="G9" s="230"/>
      <c r="H9" s="230"/>
      <c r="I9" s="230"/>
      <c r="J9" s="230"/>
      <c r="K9" s="203"/>
    </row>
    <row r="10" spans="2:10" ht="12.75">
      <c r="B10" s="169"/>
      <c r="C10" s="169"/>
      <c r="D10" s="169"/>
      <c r="E10" s="169"/>
      <c r="F10" s="169"/>
      <c r="G10" s="169"/>
      <c r="H10" s="169"/>
      <c r="I10" s="169"/>
      <c r="J10" s="169"/>
    </row>
    <row r="11" spans="2:10" ht="12.75">
      <c r="B11" s="169"/>
      <c r="C11" s="169"/>
      <c r="D11" s="169"/>
      <c r="E11" s="169"/>
      <c r="F11" s="169"/>
      <c r="G11" s="169"/>
      <c r="H11" s="169"/>
      <c r="I11" s="169"/>
      <c r="J11" s="169"/>
    </row>
    <row r="12" spans="2:10" ht="12.75">
      <c r="B12" s="169"/>
      <c r="C12" s="169"/>
      <c r="D12" s="169"/>
      <c r="E12" s="169"/>
      <c r="F12" s="169"/>
      <c r="G12" s="169"/>
      <c r="H12" s="169"/>
      <c r="I12" s="169"/>
      <c r="J12" s="169"/>
    </row>
    <row r="13" spans="2:10" ht="12.75">
      <c r="B13" s="169"/>
      <c r="C13" s="169"/>
      <c r="D13" s="169"/>
      <c r="E13" s="169"/>
      <c r="F13" s="169"/>
      <c r="G13" s="169"/>
      <c r="H13" s="169"/>
      <c r="I13" s="169"/>
      <c r="J13" s="169"/>
    </row>
    <row r="14" spans="2:10" ht="12.75">
      <c r="B14" s="204" t="s">
        <v>309</v>
      </c>
      <c r="C14" s="204" t="s">
        <v>51</v>
      </c>
      <c r="D14" s="169"/>
      <c r="E14" s="169"/>
      <c r="F14" s="169"/>
      <c r="G14" s="169"/>
      <c r="H14" s="169"/>
      <c r="I14" s="169"/>
      <c r="J14" s="205">
        <v>11000</v>
      </c>
    </row>
    <row r="15" spans="2:10" ht="12.75">
      <c r="B15" s="204" t="s">
        <v>310</v>
      </c>
      <c r="C15" s="204" t="s">
        <v>52</v>
      </c>
      <c r="D15" s="169"/>
      <c r="E15" s="169"/>
      <c r="F15" s="169"/>
      <c r="G15" s="169"/>
      <c r="H15" s="169"/>
      <c r="I15" s="169"/>
      <c r="J15" s="206">
        <v>11000</v>
      </c>
    </row>
    <row r="16" spans="2:10" ht="12.75">
      <c r="B16" s="204" t="s">
        <v>311</v>
      </c>
      <c r="C16" s="204" t="s">
        <v>21</v>
      </c>
      <c r="D16" s="169"/>
      <c r="E16" s="169"/>
      <c r="F16" s="169"/>
      <c r="G16" s="169"/>
      <c r="H16" s="169"/>
      <c r="I16" s="169"/>
      <c r="J16" s="206">
        <v>11000</v>
      </c>
    </row>
    <row r="17" spans="2:10" ht="12.75">
      <c r="B17" s="169"/>
      <c r="C17" s="169"/>
      <c r="D17" s="169"/>
      <c r="E17" s="169"/>
      <c r="F17" s="169"/>
      <c r="G17" s="169"/>
      <c r="H17" s="169"/>
      <c r="I17" s="169"/>
      <c r="J17" s="207"/>
    </row>
    <row r="18" spans="2:10" ht="12.75">
      <c r="B18" s="169"/>
      <c r="C18" s="169"/>
      <c r="D18" s="169"/>
      <c r="E18" s="169"/>
      <c r="F18" s="169"/>
      <c r="G18" s="169"/>
      <c r="H18" s="169"/>
      <c r="I18" s="169"/>
      <c r="J18" s="207"/>
    </row>
    <row r="19" ht="12.75">
      <c r="J19" s="179"/>
    </row>
    <row r="20" spans="2:10" ht="12.75">
      <c r="B20" s="169" t="s">
        <v>312</v>
      </c>
      <c r="J20" s="179"/>
    </row>
    <row r="21" spans="2:10" ht="12.75">
      <c r="B21" s="169" t="s">
        <v>313</v>
      </c>
      <c r="J21" s="179"/>
    </row>
    <row r="22" spans="2:10" ht="12.75">
      <c r="B22" s="169" t="s">
        <v>314</v>
      </c>
      <c r="J22" s="179"/>
    </row>
    <row r="23" ht="12.75">
      <c r="J23" s="179"/>
    </row>
    <row r="24" ht="12.75">
      <c r="J24" s="179"/>
    </row>
    <row r="25" ht="12.75">
      <c r="J25" s="179"/>
    </row>
    <row r="26" ht="12.75">
      <c r="J26" s="179"/>
    </row>
    <row r="27" ht="12.75">
      <c r="J27" s="179"/>
    </row>
    <row r="28" ht="12.75">
      <c r="J28" s="179"/>
    </row>
    <row r="29" ht="12.75">
      <c r="J29" s="179"/>
    </row>
    <row r="30" ht="12.75">
      <c r="J30" s="179"/>
    </row>
    <row r="31" ht="12.75">
      <c r="J31" s="179"/>
    </row>
    <row r="32" ht="12.75">
      <c r="J32" s="179"/>
    </row>
    <row r="33" ht="12.75">
      <c r="J33" s="179"/>
    </row>
    <row r="34" ht="12.75">
      <c r="J34" s="179"/>
    </row>
    <row r="35" ht="12.75">
      <c r="J35" s="179"/>
    </row>
    <row r="36" ht="12.75">
      <c r="J36" s="179"/>
    </row>
    <row r="37" ht="12.75">
      <c r="J37" s="179"/>
    </row>
    <row r="38" ht="12.75">
      <c r="J38" s="179"/>
    </row>
    <row r="39" ht="12.75">
      <c r="J39" s="179"/>
    </row>
  </sheetData>
  <mergeCells count="3">
    <mergeCell ref="B7:J7"/>
    <mergeCell ref="B8:J8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dcterms:created xsi:type="dcterms:W3CDTF">2003-05-30T10:23:16Z</dcterms:created>
  <dcterms:modified xsi:type="dcterms:W3CDTF">2003-06-26T11:21:04Z</dcterms:modified>
  <cp:category/>
  <cp:version/>
  <cp:contentType/>
  <cp:contentStatus/>
</cp:coreProperties>
</file>