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Zał_nr 1" sheetId="1" r:id="rId1"/>
    <sheet name="Zał_nr 2" sheetId="2" r:id="rId2"/>
  </sheets>
  <definedNames>
    <definedName name="_xlnm.Print_Titles" localSheetId="0">'Zał_nr 1'!$3:$5</definedName>
    <definedName name="_xlnm.Print_Titles" localSheetId="1">'Zał_nr 2'!$2:$4</definedName>
  </definedNames>
  <calcPr fullCalcOnLoad="1"/>
</workbook>
</file>

<file path=xl/sharedStrings.xml><?xml version="1.0" encoding="utf-8"?>
<sst xmlns="http://schemas.openxmlformats.org/spreadsheetml/2006/main" count="430" uniqueCount="204">
  <si>
    <t>DOCHODY GMINY KAŹMIERZ W 2005r.</t>
  </si>
  <si>
    <t>Zał.Nr 1 do Uchwały nr XLIII/259/05 Rady Gminy Kaźmierz z dn.30.12.2005r.</t>
  </si>
  <si>
    <t>Dz</t>
  </si>
  <si>
    <t>Rozdz</t>
  </si>
  <si>
    <t>§</t>
  </si>
  <si>
    <t>Treść</t>
  </si>
  <si>
    <t xml:space="preserve">Plan dochodów budżetowych na 2005r.               </t>
  </si>
  <si>
    <t>Zmiany</t>
  </si>
  <si>
    <t>Dochody po zmianach</t>
  </si>
  <si>
    <t>Uzasadnienie</t>
  </si>
  <si>
    <t>020</t>
  </si>
  <si>
    <t>Leśnictwo</t>
  </si>
  <si>
    <t>02095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</si>
  <si>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</si>
  <si>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</si>
  <si>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</si>
  <si>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Zwiększenie dochodów za dzierżawę obwodów łowieckich.</t>
  </si>
  <si>
    <t>Transport i łączność</t>
  </si>
  <si>
    <t>Drogi publiczne gminne</t>
  </si>
  <si>
    <t>Dotacje otrzymane z funduszy celowych na finansowanie lub dofinansowanie kosztów realizacji inwestycji i zakupów inwestycyjnych jednostek sektora finansów publicznych</t>
  </si>
  <si>
    <t>Zwiększenie dofinansowania z Funduszu Ochrony Gruntów Rolnych zgodnie z notą nr 25/KS/2005r z dnia 28.11.2005r.</t>
  </si>
  <si>
    <t>Środki na dofinansowanie własnych inwestycji gmin (związków gmin), powiatów (związków powiatów), samorządów województw, pozyskane z innych źródeł.</t>
  </si>
  <si>
    <t>Wpływy z tytułu pomocy finansowej udzielanej między jednostkami samorządu terytorialnego na dofinansowanie własnych zadań inwestycyjnych i zakupów inwestycyjnych.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</si>
  <si>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</si>
  <si>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</si>
  <si>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</si>
  <si>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Dochody jednostek samorządu terytorialnego związane z realizacją zadań z zakresu administracji rządowej oraz innych zadań zleconych ustawami</t>
  </si>
  <si>
    <t>Urzędy gmin</t>
  </si>
  <si>
    <t>0690</t>
  </si>
  <si>
    <t>Wpływy z różnych opłat</t>
  </si>
  <si>
    <t>Zwiększenie dochodów z tytułu opłat SIWZ oraz refundacji z Rejonowego Urzędu Pracy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</si>
  <si>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</si>
  <si>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</si>
  <si>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</si>
  <si>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</si>
  <si>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Zwiększenie dochodów z podatku od działalności gospodarczej opłacanego w formie karty podatkowej</t>
  </si>
  <si>
    <t>0910</t>
  </si>
  <si>
    <t>Odsetki od nieterminowych wpłat z tytułu podatków i opłat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</si>
  <si>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</si>
  <si>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</si>
  <si>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</si>
  <si>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</si>
  <si>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</si>
  <si>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</si>
  <si>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</si>
  <si>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</si>
  <si>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</si>
  <si>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Zwiększenie dochodów z podatku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</si>
  <si>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</si>
  <si>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</si>
  <si>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</si>
  <si>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</si>
  <si>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</si>
  <si>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Zwiększenie dochodów z podatku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</si>
  <si>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</si>
  <si>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</si>
  <si>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</si>
  <si>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</si>
  <si>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</si>
  <si>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</si>
  <si>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</si>
  <si>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</si>
  <si>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</si>
  <si>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</si>
  <si>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</si>
  <si>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</si>
  <si>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</si>
  <si>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Opłaty za zezwolenia na sprzedaż napojów alkoholowych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</si>
  <si>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</si>
  <si>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</si>
  <si>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</si>
  <si>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</si>
  <si>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</si>
  <si>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</si>
  <si>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</si>
  <si>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Zmniejszenie dochodów z tytułu udziału gminy w dochodach z podatku dochodowego od osób prawnych</t>
  </si>
  <si>
    <t>Różne rozliczenia</t>
  </si>
  <si>
    <t>Część oświatowa subwencji ogólnej dla samorządu terytorialnego</t>
  </si>
  <si>
    <t>Subwencje ogólne z budżetu państwa</t>
  </si>
  <si>
    <t>Zwiększenie kwoty subwencji oświatowej (pisma Ministra Finansów znak STS-4820-18g/2005 z dn.25.10.2005r., znak STS-4820-22g/2005 z dn.02.11.2005r., znak STS-4820-37g/2005)</t>
  </si>
  <si>
    <t>Część wyrównawcza subwencji ogólnej dla gmin</t>
  </si>
  <si>
    <t>Różne rozliczenia finansowe</t>
  </si>
  <si>
    <t>0920</t>
  </si>
  <si>
    <t>Pozostałe odsetki</t>
  </si>
  <si>
    <t>Oświata i wychowanie</t>
  </si>
  <si>
    <t>Szkoły podstawowe</t>
  </si>
  <si>
    <t>Dotacje celowe przekazane z budżetu państwa na realizację własnych zadań bieżących gmin</t>
  </si>
  <si>
    <t xml:space="preserve">Przedszkola </t>
  </si>
  <si>
    <t>0830</t>
  </si>
  <si>
    <t>Wpływy z usług</t>
  </si>
  <si>
    <t>Zwiększenie wpływów z tytułu usług przedszkolnych</t>
  </si>
  <si>
    <t>0970</t>
  </si>
  <si>
    <t>Wpływy z różnych dochodów</t>
  </si>
  <si>
    <t>Refundacja z Rejonowego Urzędu Pracy z tyt.zatrudnienia osób ze zastępczej służby wojskowej</t>
  </si>
  <si>
    <t>Gimnazja</t>
  </si>
  <si>
    <t>Środki na dofinasowanie własnych inwestycji gmin pozyskane z innych źródeł</t>
  </si>
  <si>
    <t>Dotacje celowe otrzymane z budżetu państwa na realizację inwestycji i zakupów inwestycyjnych własnych gmin</t>
  </si>
  <si>
    <t>Zespoły obsługi ekonomiczno-administracyjnej szkół</t>
  </si>
  <si>
    <t>Dotacja na sfinansowanie-w ramach wdrażania reformy oświaty- prac komisji kwalifikacyjnych i egzaminacyjnych powołanych do rozpatrzenia wniosków nauczycieli o wyższy stopień awansu zawodowego, złożonych w okresie od 01.07.do 31.10.2005r.(pismo Wojewody Wielkopolskiego znak FB.I-3.3011-594/05 z dn.03.11.2005r.)</t>
  </si>
  <si>
    <t>Pomoc społeczna</t>
  </si>
  <si>
    <t>Świadczenia rodzinne oraz składki na ubezpieczenia emerytalne i rentowe z ubezpieczenia społecznego</t>
  </si>
  <si>
    <t>Dotacja na sfinansowanie zobowiązań Skarbu Państwa, przeznaczona na wypłatę obligatoryjnych świadczeń rodzinnych i zaliczek alimentacyjnych (pisma Wojewody Wielkopolskiego znak FB.I-3.3011-591/05 z dn.02.11.2005, znakFB.I-7.3011-681/05 z dn.14.11.2005r., znakFB.I.-3.3011-698/05 z dn.15.11.2005r.).</t>
  </si>
  <si>
    <t>Składki na ubezpieczenie zdrowotne opłacane za osoby pobierające niektóre świadczenia z pomocy społecznej oraz niektóre świadczenia rodzinne</t>
  </si>
  <si>
    <t>Zasiłki i pomoc w naturze oraz składki na ubezpieczenia społeczne</t>
  </si>
  <si>
    <t>Dotacja na sfinansowanie wypłat zasiłków wypłacanych z pomocy społecznej (pismo Wojewody Wielkopolskiego znak FB.I-4.3011-740/05 z dn.30.11.2005r.)</t>
  </si>
  <si>
    <t>Ośrodki pomocy społecznej</t>
  </si>
  <si>
    <t>Edukacyjna opieka wychowawcza</t>
  </si>
  <si>
    <t>Pomoc materialna dla uczniów</t>
  </si>
  <si>
    <t>Dotacja na pokrycie kosztów udzielania edukacyjnej pomocy stypendialnej dla uczniów o charakterze socjalnym (pisma wojewody Wielkopolskiego znak FB.I-3.3011-511/05 z dn.19.10.2005r., znak FB.I-3.3011-593/05 z dn.03.11.2005r.)</t>
  </si>
  <si>
    <t>OGÓŁEM</t>
  </si>
  <si>
    <t>WYDATKI GMINY KAŹMIERZ W 2005r.</t>
  </si>
  <si>
    <t>Zał.Nr 2 do Uchwały nr XXVIII/184/04 Rady Gminy Kaźmierz z dn.20.12.2004r.</t>
  </si>
  <si>
    <t>Zał.Nr 2 do Uchwały nr XLIII/259/05 Rady Gminy Kaźmierz z dn.30.12.2005r.</t>
  </si>
  <si>
    <t>Rozdz.</t>
  </si>
  <si>
    <t>Plan wydatków budżetowych na 2005r.</t>
  </si>
  <si>
    <t>Wydatki po zmianach</t>
  </si>
  <si>
    <t>Uchwała nr ______ Rady Gminy Kaźmierz z dn.______</t>
  </si>
  <si>
    <t>010</t>
  </si>
  <si>
    <t>Rolnictwo i łowiectwo</t>
  </si>
  <si>
    <t>01008</t>
  </si>
  <si>
    <t>Melioracje wodne</t>
  </si>
  <si>
    <t>Zakup materiałów i wyposażenia</t>
  </si>
  <si>
    <t>Zakup usług remontowych</t>
  </si>
  <si>
    <t>Zakup usług pozostałych</t>
  </si>
  <si>
    <t>01010</t>
  </si>
  <si>
    <t>Infrastruktura wodociągowa i sanitacji wsi</t>
  </si>
  <si>
    <t>Wydatki inwestycyjne jednostek budżetowych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</si>
  <si>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</si>
  <si>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</si>
  <si>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</si>
  <si>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</si>
  <si>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</si>
  <si>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01095</t>
  </si>
  <si>
    <t>Gospodarka mieszkaniowa</t>
  </si>
  <si>
    <t xml:space="preserve">Różne jednostki obsługi gospodarki mieszkaniowej </t>
  </si>
  <si>
    <t xml:space="preserve">Dotacja przedmiotowa z budżetu dla zakładu budżetowego </t>
  </si>
  <si>
    <t>Dotacje celowe otrzymane z budżetu na finansowanie lub dofinansowanie kosztów realizacji inwestycji i zakupów inwestycyjnych zakładów budżetowych</t>
  </si>
  <si>
    <t>Środki dla Zakładu Usług Komunalnych w Kaźmierzu na zakup koparki</t>
  </si>
  <si>
    <t>Gospodarka gruntami i nieruchomościami</t>
  </si>
  <si>
    <t>Wydatki na zakupy inwestycyjne jednostek budżetowych</t>
  </si>
  <si>
    <t>Działalność usługowa</t>
  </si>
  <si>
    <t>Plany zagospodarowania przestrzennego</t>
  </si>
  <si>
    <t>Opracowania geodezyjne i kartograficzne</t>
  </si>
  <si>
    <t>Wynagrodzenia osobowe pracowników</t>
  </si>
  <si>
    <t>Składki na ubezpieczenie społeczne</t>
  </si>
  <si>
    <t>Rady gmin</t>
  </si>
  <si>
    <t>Różne wydatki na rzecz osób fizycznych</t>
  </si>
  <si>
    <t>Podróże służbowe krajowe</t>
  </si>
  <si>
    <t>Podróże służbowe zagraniczna</t>
  </si>
  <si>
    <t>Nagrody i wydatki osobowe nie zaliczone do wynagrodzeń</t>
  </si>
  <si>
    <t>Dodatkowe wynagrodzenia roczne</t>
  </si>
  <si>
    <t>Składki na Fundusz Pracy</t>
  </si>
  <si>
    <t>Zakup energii</t>
  </si>
  <si>
    <t>Różne opłaty i składki</t>
  </si>
  <si>
    <t>Odpisy na zakładowy fundusz świadczeń socjalnych</t>
  </si>
  <si>
    <t xml:space="preserve">Zakup usług remontowych </t>
  </si>
  <si>
    <t>Środki na bieżące potrzeby sołectw Gminy Kaźmierz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</si>
  <si>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</si>
  <si>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</si>
  <si>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RP</t>
  </si>
  <si>
    <t>Wynagrodzenia bezosobowe</t>
  </si>
  <si>
    <t>Wybory do Sejmu i Senatu</t>
  </si>
  <si>
    <t>Bezpieczeństwo publiczne i ochrona przeciwpożarowa</t>
  </si>
  <si>
    <t>Jednostki terenowe Policji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</si>
  <si>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</si>
  <si>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</si>
  <si>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Środki na diety za udziały w akcjach Ochotniczych Jednostek Straży Pożarnej</t>
  </si>
  <si>
    <t>Umowy zlecenie</t>
  </si>
  <si>
    <t>Obrona cywilna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</si>
  <si>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</si>
  <si>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</si>
  <si>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</si>
  <si>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Środki na wynagrodzenie inkasentów</t>
  </si>
  <si>
    <t>Koszty postępowania sądowego i prokuratorskiego</t>
  </si>
  <si>
    <t>Rezerwy ogólne i celowe</t>
  </si>
  <si>
    <t>Rezerwy</t>
  </si>
  <si>
    <t>Rozwiązanie rezerwy na dotację inwestycyjną dla Zakładu Usług Komunalnych w Kaźmierzu</t>
  </si>
  <si>
    <t>Inne formy pomocy dla uczniów</t>
  </si>
  <si>
    <t>Pomoce naukowe i dydaktyczne, książki</t>
  </si>
  <si>
    <t>Dotacja dla placówki niepublicznej</t>
  </si>
  <si>
    <t>Dowożenie uczniów</t>
  </si>
  <si>
    <t>Zespoły ekonomiczno-administracyjne szkół</t>
  </si>
  <si>
    <t>Dokształcanie i doskonalenie nauczycieli</t>
  </si>
  <si>
    <t>Środki na sfinansowanie-w ramach wdrażania reformy oświaty- prac komisji kwalifikacyjnych i egzaminacyjnych powołanych do rozpatrzenia wniosków nauczycieli o wyższy stopień awansu zawodowego, złożonych w okresie od 01.07.do 31.10.2005r</t>
  </si>
  <si>
    <t>Ochrona zdrowia</t>
  </si>
  <si>
    <t>Przeciwdziałanie alkoholizmowi</t>
  </si>
  <si>
    <t>Dotacja celowa z budżetu na finansowanie lub dofinansowanie zadań zleconych do realizacji stowarzyszeniom</t>
  </si>
  <si>
    <t>Środki na bieżące potrzeby Gminnej Komisji Rozwiązywania Problemów alkoholowych</t>
  </si>
  <si>
    <t>Wydatki na pomoc finansową udzielaną między jednostkami samorządu terytorialnego na dofinansowanie własnych zadań inwestycyjnych i zakupów inwestycyjnych</t>
  </si>
  <si>
    <t>Świadczenia społeczne</t>
  </si>
  <si>
    <t xml:space="preserve">Dotacja na sfinansowanie zobowiązan Skarbu Państwa, przeznaczona na wypłatę obligatoryjnych świadczeń rodzinnych i zaliczek alimentacyjnych </t>
  </si>
  <si>
    <t>Środki na obsługę wypłat świadczeń rodzinnych i zaliczek alimentacyjnych</t>
  </si>
  <si>
    <t>Składka na ubezpieczenie zdrowotne</t>
  </si>
  <si>
    <t>Dotacja na sfinansowanie wypłat zasiłków wypłacanych z pomocy społecznej  1.000,00, zmniejszenie wypłat z środków własnych 400,00</t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</si>
  <si>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</si>
  <si>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</si>
  <si>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</si>
  <si>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</si>
  <si>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Usługi opiekuńcze i specjalistyczne usługi opiekuńcze</t>
  </si>
  <si>
    <t>Środki na przewóz osób niepełnosprawnych do Dusznik na spotkanie integracyjne</t>
  </si>
  <si>
    <t xml:space="preserve">Dotacja na pokrycie kosztów udzielania edukacyjnej pomocy stypendialnej dla uczniów o charakterze socjalnym </t>
  </si>
  <si>
    <t>Gospodarka komunalna i ochrona środowiska</t>
  </si>
  <si>
    <t>Oświetlenie ulic, placów i dróg</t>
  </si>
  <si>
    <t>Wynagrodzenie bezosobowe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</si>
</sst>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6">
    <font>
      <sz val="10"/>
      <name val="Arial"/>
      <family val="0"/>
    </font>
    <font>
      <sz val="10"/>
      <name val="Times New Roman CE"/>
      <family val="1"/>
    </font>
    <font>
      <sz val="10"/>
      <color indexed="12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b/>
      <sz val="12"/>
      <name val="Times New Roman CE"/>
      <family val="1"/>
    </font>
    <font>
      <b/>
      <sz val="12"/>
      <color indexed="12"/>
      <name val="Times New Roman CE"/>
      <family val="1"/>
    </font>
    <font>
      <sz val="12"/>
      <name val="Times New Roman CE"/>
      <family val="1"/>
    </font>
    <font>
      <b/>
      <sz val="10"/>
      <color indexed="12"/>
      <name val="Times New Roman CE"/>
      <family val="1"/>
    </font>
    <font>
      <sz val="8"/>
      <name val="Times New Roman CE"/>
      <family val="1"/>
    </font>
    <font>
      <sz val="10"/>
      <name val="Times New Roman"/>
      <family val="1"/>
    </font>
    <font>
      <b/>
      <sz val="10"/>
      <color indexed="10"/>
      <name val="Times New Roman CE"/>
      <family val="1"/>
    </font>
    <font>
      <sz val="10"/>
      <color indexed="10"/>
      <name val="Times New Roman CE"/>
      <family val="1"/>
    </font>
    <font>
      <sz val="8"/>
      <color indexed="12"/>
      <name val="Times New Roman CE"/>
      <family val="1"/>
    </font>
    <font>
      <b/>
      <sz val="9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1" fillId="2" borderId="0" xfId="0" applyFont="1" applyFill="1" applyAlignment="1">
      <alignment vertical="center"/>
    </xf>
    <xf numFmtId="164" fontId="3" fillId="0" borderId="0" xfId="0" applyFont="1" applyAlignment="1">
      <alignment vertical="center" wrapText="1"/>
    </xf>
    <xf numFmtId="164" fontId="4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 vertical="center" wrapText="1"/>
    </xf>
    <xf numFmtId="164" fontId="1" fillId="0" borderId="0" xfId="0" applyFont="1" applyFill="1" applyAlignment="1">
      <alignment vertical="center"/>
    </xf>
    <xf numFmtId="164" fontId="5" fillId="0" borderId="0" xfId="0" applyFont="1" applyAlignment="1">
      <alignment vertical="center" wrapText="1"/>
    </xf>
    <xf numFmtId="164" fontId="4" fillId="0" borderId="0" xfId="0" applyFont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8" fillId="0" borderId="0" xfId="0" applyFont="1" applyAlignment="1">
      <alignment vertical="center" wrapText="1"/>
    </xf>
    <xf numFmtId="164" fontId="8" fillId="0" borderId="2" xfId="0" applyFont="1" applyBorder="1" applyAlignment="1">
      <alignment vertical="center" wrapText="1"/>
    </xf>
    <xf numFmtId="164" fontId="4" fillId="3" borderId="3" xfId="0" applyFont="1" applyFill="1" applyBorder="1" applyAlignment="1">
      <alignment horizontal="center" vertical="center"/>
    </xf>
    <xf numFmtId="164" fontId="9" fillId="3" borderId="3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vertical="center" wrapText="1"/>
    </xf>
    <xf numFmtId="164" fontId="4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164" fontId="4" fillId="4" borderId="4" xfId="0" applyFont="1" applyFill="1" applyBorder="1" applyAlignment="1">
      <alignment vertical="center" wrapText="1"/>
    </xf>
    <xf numFmtId="165" fontId="4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164" fontId="3" fillId="4" borderId="4" xfId="0" applyFont="1" applyFill="1" applyBorder="1" applyAlignment="1">
      <alignment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4" xfId="0" applyFont="1" applyBorder="1" applyAlignment="1">
      <alignment vertical="center" wrapText="1"/>
    </xf>
    <xf numFmtId="165" fontId="1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4" fontId="10" fillId="0" borderId="4" xfId="0" applyFont="1" applyFill="1" applyBorder="1" applyAlignment="1">
      <alignment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4" xfId="0" applyFont="1" applyBorder="1" applyAlignment="1">
      <alignment vertical="center" wrapText="1"/>
    </xf>
    <xf numFmtId="165" fontId="1" fillId="0" borderId="4" xfId="0" applyNumberFormat="1" applyFont="1" applyFill="1" applyBorder="1" applyAlignment="1">
      <alignment vertical="center"/>
    </xf>
    <xf numFmtId="165" fontId="2" fillId="0" borderId="4" xfId="0" applyNumberFormat="1" applyFont="1" applyFill="1" applyBorder="1" applyAlignment="1">
      <alignment horizontal="right" vertical="center"/>
    </xf>
    <xf numFmtId="165" fontId="1" fillId="2" borderId="4" xfId="0" applyNumberFormat="1" applyFont="1" applyFill="1" applyBorder="1" applyAlignment="1">
      <alignment vertical="center" wrapText="1"/>
    </xf>
    <xf numFmtId="164" fontId="5" fillId="4" borderId="4" xfId="0" applyFont="1" applyFill="1" applyBorder="1" applyAlignment="1">
      <alignment horizontal="center" vertical="center" wrapText="1"/>
    </xf>
    <xf numFmtId="164" fontId="5" fillId="4" borderId="4" xfId="0" applyFont="1" applyFill="1" applyBorder="1" applyAlignment="1">
      <alignment vertical="center" wrapText="1"/>
    </xf>
    <xf numFmtId="164" fontId="10" fillId="4" borderId="4" xfId="0" applyFont="1" applyFill="1" applyBorder="1" applyAlignment="1">
      <alignment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4" xfId="0" applyFont="1" applyBorder="1" applyAlignment="1">
      <alignment vertical="center" wrapText="1"/>
    </xf>
    <xf numFmtId="165" fontId="4" fillId="0" borderId="4" xfId="0" applyNumberFormat="1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center" vertical="center"/>
    </xf>
    <xf numFmtId="164" fontId="11" fillId="0" borderId="4" xfId="0" applyFont="1" applyBorder="1" applyAlignment="1">
      <alignment horizontal="center" vertical="center" wrapText="1"/>
    </xf>
    <xf numFmtId="164" fontId="11" fillId="0" borderId="4" xfId="0" applyFont="1" applyBorder="1" applyAlignment="1">
      <alignment vertical="center" wrapText="1"/>
    </xf>
    <xf numFmtId="165" fontId="1" fillId="0" borderId="4" xfId="0" applyNumberFormat="1" applyFont="1" applyFill="1" applyBorder="1" applyAlignment="1">
      <alignment horizontal="right" vertical="center"/>
    </xf>
    <xf numFmtId="165" fontId="8" fillId="0" borderId="0" xfId="0" applyNumberFormat="1" applyFont="1" applyAlignment="1">
      <alignment vertical="center" wrapText="1"/>
    </xf>
    <xf numFmtId="164" fontId="1" fillId="0" borderId="0" xfId="0" applyFont="1" applyAlignment="1">
      <alignment vertical="center" wrapText="1"/>
    </xf>
    <xf numFmtId="165" fontId="12" fillId="4" borderId="4" xfId="0" applyNumberFormat="1" applyFont="1" applyFill="1" applyBorder="1" applyAlignment="1">
      <alignment horizontal="center" vertical="center"/>
    </xf>
    <xf numFmtId="164" fontId="4" fillId="0" borderId="4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vertical="center" wrapText="1"/>
    </xf>
    <xf numFmtId="165" fontId="12" fillId="0" borderId="4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right" vertical="center"/>
    </xf>
    <xf numFmtId="164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vertical="center" wrapText="1"/>
    </xf>
    <xf numFmtId="164" fontId="4" fillId="0" borderId="4" xfId="0" applyFont="1" applyBorder="1" applyAlignment="1">
      <alignment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4" xfId="0" applyFont="1" applyFill="1" applyBorder="1" applyAlignment="1">
      <alignment vertical="center" wrapText="1"/>
    </xf>
    <xf numFmtId="164" fontId="6" fillId="4" borderId="4" xfId="0" applyFont="1" applyFill="1" applyBorder="1" applyAlignment="1">
      <alignment horizontal="center" vertical="center" wrapText="1"/>
    </xf>
    <xf numFmtId="164" fontId="8" fillId="4" borderId="4" xfId="0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 horizontal="left"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left" vertical="center" wrapText="1"/>
    </xf>
    <xf numFmtId="164" fontId="6" fillId="0" borderId="5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7" fillId="0" borderId="7" xfId="0" applyFont="1" applyBorder="1" applyAlignment="1">
      <alignment horizontal="center" vertical="center" wrapText="1"/>
    </xf>
    <xf numFmtId="164" fontId="6" fillId="4" borderId="6" xfId="0" applyFont="1" applyFill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vertical="center"/>
    </xf>
    <xf numFmtId="164" fontId="14" fillId="0" borderId="9" xfId="0" applyFont="1" applyBorder="1" applyAlignment="1">
      <alignment horizontal="center" vertical="center" wrapText="1"/>
    </xf>
    <xf numFmtId="164" fontId="4" fillId="5" borderId="10" xfId="0" applyFont="1" applyFill="1" applyBorder="1" applyAlignment="1">
      <alignment horizontal="center" vertical="center"/>
    </xf>
    <xf numFmtId="164" fontId="4" fillId="5" borderId="3" xfId="0" applyFont="1" applyFill="1" applyBorder="1" applyAlignment="1">
      <alignment horizontal="center" vertical="center"/>
    </xf>
    <xf numFmtId="164" fontId="1" fillId="5" borderId="11" xfId="0" applyFont="1" applyFill="1" applyBorder="1" applyAlignment="1">
      <alignment horizontal="left" vertical="center"/>
    </xf>
    <xf numFmtId="164" fontId="9" fillId="5" borderId="3" xfId="0" applyFont="1" applyFill="1" applyBorder="1" applyAlignment="1">
      <alignment horizontal="center" vertical="center"/>
    </xf>
    <xf numFmtId="164" fontId="15" fillId="5" borderId="11" xfId="0" applyNumberFormat="1" applyFont="1" applyFill="1" applyBorder="1" applyAlignment="1">
      <alignment horizontal="center" vertical="center"/>
    </xf>
    <xf numFmtId="164" fontId="4" fillId="6" borderId="12" xfId="0" applyFont="1" applyFill="1" applyBorder="1" applyAlignment="1">
      <alignment horizontal="center" vertical="center"/>
    </xf>
    <xf numFmtId="164" fontId="4" fillId="6" borderId="4" xfId="0" applyFont="1" applyFill="1" applyBorder="1" applyAlignment="1">
      <alignment horizontal="center" vertical="center"/>
    </xf>
    <xf numFmtId="164" fontId="4" fillId="6" borderId="4" xfId="0" applyFont="1" applyFill="1" applyBorder="1" applyAlignment="1">
      <alignment horizontal="left" vertical="center"/>
    </xf>
    <xf numFmtId="165" fontId="4" fillId="6" borderId="4" xfId="0" applyNumberFormat="1" applyFont="1" applyFill="1" applyBorder="1" applyAlignment="1">
      <alignment horizontal="center" vertical="center"/>
    </xf>
    <xf numFmtId="165" fontId="1" fillId="6" borderId="4" xfId="0" applyNumberFormat="1" applyFont="1" applyFill="1" applyBorder="1" applyAlignment="1">
      <alignment horizontal="left" vertical="center"/>
    </xf>
    <xf numFmtId="165" fontId="9" fillId="6" borderId="4" xfId="0" applyNumberFormat="1" applyFont="1" applyFill="1" applyBorder="1" applyAlignment="1">
      <alignment horizontal="center" vertical="center"/>
    </xf>
    <xf numFmtId="165" fontId="15" fillId="6" borderId="4" xfId="0" applyNumberFormat="1" applyFont="1" applyFill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left" vertical="center"/>
    </xf>
    <xf numFmtId="165" fontId="4" fillId="4" borderId="4" xfId="0" applyNumberFormat="1" applyFont="1" applyFill="1" applyBorder="1" applyAlignment="1">
      <alignment horizontal="center" vertical="center"/>
    </xf>
    <xf numFmtId="165" fontId="15" fillId="0" borderId="4" xfId="0" applyNumberFormat="1" applyFont="1" applyFill="1" applyBorder="1" applyAlignment="1">
      <alignment horizontal="center" vertical="center"/>
    </xf>
    <xf numFmtId="165" fontId="1" fillId="0" borderId="4" xfId="0" applyNumberFormat="1" applyFont="1" applyBorder="1" applyAlignment="1">
      <alignment horizontal="right" vertical="center" wrapText="1"/>
    </xf>
    <xf numFmtId="165" fontId="1" fillId="4" borderId="4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165" fontId="4" fillId="4" borderId="4" xfId="0" applyNumberFormat="1" applyFont="1" applyFill="1" applyBorder="1" applyAlignment="1">
      <alignment horizontal="center" vertical="center" wrapText="1"/>
    </xf>
    <xf numFmtId="164" fontId="4" fillId="0" borderId="0" xfId="0" applyFont="1" applyFill="1" applyAlignment="1">
      <alignment vertical="center" wrapText="1"/>
    </xf>
    <xf numFmtId="164" fontId="1" fillId="0" borderId="12" xfId="0" applyFont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164" fontId="4" fillId="6" borderId="12" xfId="0" applyFont="1" applyFill="1" applyBorder="1" applyAlignment="1">
      <alignment horizontal="center" vertical="center" wrapText="1"/>
    </xf>
    <xf numFmtId="164" fontId="4" fillId="6" borderId="4" xfId="0" applyFont="1" applyFill="1" applyBorder="1" applyAlignment="1">
      <alignment horizontal="center" vertical="center" wrapText="1"/>
    </xf>
    <xf numFmtId="164" fontId="4" fillId="6" borderId="4" xfId="0" applyFont="1" applyFill="1" applyBorder="1" applyAlignment="1">
      <alignment vertical="center" wrapText="1"/>
    </xf>
    <xf numFmtId="165" fontId="4" fillId="6" borderId="4" xfId="0" applyNumberFormat="1" applyFont="1" applyFill="1" applyBorder="1" applyAlignment="1">
      <alignment horizontal="center" vertical="center" wrapText="1"/>
    </xf>
    <xf numFmtId="165" fontId="9" fillId="6" borderId="4" xfId="0" applyNumberFormat="1" applyFont="1" applyFill="1" applyBorder="1" applyAlignment="1">
      <alignment horizontal="center" vertical="center" wrapText="1"/>
    </xf>
    <xf numFmtId="165" fontId="3" fillId="6" borderId="4" xfId="0" applyNumberFormat="1" applyFont="1" applyFill="1" applyBorder="1" applyAlignment="1">
      <alignment horizontal="left" vertical="center" wrapText="1"/>
    </xf>
    <xf numFmtId="164" fontId="1" fillId="0" borderId="12" xfId="0" applyFont="1" applyBorder="1" applyAlignment="1">
      <alignment horizontal="left" vertical="center" wrapText="1"/>
    </xf>
    <xf numFmtId="164" fontId="1" fillId="0" borderId="4" xfId="0" applyFont="1" applyBorder="1" applyAlignment="1">
      <alignment horizontal="left" vertical="center" wrapText="1"/>
    </xf>
    <xf numFmtId="164" fontId="4" fillId="0" borderId="12" xfId="0" applyFont="1" applyFill="1" applyBorder="1" applyAlignment="1">
      <alignment horizontal="center" vertical="center" wrapText="1"/>
    </xf>
    <xf numFmtId="165" fontId="12" fillId="6" borderId="4" xfId="0" applyNumberFormat="1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left" vertical="center" wrapText="1"/>
    </xf>
    <xf numFmtId="164" fontId="4" fillId="0" borderId="4" xfId="0" applyFont="1" applyFill="1" applyBorder="1" applyAlignment="1">
      <alignment horizontal="center" vertical="center" wrapText="1"/>
    </xf>
    <xf numFmtId="164" fontId="13" fillId="0" borderId="4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4" xfId="0" applyFont="1" applyBorder="1" applyAlignment="1">
      <alignment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4" fontId="3" fillId="0" borderId="4" xfId="0" applyFont="1" applyFill="1" applyBorder="1" applyAlignment="1">
      <alignment vertical="center" wrapText="1"/>
    </xf>
    <xf numFmtId="164" fontId="1" fillId="0" borderId="12" xfId="0" applyFont="1" applyBorder="1" applyAlignment="1">
      <alignment horizontal="center" vertical="center" wrapText="1"/>
    </xf>
    <xf numFmtId="164" fontId="1" fillId="6" borderId="4" xfId="0" applyFont="1" applyFill="1" applyBorder="1" applyAlignment="1">
      <alignment horizontal="center" vertical="center" wrapText="1"/>
    </xf>
    <xf numFmtId="164" fontId="4" fillId="6" borderId="13" xfId="0" applyFont="1" applyFill="1" applyBorder="1" applyAlignment="1">
      <alignment horizontal="center" vertical="center" wrapText="1"/>
    </xf>
    <xf numFmtId="164" fontId="1" fillId="6" borderId="9" xfId="0" applyFont="1" applyFill="1" applyBorder="1" applyAlignment="1">
      <alignment horizontal="center" vertical="center" wrapText="1"/>
    </xf>
    <xf numFmtId="164" fontId="4" fillId="6" borderId="14" xfId="0" applyFont="1" applyFill="1" applyBorder="1" applyAlignment="1">
      <alignment horizontal="left" vertical="center" wrapText="1"/>
    </xf>
    <xf numFmtId="165" fontId="7" fillId="6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zoomScale="150" zoomScaleNormal="150" workbookViewId="0" topLeftCell="E82">
      <selection activeCell="A1" sqref="A1"/>
    </sheetView>
  </sheetViews>
  <sheetFormatPr defaultColWidth="9.140625" defaultRowHeight="12.75"/>
  <cols>
    <col min="1" max="1" width="5.00390625" style="1" customWidth="1"/>
    <col min="2" max="2" width="6.7109375" style="1" customWidth="1"/>
    <col min="3" max="3" width="5.57421875" style="1" customWidth="1"/>
    <col min="4" max="4" width="47.57421875" style="1" customWidth="1"/>
    <col min="5" max="5" width="17.28125" style="2" customWidth="1"/>
    <col min="6" max="6" width="12.8515625" style="3" customWidth="1"/>
    <col min="7" max="7" width="17.00390625" style="4" customWidth="1"/>
    <col min="8" max="8" width="30.140625" style="5" customWidth="1"/>
    <col min="9" max="9" width="11.28125" style="1" customWidth="1"/>
    <col min="10" max="16384" width="9.140625" style="1" customWidth="1"/>
  </cols>
  <sheetData>
    <row r="1" spans="1:8" ht="34.5">
      <c r="A1" s="6" t="s">
        <v>0</v>
      </c>
      <c r="B1" s="7"/>
      <c r="C1" s="7"/>
      <c r="E1" s="8"/>
      <c r="F1" s="9"/>
      <c r="G1" s="10"/>
      <c r="H1" s="11" t="s">
        <v>1</v>
      </c>
    </row>
    <row r="2" spans="1:7" ht="12.75">
      <c r="A2" s="12"/>
      <c r="B2" s="7"/>
      <c r="C2" s="7"/>
      <c r="G2" s="10"/>
    </row>
    <row r="3" spans="1:8" s="16" customFormat="1" ht="47.2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5" t="s">
        <v>8</v>
      </c>
      <c r="H3" s="13" t="s">
        <v>9</v>
      </c>
    </row>
    <row r="4" spans="1:8" s="17" customFormat="1" ht="15">
      <c r="A4" s="13"/>
      <c r="B4" s="13"/>
      <c r="C4" s="13"/>
      <c r="D4" s="13"/>
      <c r="E4" s="13"/>
      <c r="F4" s="14"/>
      <c r="G4" s="15"/>
      <c r="H4" s="13"/>
    </row>
    <row r="5" spans="1:8" s="10" customFormat="1" ht="12.75">
      <c r="A5" s="18"/>
      <c r="B5" s="18"/>
      <c r="C5" s="18"/>
      <c r="D5" s="18"/>
      <c r="E5" s="18"/>
      <c r="F5" s="19"/>
      <c r="G5" s="18"/>
      <c r="H5" s="20"/>
    </row>
    <row r="6" spans="1:8" s="10" customFormat="1" ht="12.75">
      <c r="A6" s="21" t="s">
        <v>10</v>
      </c>
      <c r="B6" s="22"/>
      <c r="C6" s="22"/>
      <c r="D6" s="23" t="s">
        <v>11</v>
      </c>
      <c r="E6" s="24">
        <f>E7</f>
        <v>4137</v>
      </c>
      <c r="F6" s="25">
        <f>F7</f>
        <v>160</v>
      </c>
      <c r="G6" s="24">
        <f>G7</f>
        <v>4297</v>
      </c>
      <c r="H6" s="26"/>
    </row>
    <row r="7" spans="1:8" s="10" customFormat="1" ht="12.75">
      <c r="A7" s="27"/>
      <c r="B7" s="27" t="s">
        <v>12</v>
      </c>
      <c r="C7" s="27"/>
      <c r="D7" s="28" t="s">
        <v>13</v>
      </c>
      <c r="E7" s="29">
        <f>E8</f>
        <v>4137</v>
      </c>
      <c r="F7" s="30">
        <f>F8</f>
        <v>160</v>
      </c>
      <c r="G7" s="31">
        <f>G8</f>
        <v>4297</v>
      </c>
      <c r="H7" s="32"/>
    </row>
    <row r="8" spans="1:8" s="10" customFormat="1" ht="45.75">
      <c r="A8" s="27"/>
      <c r="B8" s="33"/>
      <c r="C8" s="33" t="s">
        <v>14</v>
      </c>
      <c r="D8" s="34" t="s">
        <v>15</v>
      </c>
      <c r="E8" s="35">
        <v>4137</v>
      </c>
      <c r="F8" s="36">
        <v>160</v>
      </c>
      <c r="G8" s="37">
        <f>E8+F8</f>
        <v>4297</v>
      </c>
      <c r="H8" s="32" t="s">
        <v>16</v>
      </c>
    </row>
    <row r="9" spans="1:8" s="10" customFormat="1" ht="12.75">
      <c r="A9" s="38">
        <v>600</v>
      </c>
      <c r="B9" s="38"/>
      <c r="C9" s="38"/>
      <c r="D9" s="39" t="s">
        <v>17</v>
      </c>
      <c r="E9" s="24">
        <f>E10</f>
        <v>137500</v>
      </c>
      <c r="F9" s="25">
        <f>F10</f>
        <v>500</v>
      </c>
      <c r="G9" s="24">
        <f>G10</f>
        <v>138000</v>
      </c>
      <c r="H9" s="40"/>
    </row>
    <row r="10" spans="1:8" s="10" customFormat="1" ht="12.75">
      <c r="A10" s="41"/>
      <c r="B10" s="41">
        <v>60016</v>
      </c>
      <c r="C10" s="41"/>
      <c r="D10" s="42" t="s">
        <v>18</v>
      </c>
      <c r="E10" s="43">
        <f>SUM(E11:E13)</f>
        <v>137500</v>
      </c>
      <c r="F10" s="44">
        <f>SUM(F11:F13)</f>
        <v>500</v>
      </c>
      <c r="G10" s="31">
        <f>SUM(G11:G13)</f>
        <v>138000</v>
      </c>
      <c r="H10" s="32"/>
    </row>
    <row r="11" spans="1:8" s="10" customFormat="1" ht="34.5">
      <c r="A11" s="41"/>
      <c r="B11" s="41"/>
      <c r="C11" s="45">
        <v>6260</v>
      </c>
      <c r="D11" s="46" t="s">
        <v>19</v>
      </c>
      <c r="E11" s="47">
        <v>57500</v>
      </c>
      <c r="F11" s="36">
        <v>500</v>
      </c>
      <c r="G11" s="37">
        <f>E11+F11</f>
        <v>58000</v>
      </c>
      <c r="H11" s="32" t="s">
        <v>20</v>
      </c>
    </row>
    <row r="12" spans="1:8" s="10" customFormat="1" ht="34.5">
      <c r="A12" s="41"/>
      <c r="B12" s="41"/>
      <c r="C12" s="45">
        <v>6290</v>
      </c>
      <c r="D12" s="46" t="s">
        <v>21</v>
      </c>
      <c r="E12" s="47">
        <v>0</v>
      </c>
      <c r="F12" s="30"/>
      <c r="G12" s="37">
        <f>E12+F12</f>
        <v>0</v>
      </c>
      <c r="H12" s="32"/>
    </row>
    <row r="13" spans="1:8" s="10" customFormat="1" ht="34.5">
      <c r="A13" s="41"/>
      <c r="B13" s="41"/>
      <c r="C13" s="45">
        <v>6300</v>
      </c>
      <c r="D13" s="46" t="s">
        <v>22</v>
      </c>
      <c r="E13" s="47">
        <v>80000</v>
      </c>
      <c r="F13" s="36"/>
      <c r="G13" s="37">
        <f>E13+F13</f>
        <v>80000</v>
      </c>
      <c r="H13" s="32"/>
    </row>
    <row r="14" spans="1:8" s="10" customFormat="1" ht="12.75">
      <c r="A14" s="21">
        <v>750</v>
      </c>
      <c r="B14" s="21"/>
      <c r="C14" s="21"/>
      <c r="D14" s="23" t="s">
        <v>23</v>
      </c>
      <c r="E14" s="24">
        <f>E15+E18</f>
        <v>100900</v>
      </c>
      <c r="F14" s="25">
        <f>F15+F18</f>
        <v>3000</v>
      </c>
      <c r="G14" s="24">
        <f>G15+G18</f>
        <v>103900</v>
      </c>
      <c r="H14" s="40"/>
    </row>
    <row r="15" spans="1:9" s="16" customFormat="1" ht="23.25" customHeight="1">
      <c r="A15" s="27"/>
      <c r="B15" s="27">
        <v>75011</v>
      </c>
      <c r="C15" s="27"/>
      <c r="D15" s="28" t="s">
        <v>24</v>
      </c>
      <c r="E15" s="43">
        <f>E16+E17</f>
        <v>53900</v>
      </c>
      <c r="F15" s="44">
        <f>F16+F17</f>
        <v>0</v>
      </c>
      <c r="G15" s="31">
        <f>G16+G17</f>
        <v>53900</v>
      </c>
      <c r="H15" s="32"/>
      <c r="I15" s="48"/>
    </row>
    <row r="16" spans="1:8" s="49" customFormat="1" ht="34.5">
      <c r="A16" s="27"/>
      <c r="B16" s="33"/>
      <c r="C16" s="33">
        <v>2010</v>
      </c>
      <c r="D16" s="34" t="s">
        <v>25</v>
      </c>
      <c r="E16" s="47">
        <v>53000</v>
      </c>
      <c r="F16" s="36"/>
      <c r="G16" s="37">
        <f>E16+F16</f>
        <v>53000</v>
      </c>
      <c r="H16" s="32"/>
    </row>
    <row r="17" spans="1:8" s="49" customFormat="1" ht="34.5">
      <c r="A17" s="27"/>
      <c r="B17" s="33"/>
      <c r="C17" s="33">
        <v>2360</v>
      </c>
      <c r="D17" s="34" t="s">
        <v>26</v>
      </c>
      <c r="E17" s="47">
        <v>900</v>
      </c>
      <c r="F17" s="36"/>
      <c r="G17" s="37">
        <f>E17+F17</f>
        <v>900</v>
      </c>
      <c r="H17" s="32"/>
    </row>
    <row r="18" spans="1:8" s="49" customFormat="1" ht="12.75">
      <c r="A18" s="27"/>
      <c r="B18" s="27">
        <v>75023</v>
      </c>
      <c r="C18" s="27"/>
      <c r="D18" s="28" t="s">
        <v>27</v>
      </c>
      <c r="E18" s="43">
        <f>E19</f>
        <v>47000</v>
      </c>
      <c r="F18" s="44">
        <f>F19</f>
        <v>3000</v>
      </c>
      <c r="G18" s="31">
        <f>G19</f>
        <v>50000</v>
      </c>
      <c r="H18" s="32"/>
    </row>
    <row r="19" spans="1:8" s="49" customFormat="1" ht="21.75">
      <c r="A19" s="33"/>
      <c r="B19" s="33"/>
      <c r="C19" s="33" t="s">
        <v>28</v>
      </c>
      <c r="D19" s="34" t="s">
        <v>29</v>
      </c>
      <c r="E19" s="47">
        <v>47000</v>
      </c>
      <c r="F19" s="36">
        <v>3000</v>
      </c>
      <c r="G19" s="37">
        <f>E19+F19</f>
        <v>50000</v>
      </c>
      <c r="H19" s="32" t="s">
        <v>30</v>
      </c>
    </row>
    <row r="20" spans="1:8" ht="34.5">
      <c r="A20" s="21">
        <v>756</v>
      </c>
      <c r="B20" s="21"/>
      <c r="C20" s="21"/>
      <c r="D20" s="23" t="s">
        <v>31</v>
      </c>
      <c r="E20" s="24">
        <f>E21+E24+E31+E42+E48</f>
        <v>6142716</v>
      </c>
      <c r="F20" s="50">
        <f>F21+F24+F31+F42+F48</f>
        <v>-67037</v>
      </c>
      <c r="G20" s="24">
        <f>G21+G24+G31+G42+G48</f>
        <v>6075679</v>
      </c>
      <c r="H20" s="40"/>
    </row>
    <row r="21" spans="1:8" ht="12.75">
      <c r="A21" s="51"/>
      <c r="B21" s="51">
        <v>75601</v>
      </c>
      <c r="C21" s="51"/>
      <c r="D21" s="52" t="s">
        <v>32</v>
      </c>
      <c r="E21" s="43">
        <f>SUM(E22:E23)</f>
        <v>7100</v>
      </c>
      <c r="F21" s="44">
        <f>SUM(F22:F23)</f>
        <v>3000</v>
      </c>
      <c r="G21" s="31">
        <f>SUM(G22:G23)</f>
        <v>10100</v>
      </c>
      <c r="H21" s="32"/>
    </row>
    <row r="22" spans="1:8" ht="32.25">
      <c r="A22" s="27"/>
      <c r="B22" s="33"/>
      <c r="C22" s="33" t="s">
        <v>33</v>
      </c>
      <c r="D22" s="34" t="s">
        <v>34</v>
      </c>
      <c r="E22" s="47">
        <v>7000</v>
      </c>
      <c r="F22" s="36">
        <v>3000</v>
      </c>
      <c r="G22" s="37">
        <f>E22+F22</f>
        <v>10000</v>
      </c>
      <c r="H22" s="32" t="s">
        <v>35</v>
      </c>
    </row>
    <row r="23" spans="1:8" ht="12.75">
      <c r="A23" s="27"/>
      <c r="B23" s="33"/>
      <c r="C23" s="33" t="s">
        <v>36</v>
      </c>
      <c r="D23" s="34" t="s">
        <v>37</v>
      </c>
      <c r="E23" s="47">
        <v>100</v>
      </c>
      <c r="F23" s="36"/>
      <c r="G23" s="37">
        <f>E23+F23</f>
        <v>100</v>
      </c>
      <c r="H23" s="32"/>
    </row>
    <row r="24" spans="1:8" ht="34.5">
      <c r="A24" s="27"/>
      <c r="B24" s="27">
        <v>75615</v>
      </c>
      <c r="C24" s="27"/>
      <c r="D24" s="28" t="s">
        <v>38</v>
      </c>
      <c r="E24" s="43">
        <f>SUM(E25:E30)</f>
        <v>2070571</v>
      </c>
      <c r="F24" s="44">
        <f>SUM(F25:F30)</f>
        <v>4000</v>
      </c>
      <c r="G24" s="31">
        <f>SUM(G25:G30)</f>
        <v>2074571</v>
      </c>
      <c r="H24" s="32"/>
    </row>
    <row r="25" spans="1:8" ht="12.75">
      <c r="A25" s="27"/>
      <c r="B25" s="33"/>
      <c r="C25" s="33" t="s">
        <v>39</v>
      </c>
      <c r="D25" s="34" t="s">
        <v>40</v>
      </c>
      <c r="E25" s="47">
        <v>1605259</v>
      </c>
      <c r="F25" s="36"/>
      <c r="G25" s="37">
        <f>E25+F25</f>
        <v>1605259</v>
      </c>
      <c r="H25" s="32"/>
    </row>
    <row r="26" spans="1:8" ht="12.75">
      <c r="A26" s="27"/>
      <c r="B26" s="33"/>
      <c r="C26" s="33" t="s">
        <v>41</v>
      </c>
      <c r="D26" s="34" t="s">
        <v>42</v>
      </c>
      <c r="E26" s="47">
        <v>401556</v>
      </c>
      <c r="F26" s="36"/>
      <c r="G26" s="37">
        <f>E26+F26</f>
        <v>401556</v>
      </c>
      <c r="H26" s="32"/>
    </row>
    <row r="27" spans="1:8" ht="12.75">
      <c r="A27" s="27"/>
      <c r="B27" s="33"/>
      <c r="C27" s="33" t="s">
        <v>43</v>
      </c>
      <c r="D27" s="34" t="s">
        <v>44</v>
      </c>
      <c r="E27" s="47">
        <v>27756</v>
      </c>
      <c r="F27" s="36"/>
      <c r="G27" s="37">
        <f>E27+F27</f>
        <v>27756</v>
      </c>
      <c r="H27" s="32"/>
    </row>
    <row r="28" spans="1:8" ht="21.75">
      <c r="A28" s="27"/>
      <c r="B28" s="33"/>
      <c r="C28" s="33" t="s">
        <v>45</v>
      </c>
      <c r="D28" s="34" t="s">
        <v>46</v>
      </c>
      <c r="E28" s="47">
        <v>21000</v>
      </c>
      <c r="F28" s="36">
        <v>4000</v>
      </c>
      <c r="G28" s="37">
        <f>E28+F28</f>
        <v>25000</v>
      </c>
      <c r="H28" s="32" t="s">
        <v>47</v>
      </c>
    </row>
    <row r="29" spans="1:8" ht="12.75">
      <c r="A29" s="27"/>
      <c r="B29" s="33"/>
      <c r="C29" s="33" t="s">
        <v>48</v>
      </c>
      <c r="D29" s="34" t="s">
        <v>49</v>
      </c>
      <c r="E29" s="47">
        <v>10000</v>
      </c>
      <c r="F29" s="36"/>
      <c r="G29" s="37">
        <f>E29+F29</f>
        <v>10000</v>
      </c>
      <c r="H29" s="32"/>
    </row>
    <row r="30" spans="1:8" ht="12.75">
      <c r="A30" s="27"/>
      <c r="B30" s="33"/>
      <c r="C30" s="33" t="s">
        <v>36</v>
      </c>
      <c r="D30" s="34" t="s">
        <v>37</v>
      </c>
      <c r="E30" s="47">
        <v>5000</v>
      </c>
      <c r="F30" s="36"/>
      <c r="G30" s="37">
        <f>E30+F30</f>
        <v>5000</v>
      </c>
      <c r="H30" s="32"/>
    </row>
    <row r="31" spans="1:8" ht="45.75">
      <c r="A31" s="27"/>
      <c r="B31" s="27">
        <v>75616</v>
      </c>
      <c r="C31" s="27"/>
      <c r="D31" s="28" t="s">
        <v>50</v>
      </c>
      <c r="E31" s="43">
        <f>SUM(E32:E41)</f>
        <v>1444270</v>
      </c>
      <c r="F31" s="44">
        <f>SUM(F32:F41)</f>
        <v>1000</v>
      </c>
      <c r="G31" s="31">
        <f>SUM(G32:G41)</f>
        <v>1445270</v>
      </c>
      <c r="H31" s="32"/>
    </row>
    <row r="32" spans="1:8" ht="12.75">
      <c r="A32" s="27"/>
      <c r="B32" s="27"/>
      <c r="C32" s="33" t="s">
        <v>39</v>
      </c>
      <c r="D32" s="34" t="s">
        <v>40</v>
      </c>
      <c r="E32" s="47">
        <v>707028</v>
      </c>
      <c r="F32" s="36"/>
      <c r="G32" s="37">
        <f>E32+F32</f>
        <v>707028</v>
      </c>
      <c r="H32" s="32"/>
    </row>
    <row r="33" spans="1:8" ht="12.75">
      <c r="A33" s="27"/>
      <c r="B33" s="27"/>
      <c r="C33" s="33" t="s">
        <v>41</v>
      </c>
      <c r="D33" s="34" t="s">
        <v>42</v>
      </c>
      <c r="E33" s="47">
        <v>445756</v>
      </c>
      <c r="F33" s="36"/>
      <c r="G33" s="37">
        <f>E33+F33</f>
        <v>445756</v>
      </c>
      <c r="H33" s="32"/>
    </row>
    <row r="34" spans="1:8" ht="12.75">
      <c r="A34" s="27"/>
      <c r="B34" s="27"/>
      <c r="C34" s="33" t="s">
        <v>43</v>
      </c>
      <c r="D34" s="34" t="s">
        <v>44</v>
      </c>
      <c r="E34" s="47">
        <v>986</v>
      </c>
      <c r="F34" s="36"/>
      <c r="G34" s="37">
        <f>E34+F34</f>
        <v>986</v>
      </c>
      <c r="H34" s="32"/>
    </row>
    <row r="35" spans="1:8" ht="12.75">
      <c r="A35" s="27"/>
      <c r="B35" s="27"/>
      <c r="C35" s="33" t="s">
        <v>45</v>
      </c>
      <c r="D35" s="34" t="s">
        <v>46</v>
      </c>
      <c r="E35" s="47">
        <v>73000</v>
      </c>
      <c r="F35" s="36"/>
      <c r="G35" s="37">
        <f>E35+F35</f>
        <v>73000</v>
      </c>
      <c r="H35" s="32"/>
    </row>
    <row r="36" spans="1:8" ht="21.75">
      <c r="A36" s="27"/>
      <c r="B36" s="33"/>
      <c r="C36" s="33" t="s">
        <v>51</v>
      </c>
      <c r="D36" s="34" t="s">
        <v>52</v>
      </c>
      <c r="E36" s="47">
        <v>1500</v>
      </c>
      <c r="F36" s="36">
        <v>1000</v>
      </c>
      <c r="G36" s="37">
        <f>E36+F36</f>
        <v>2500</v>
      </c>
      <c r="H36" s="32" t="s">
        <v>53</v>
      </c>
    </row>
    <row r="37" spans="1:8" ht="12.75">
      <c r="A37" s="27"/>
      <c r="B37" s="33"/>
      <c r="C37" s="33" t="s">
        <v>54</v>
      </c>
      <c r="D37" s="34" t="s">
        <v>55</v>
      </c>
      <c r="E37" s="47">
        <v>10000</v>
      </c>
      <c r="F37" s="36"/>
      <c r="G37" s="37">
        <f>E37+F37</f>
        <v>10000</v>
      </c>
      <c r="H37" s="32"/>
    </row>
    <row r="38" spans="1:8" ht="12.75">
      <c r="A38" s="27"/>
      <c r="B38" s="33"/>
      <c r="C38" s="33" t="s">
        <v>56</v>
      </c>
      <c r="D38" s="34" t="s">
        <v>57</v>
      </c>
      <c r="E38" s="47">
        <v>30000</v>
      </c>
      <c r="F38" s="36"/>
      <c r="G38" s="37">
        <f>E38+F38</f>
        <v>30000</v>
      </c>
      <c r="H38" s="32"/>
    </row>
    <row r="39" spans="1:8" ht="12.75">
      <c r="A39" s="33"/>
      <c r="B39" s="33"/>
      <c r="C39" s="33" t="s">
        <v>58</v>
      </c>
      <c r="D39" s="34" t="s">
        <v>59</v>
      </c>
      <c r="E39" s="47">
        <v>6000</v>
      </c>
      <c r="F39" s="36"/>
      <c r="G39" s="37">
        <f>E39+F39</f>
        <v>6000</v>
      </c>
      <c r="H39" s="32"/>
    </row>
    <row r="40" spans="1:8" ht="12.75">
      <c r="A40" s="27"/>
      <c r="B40" s="33"/>
      <c r="C40" s="33" t="s">
        <v>48</v>
      </c>
      <c r="D40" s="34" t="s">
        <v>49</v>
      </c>
      <c r="E40" s="47">
        <v>150000</v>
      </c>
      <c r="F40" s="36"/>
      <c r="G40" s="37">
        <f>E40+F40</f>
        <v>150000</v>
      </c>
      <c r="H40" s="32"/>
    </row>
    <row r="41" spans="1:8" ht="12.75">
      <c r="A41" s="27"/>
      <c r="B41" s="33"/>
      <c r="C41" s="33" t="s">
        <v>36</v>
      </c>
      <c r="D41" s="34" t="s">
        <v>37</v>
      </c>
      <c r="E41" s="47">
        <v>20000</v>
      </c>
      <c r="F41" s="36"/>
      <c r="G41" s="37">
        <f>E41+F41</f>
        <v>20000</v>
      </c>
      <c r="H41" s="32"/>
    </row>
    <row r="42" spans="1:8" ht="23.25">
      <c r="A42" s="27"/>
      <c r="B42" s="27">
        <v>75618</v>
      </c>
      <c r="C42" s="27"/>
      <c r="D42" s="28" t="s">
        <v>60</v>
      </c>
      <c r="E42" s="43">
        <f>SUM(E43:E47)</f>
        <v>466098</v>
      </c>
      <c r="F42" s="44">
        <f>SUM(F43:F47)</f>
        <v>1300</v>
      </c>
      <c r="G42" s="31">
        <f>SUM(G43:G47)</f>
        <v>467398</v>
      </c>
      <c r="H42" s="32"/>
    </row>
    <row r="43" spans="1:8" ht="12.75">
      <c r="A43" s="27"/>
      <c r="B43" s="27"/>
      <c r="C43" s="33" t="s">
        <v>61</v>
      </c>
      <c r="D43" s="34" t="s">
        <v>62</v>
      </c>
      <c r="E43" s="47">
        <v>40000</v>
      </c>
      <c r="F43" s="36"/>
      <c r="G43" s="37">
        <f>E43+F43</f>
        <v>40000</v>
      </c>
      <c r="H43" s="32"/>
    </row>
    <row r="44" spans="1:8" ht="12.75">
      <c r="A44" s="27"/>
      <c r="B44" s="27"/>
      <c r="C44" s="33" t="s">
        <v>63</v>
      </c>
      <c r="D44" s="34" t="s">
        <v>64</v>
      </c>
      <c r="E44" s="47">
        <v>19000</v>
      </c>
      <c r="F44" s="36"/>
      <c r="G44" s="37">
        <f>E44+F44</f>
        <v>19000</v>
      </c>
      <c r="H44" s="32"/>
    </row>
    <row r="45" spans="1:8" ht="21.75">
      <c r="A45" s="27"/>
      <c r="B45" s="27"/>
      <c r="C45" s="33" t="s">
        <v>65</v>
      </c>
      <c r="D45" s="34" t="s">
        <v>66</v>
      </c>
      <c r="E45" s="47">
        <v>86325</v>
      </c>
      <c r="F45" s="36">
        <v>1300</v>
      </c>
      <c r="G45" s="37">
        <f>E45+F45</f>
        <v>87625</v>
      </c>
      <c r="H45" s="32" t="s">
        <v>67</v>
      </c>
    </row>
    <row r="46" spans="1:8" ht="34.5">
      <c r="A46" s="27"/>
      <c r="B46" s="27"/>
      <c r="C46" s="33" t="s">
        <v>68</v>
      </c>
      <c r="D46" s="34" t="s">
        <v>69</v>
      </c>
      <c r="E46" s="47">
        <v>317673</v>
      </c>
      <c r="F46" s="36"/>
      <c r="G46" s="37">
        <f>E46+F46</f>
        <v>317673</v>
      </c>
      <c r="H46" s="32"/>
    </row>
    <row r="47" spans="1:8" ht="12.75">
      <c r="A47" s="27"/>
      <c r="B47" s="33"/>
      <c r="C47" s="33" t="s">
        <v>36</v>
      </c>
      <c r="D47" s="34" t="s">
        <v>37</v>
      </c>
      <c r="E47" s="47">
        <v>3100</v>
      </c>
      <c r="F47" s="36"/>
      <c r="G47" s="37">
        <f>E47+F47</f>
        <v>3100</v>
      </c>
      <c r="H47" s="32"/>
    </row>
    <row r="48" spans="1:8" ht="23.25">
      <c r="A48" s="27"/>
      <c r="B48" s="27">
        <v>75621</v>
      </c>
      <c r="C48" s="27"/>
      <c r="D48" s="28" t="s">
        <v>70</v>
      </c>
      <c r="E48" s="43">
        <f>SUM(E49:E50)</f>
        <v>2154677</v>
      </c>
      <c r="F48" s="53">
        <f>SUM(F49:F50)</f>
        <v>-76337</v>
      </c>
      <c r="G48" s="31">
        <f>SUM(G49:G50)</f>
        <v>2078340</v>
      </c>
      <c r="H48" s="32"/>
    </row>
    <row r="49" spans="1:8" ht="12.75">
      <c r="A49" s="27"/>
      <c r="B49" s="33"/>
      <c r="C49" s="33" t="s">
        <v>71</v>
      </c>
      <c r="D49" s="34" t="s">
        <v>72</v>
      </c>
      <c r="E49" s="47">
        <v>1596677</v>
      </c>
      <c r="F49" s="54"/>
      <c r="G49" s="37">
        <f>E49+F49</f>
        <v>1596677</v>
      </c>
      <c r="H49" s="32"/>
    </row>
    <row r="50" spans="1:8" ht="32.25">
      <c r="A50" s="27"/>
      <c r="B50" s="33"/>
      <c r="C50" s="33" t="s">
        <v>73</v>
      </c>
      <c r="D50" s="34" t="s">
        <v>74</v>
      </c>
      <c r="E50" s="47">
        <v>558000</v>
      </c>
      <c r="F50" s="54">
        <f>-75712-625</f>
        <v>-76337</v>
      </c>
      <c r="G50" s="37">
        <f>E50+F50</f>
        <v>481663</v>
      </c>
      <c r="H50" s="32" t="s">
        <v>75</v>
      </c>
    </row>
    <row r="51" spans="1:8" ht="12.75">
      <c r="A51" s="21">
        <v>758</v>
      </c>
      <c r="B51" s="21"/>
      <c r="C51" s="21"/>
      <c r="D51" s="23" t="s">
        <v>76</v>
      </c>
      <c r="E51" s="24">
        <f>E52+E54+E56</f>
        <v>4276877</v>
      </c>
      <c r="F51" s="25">
        <f>F52+F54+F56</f>
        <v>60496</v>
      </c>
      <c r="G51" s="24">
        <f>G52+G54+G56</f>
        <v>4337373</v>
      </c>
      <c r="H51" s="40"/>
    </row>
    <row r="52" spans="1:8" ht="23.25">
      <c r="A52" s="27"/>
      <c r="B52" s="27">
        <v>75801</v>
      </c>
      <c r="C52" s="27"/>
      <c r="D52" s="28" t="s">
        <v>77</v>
      </c>
      <c r="E52" s="43">
        <f>E53</f>
        <v>3776130</v>
      </c>
      <c r="F52" s="44">
        <f>F53</f>
        <v>60496</v>
      </c>
      <c r="G52" s="31">
        <f>G53</f>
        <v>3836626</v>
      </c>
      <c r="H52" s="32"/>
    </row>
    <row r="53" spans="1:8" ht="50.25" customHeight="1">
      <c r="A53" s="27"/>
      <c r="B53" s="33"/>
      <c r="C53" s="33">
        <v>2920</v>
      </c>
      <c r="D53" s="34" t="s">
        <v>78</v>
      </c>
      <c r="E53" s="47">
        <v>3776130</v>
      </c>
      <c r="F53" s="36">
        <v>60496</v>
      </c>
      <c r="G53" s="37">
        <f>E53+F53</f>
        <v>3836626</v>
      </c>
      <c r="H53" s="32" t="s">
        <v>79</v>
      </c>
    </row>
    <row r="54" spans="1:8" ht="12.75">
      <c r="A54" s="27"/>
      <c r="B54" s="27">
        <v>75807</v>
      </c>
      <c r="C54" s="27"/>
      <c r="D54" s="28" t="s">
        <v>80</v>
      </c>
      <c r="E54" s="43">
        <f>E55</f>
        <v>494747</v>
      </c>
      <c r="F54" s="44">
        <f>F55</f>
        <v>0</v>
      </c>
      <c r="G54" s="31">
        <f>G55</f>
        <v>494747</v>
      </c>
      <c r="H54" s="32"/>
    </row>
    <row r="55" spans="1:8" ht="12.75">
      <c r="A55" s="27"/>
      <c r="B55" s="33"/>
      <c r="C55" s="33">
        <v>2920</v>
      </c>
      <c r="D55" s="34" t="s">
        <v>78</v>
      </c>
      <c r="E55" s="47">
        <v>494747</v>
      </c>
      <c r="F55" s="36"/>
      <c r="G55" s="37">
        <f>E55+F55</f>
        <v>494747</v>
      </c>
      <c r="H55" s="32"/>
    </row>
    <row r="56" spans="1:8" ht="12.75">
      <c r="A56" s="27"/>
      <c r="B56" s="27">
        <v>75814</v>
      </c>
      <c r="C56" s="27"/>
      <c r="D56" s="28" t="s">
        <v>81</v>
      </c>
      <c r="E56" s="43">
        <f>E57</f>
        <v>6000</v>
      </c>
      <c r="F56" s="44">
        <f>F57</f>
        <v>0</v>
      </c>
      <c r="G56" s="31">
        <f>G57</f>
        <v>6000</v>
      </c>
      <c r="H56" s="32"/>
    </row>
    <row r="57" spans="1:8" ht="12.75">
      <c r="A57" s="27"/>
      <c r="B57" s="33"/>
      <c r="C57" s="33" t="s">
        <v>82</v>
      </c>
      <c r="D57" s="34" t="s">
        <v>83</v>
      </c>
      <c r="E57" s="47">
        <v>6000</v>
      </c>
      <c r="F57" s="36"/>
      <c r="G57" s="37">
        <f>E57+F57</f>
        <v>6000</v>
      </c>
      <c r="H57" s="32"/>
    </row>
    <row r="58" spans="1:8" ht="12.75">
      <c r="A58" s="21">
        <v>801</v>
      </c>
      <c r="B58" s="21"/>
      <c r="C58" s="21"/>
      <c r="D58" s="23" t="s">
        <v>84</v>
      </c>
      <c r="E58" s="24">
        <f>E59+E62+E66+E69+E73</f>
        <v>4240337</v>
      </c>
      <c r="F58" s="25">
        <f>F59+F62+F66+F69+F73</f>
        <v>12928</v>
      </c>
      <c r="G58" s="24">
        <f>G59+G62+G66+G69+G73</f>
        <v>4253265</v>
      </c>
      <c r="H58" s="40"/>
    </row>
    <row r="59" spans="1:8" ht="12.75">
      <c r="A59" s="41"/>
      <c r="B59" s="41">
        <v>80101</v>
      </c>
      <c r="C59" s="41"/>
      <c r="D59" s="28" t="s">
        <v>85</v>
      </c>
      <c r="E59" s="43">
        <f>SUM(E60:E61)</f>
        <v>2306</v>
      </c>
      <c r="F59" s="44">
        <f>SUM(F60:F61)</f>
        <v>0</v>
      </c>
      <c r="G59" s="31">
        <f>SUM(G60:G61)</f>
        <v>2306</v>
      </c>
      <c r="H59" s="32"/>
    </row>
    <row r="60" spans="1:8" ht="45.75">
      <c r="A60" s="51"/>
      <c r="B60" s="51"/>
      <c r="C60" s="33" t="s">
        <v>14</v>
      </c>
      <c r="D60" s="34" t="s">
        <v>15</v>
      </c>
      <c r="E60" s="47">
        <v>750</v>
      </c>
      <c r="F60" s="36"/>
      <c r="G60" s="37">
        <f>E60+F60</f>
        <v>750</v>
      </c>
      <c r="H60" s="32"/>
    </row>
    <row r="61" spans="1:8" ht="23.25">
      <c r="A61" s="51"/>
      <c r="B61" s="51"/>
      <c r="C61" s="55">
        <v>2030</v>
      </c>
      <c r="D61" s="56" t="s">
        <v>86</v>
      </c>
      <c r="E61" s="47">
        <v>1556</v>
      </c>
      <c r="F61" s="36"/>
      <c r="G61" s="37">
        <f>E61+F61</f>
        <v>1556</v>
      </c>
      <c r="H61" s="32"/>
    </row>
    <row r="62" spans="1:8" ht="12.75">
      <c r="A62" s="41"/>
      <c r="B62" s="41">
        <v>80104</v>
      </c>
      <c r="C62" s="41"/>
      <c r="D62" s="42" t="s">
        <v>87</v>
      </c>
      <c r="E62" s="43">
        <f>SUM(E63:E65)</f>
        <v>61200</v>
      </c>
      <c r="F62" s="44">
        <f>SUM(F63:F65)</f>
        <v>12828</v>
      </c>
      <c r="G62" s="31">
        <f>SUM(G63:G65)</f>
        <v>74028</v>
      </c>
      <c r="H62" s="32"/>
    </row>
    <row r="63" spans="1:8" ht="21.75">
      <c r="A63" s="41"/>
      <c r="B63" s="41"/>
      <c r="C63" s="33" t="s">
        <v>88</v>
      </c>
      <c r="D63" s="34" t="s">
        <v>89</v>
      </c>
      <c r="E63" s="47">
        <v>54000</v>
      </c>
      <c r="F63" s="36">
        <v>10000</v>
      </c>
      <c r="G63" s="37">
        <f>E63+F63</f>
        <v>64000</v>
      </c>
      <c r="H63" s="32" t="s">
        <v>90</v>
      </c>
    </row>
    <row r="64" spans="1:8" ht="12.75">
      <c r="A64" s="41"/>
      <c r="B64" s="41"/>
      <c r="C64" s="33" t="s">
        <v>36</v>
      </c>
      <c r="D64" s="34" t="s">
        <v>37</v>
      </c>
      <c r="E64" s="47">
        <v>100</v>
      </c>
      <c r="F64" s="36"/>
      <c r="G64" s="37">
        <f>E64+F64</f>
        <v>100</v>
      </c>
      <c r="H64" s="32"/>
    </row>
    <row r="65" spans="1:8" ht="32.25">
      <c r="A65" s="41"/>
      <c r="B65" s="41"/>
      <c r="C65" s="55" t="s">
        <v>91</v>
      </c>
      <c r="D65" s="56" t="s">
        <v>92</v>
      </c>
      <c r="E65" s="47">
        <v>7100</v>
      </c>
      <c r="F65" s="36">
        <f>2203+625</f>
        <v>2828</v>
      </c>
      <c r="G65" s="37">
        <f>E65+F65</f>
        <v>9928</v>
      </c>
      <c r="H65" s="32" t="s">
        <v>93</v>
      </c>
    </row>
    <row r="66" spans="1:8" ht="12.75">
      <c r="A66" s="41"/>
      <c r="B66" s="27">
        <v>80110</v>
      </c>
      <c r="C66" s="27"/>
      <c r="D66" s="28" t="s">
        <v>94</v>
      </c>
      <c r="E66" s="43">
        <f>SUM(E67:E68)</f>
        <v>4129511</v>
      </c>
      <c r="F66" s="44">
        <f>SUM(F67:F68)</f>
        <v>0</v>
      </c>
      <c r="G66" s="31">
        <f>SUM(G67:G68)</f>
        <v>4129511</v>
      </c>
      <c r="H66" s="32"/>
    </row>
    <row r="67" spans="1:8" ht="23.25">
      <c r="A67" s="41"/>
      <c r="B67" s="41"/>
      <c r="C67" s="33">
        <v>6299</v>
      </c>
      <c r="D67" s="34" t="s">
        <v>95</v>
      </c>
      <c r="E67" s="47">
        <v>3643686</v>
      </c>
      <c r="F67" s="36"/>
      <c r="G67" s="37">
        <f>E67+F67</f>
        <v>3643686</v>
      </c>
      <c r="H67" s="32"/>
    </row>
    <row r="68" spans="1:8" ht="23.25">
      <c r="A68" s="41"/>
      <c r="B68" s="41"/>
      <c r="C68" s="33">
        <v>6339</v>
      </c>
      <c r="D68" s="34" t="s">
        <v>96</v>
      </c>
      <c r="E68" s="47">
        <v>485825</v>
      </c>
      <c r="F68" s="36"/>
      <c r="G68" s="37">
        <f>E68+F68</f>
        <v>485825</v>
      </c>
      <c r="H68" s="32"/>
    </row>
    <row r="69" spans="1:8" ht="12.75">
      <c r="A69" s="41"/>
      <c r="B69" s="27">
        <v>80114</v>
      </c>
      <c r="C69" s="27"/>
      <c r="D69" s="28" t="s">
        <v>97</v>
      </c>
      <c r="E69" s="43">
        <f>SUM(E70:E72)</f>
        <v>5080</v>
      </c>
      <c r="F69" s="44">
        <f>SUM(F70:F72)</f>
        <v>0</v>
      </c>
      <c r="G69" s="31">
        <f>SUM(G70:G72)</f>
        <v>5080</v>
      </c>
      <c r="H69" s="32"/>
    </row>
    <row r="70" spans="1:8" ht="12.75">
      <c r="A70" s="41"/>
      <c r="B70" s="41"/>
      <c r="C70" s="33" t="s">
        <v>28</v>
      </c>
      <c r="D70" s="34" t="s">
        <v>29</v>
      </c>
      <c r="E70" s="47">
        <v>1000</v>
      </c>
      <c r="F70" s="36"/>
      <c r="G70" s="37">
        <f>E70+F70</f>
        <v>1000</v>
      </c>
      <c r="H70" s="32"/>
    </row>
    <row r="71" spans="1:8" ht="12.75">
      <c r="A71" s="41"/>
      <c r="B71" s="41"/>
      <c r="C71" s="33" t="s">
        <v>82</v>
      </c>
      <c r="D71" s="34" t="s">
        <v>83</v>
      </c>
      <c r="E71" s="47">
        <v>100</v>
      </c>
      <c r="F71" s="36"/>
      <c r="G71" s="37">
        <f>E71+F71</f>
        <v>100</v>
      </c>
      <c r="H71" s="32"/>
    </row>
    <row r="72" spans="1:8" ht="12.75">
      <c r="A72" s="41"/>
      <c r="B72" s="41"/>
      <c r="C72" s="55" t="s">
        <v>91</v>
      </c>
      <c r="D72" s="56" t="s">
        <v>92</v>
      </c>
      <c r="E72" s="47">
        <v>3980</v>
      </c>
      <c r="F72" s="36"/>
      <c r="G72" s="37">
        <f>E72+F72</f>
        <v>3980</v>
      </c>
      <c r="H72" s="32"/>
    </row>
    <row r="73" spans="1:8" ht="12.75">
      <c r="A73" s="41"/>
      <c r="B73" s="41">
        <v>80195</v>
      </c>
      <c r="C73" s="33"/>
      <c r="D73" s="57" t="s">
        <v>13</v>
      </c>
      <c r="E73" s="43">
        <f>E74</f>
        <v>42240</v>
      </c>
      <c r="F73" s="44">
        <f>F74</f>
        <v>100</v>
      </c>
      <c r="G73" s="31">
        <f>G74</f>
        <v>42340</v>
      </c>
      <c r="H73" s="32"/>
    </row>
    <row r="74" spans="1:8" ht="87" customHeight="1">
      <c r="A74" s="41"/>
      <c r="B74" s="41"/>
      <c r="C74" s="55">
        <v>2030</v>
      </c>
      <c r="D74" s="56" t="s">
        <v>86</v>
      </c>
      <c r="E74" s="47">
        <v>42240</v>
      </c>
      <c r="F74" s="36">
        <v>100</v>
      </c>
      <c r="G74" s="37">
        <f>E74+F74</f>
        <v>42340</v>
      </c>
      <c r="H74" s="32" t="s">
        <v>98</v>
      </c>
    </row>
    <row r="75" spans="1:8" ht="12.75">
      <c r="A75" s="21">
        <v>852</v>
      </c>
      <c r="B75" s="21"/>
      <c r="C75" s="21"/>
      <c r="D75" s="23" t="s">
        <v>99</v>
      </c>
      <c r="E75" s="24">
        <f>E76+E78+E80+E83+E86</f>
        <v>1219505</v>
      </c>
      <c r="F75" s="25">
        <f>F76+F78+F80+F83+F86</f>
        <v>260050</v>
      </c>
      <c r="G75" s="24">
        <f>G76+G78+G80+G83+G86</f>
        <v>1479555</v>
      </c>
      <c r="H75" s="40"/>
    </row>
    <row r="76" spans="1:8" ht="23.25">
      <c r="A76" s="51"/>
      <c r="B76" s="27">
        <v>85212</v>
      </c>
      <c r="C76" s="27"/>
      <c r="D76" s="28" t="s">
        <v>100</v>
      </c>
      <c r="E76" s="43">
        <f>E77</f>
        <v>1057000</v>
      </c>
      <c r="F76" s="44">
        <f>F77</f>
        <v>259050</v>
      </c>
      <c r="G76" s="31">
        <f>G77</f>
        <v>1316050</v>
      </c>
      <c r="H76" s="32"/>
    </row>
    <row r="77" spans="1:8" ht="86.25" customHeight="1">
      <c r="A77" s="51"/>
      <c r="B77" s="27"/>
      <c r="C77" s="33">
        <v>2010</v>
      </c>
      <c r="D77" s="34" t="s">
        <v>25</v>
      </c>
      <c r="E77" s="47">
        <v>1057000</v>
      </c>
      <c r="F77" s="36">
        <v>259050</v>
      </c>
      <c r="G77" s="37">
        <f>E77+F77</f>
        <v>1316050</v>
      </c>
      <c r="H77" s="32" t="s">
        <v>101</v>
      </c>
    </row>
    <row r="78" spans="1:8" ht="34.5">
      <c r="A78" s="51"/>
      <c r="B78" s="27">
        <v>85213</v>
      </c>
      <c r="C78" s="27"/>
      <c r="D78" s="28" t="s">
        <v>102</v>
      </c>
      <c r="E78" s="43">
        <f>E79</f>
        <v>8640</v>
      </c>
      <c r="F78" s="44">
        <f>F79</f>
        <v>0</v>
      </c>
      <c r="G78" s="31">
        <f>G79</f>
        <v>8640</v>
      </c>
      <c r="H78" s="32"/>
    </row>
    <row r="79" spans="1:8" ht="34.5">
      <c r="A79" s="51"/>
      <c r="B79" s="51"/>
      <c r="C79" s="33">
        <v>2010</v>
      </c>
      <c r="D79" s="34" t="s">
        <v>25</v>
      </c>
      <c r="E79" s="47">
        <v>8640</v>
      </c>
      <c r="F79" s="36"/>
      <c r="G79" s="37">
        <f>E79+F79</f>
        <v>8640</v>
      </c>
      <c r="H79" s="32"/>
    </row>
    <row r="80" spans="1:8" ht="23.25">
      <c r="A80" s="27"/>
      <c r="B80" s="27">
        <v>85214</v>
      </c>
      <c r="C80" s="27"/>
      <c r="D80" s="28" t="s">
        <v>103</v>
      </c>
      <c r="E80" s="43">
        <f>E81+E82</f>
        <v>66041</v>
      </c>
      <c r="F80" s="44">
        <f>F81+F82</f>
        <v>1000</v>
      </c>
      <c r="G80" s="31">
        <f>G81+G82</f>
        <v>67041</v>
      </c>
      <c r="H80" s="32"/>
    </row>
    <row r="81" spans="1:8" ht="34.5">
      <c r="A81" s="27"/>
      <c r="B81" s="33"/>
      <c r="C81" s="33">
        <v>2010</v>
      </c>
      <c r="D81" s="34" t="s">
        <v>25</v>
      </c>
      <c r="E81" s="47">
        <v>31041</v>
      </c>
      <c r="F81" s="36"/>
      <c r="G81" s="37">
        <f>E81+F81</f>
        <v>31041</v>
      </c>
      <c r="H81" s="32"/>
    </row>
    <row r="82" spans="1:8" ht="42.75">
      <c r="A82" s="27"/>
      <c r="B82" s="33"/>
      <c r="C82" s="55">
        <v>2030</v>
      </c>
      <c r="D82" s="56" t="s">
        <v>86</v>
      </c>
      <c r="E82" s="47">
        <v>35000</v>
      </c>
      <c r="F82" s="36">
        <v>1000</v>
      </c>
      <c r="G82" s="37">
        <f>E82+F82</f>
        <v>36000</v>
      </c>
      <c r="H82" s="32" t="s">
        <v>104</v>
      </c>
    </row>
    <row r="83" spans="1:8" ht="12.75">
      <c r="A83" s="27"/>
      <c r="B83" s="27">
        <v>85219</v>
      </c>
      <c r="C83" s="27"/>
      <c r="D83" s="28" t="s">
        <v>105</v>
      </c>
      <c r="E83" s="43">
        <f>E84+E85</f>
        <v>64450</v>
      </c>
      <c r="F83" s="44">
        <f>F84+F85</f>
        <v>0</v>
      </c>
      <c r="G83" s="31">
        <f>G84+G85</f>
        <v>64450</v>
      </c>
      <c r="H83" s="32"/>
    </row>
    <row r="84" spans="1:8" ht="23.25">
      <c r="A84" s="27"/>
      <c r="B84" s="33"/>
      <c r="C84" s="55">
        <v>2030</v>
      </c>
      <c r="D84" s="56" t="s">
        <v>86</v>
      </c>
      <c r="E84" s="47">
        <v>64300</v>
      </c>
      <c r="F84" s="36"/>
      <c r="G84" s="37">
        <f>E84+F84</f>
        <v>64300</v>
      </c>
      <c r="H84" s="32"/>
    </row>
    <row r="85" spans="1:8" ht="12.75">
      <c r="A85" s="27"/>
      <c r="B85" s="27"/>
      <c r="C85" s="33" t="s">
        <v>82</v>
      </c>
      <c r="D85" s="34" t="s">
        <v>83</v>
      </c>
      <c r="E85" s="47">
        <v>150</v>
      </c>
      <c r="F85" s="36"/>
      <c r="G85" s="37">
        <f>E85+F85</f>
        <v>150</v>
      </c>
      <c r="H85" s="32"/>
    </row>
    <row r="86" spans="1:8" ht="12.75">
      <c r="A86" s="58"/>
      <c r="B86" s="58">
        <v>85295</v>
      </c>
      <c r="C86" s="58"/>
      <c r="D86" s="57" t="s">
        <v>13</v>
      </c>
      <c r="E86" s="43">
        <f>E87</f>
        <v>23374</v>
      </c>
      <c r="F86" s="44">
        <f>F87</f>
        <v>0</v>
      </c>
      <c r="G86" s="31">
        <f>G87</f>
        <v>23374</v>
      </c>
      <c r="H86" s="32"/>
    </row>
    <row r="87" spans="1:8" ht="23.25">
      <c r="A87" s="27"/>
      <c r="B87" s="27"/>
      <c r="C87" s="55">
        <v>2030</v>
      </c>
      <c r="D87" s="56" t="s">
        <v>86</v>
      </c>
      <c r="E87" s="47">
        <v>23374</v>
      </c>
      <c r="F87" s="36"/>
      <c r="G87" s="37">
        <f>E87+F87</f>
        <v>23374</v>
      </c>
      <c r="H87" s="32"/>
    </row>
    <row r="88" spans="1:8" ht="12.75">
      <c r="A88" s="21">
        <v>854</v>
      </c>
      <c r="B88" s="21"/>
      <c r="C88" s="21"/>
      <c r="D88" s="23" t="s">
        <v>106</v>
      </c>
      <c r="E88" s="24">
        <f>E89</f>
        <v>20000</v>
      </c>
      <c r="F88" s="25">
        <f>F89</f>
        <v>9331</v>
      </c>
      <c r="G88" s="24">
        <f>G89</f>
        <v>29331</v>
      </c>
      <c r="H88" s="40"/>
    </row>
    <row r="89" spans="1:8" ht="12.75">
      <c r="A89" s="27"/>
      <c r="B89" s="27">
        <v>85415</v>
      </c>
      <c r="C89" s="55"/>
      <c r="D89" s="59" t="s">
        <v>107</v>
      </c>
      <c r="E89" s="43">
        <f>E90</f>
        <v>20000</v>
      </c>
      <c r="F89" s="44">
        <f>F90</f>
        <v>9331</v>
      </c>
      <c r="G89" s="31">
        <f>G90</f>
        <v>29331</v>
      </c>
      <c r="H89" s="32"/>
    </row>
    <row r="90" spans="1:8" ht="63.75">
      <c r="A90" s="27"/>
      <c r="B90" s="27"/>
      <c r="C90" s="55">
        <v>2030</v>
      </c>
      <c r="D90" s="56" t="s">
        <v>86</v>
      </c>
      <c r="E90" s="47">
        <v>20000</v>
      </c>
      <c r="F90" s="36">
        <v>9331</v>
      </c>
      <c r="G90" s="37">
        <f>E90+F90</f>
        <v>29331</v>
      </c>
      <c r="H90" s="32" t="s">
        <v>108</v>
      </c>
    </row>
    <row r="91" spans="1:8" ht="15">
      <c r="A91" s="60"/>
      <c r="B91" s="61"/>
      <c r="C91" s="61"/>
      <c r="D91" s="60" t="s">
        <v>109</v>
      </c>
      <c r="E91" s="62"/>
      <c r="F91" s="62">
        <f>F6+F9+F14+F20+F51+F58+F75+F88</f>
        <v>279428</v>
      </c>
      <c r="G91" s="62"/>
      <c r="H91" s="26"/>
    </row>
    <row r="92" ht="12.75">
      <c r="G92" s="10"/>
    </row>
    <row r="93" ht="12.75">
      <c r="G93" s="10"/>
    </row>
    <row r="94" ht="12.75">
      <c r="G94" s="10"/>
    </row>
    <row r="95" ht="12.75">
      <c r="G95" s="10"/>
    </row>
    <row r="96" ht="12.75">
      <c r="G96" s="10"/>
    </row>
    <row r="97" ht="12.75">
      <c r="G97" s="10"/>
    </row>
    <row r="98" ht="12.75">
      <c r="G98" s="10"/>
    </row>
    <row r="99" ht="12.75">
      <c r="G99" s="10"/>
    </row>
    <row r="100" ht="12.75">
      <c r="G100" s="10"/>
    </row>
    <row r="101" ht="12.75">
      <c r="G101" s="10"/>
    </row>
    <row r="102" ht="12.75">
      <c r="G102" s="10"/>
    </row>
    <row r="103" ht="12.75">
      <c r="G103" s="10"/>
    </row>
    <row r="104" ht="12.75">
      <c r="G104" s="10"/>
    </row>
    <row r="105" ht="12.75">
      <c r="G105" s="10"/>
    </row>
    <row r="106" ht="12.75">
      <c r="G106" s="10"/>
    </row>
    <row r="107" ht="12.75">
      <c r="G107" s="10"/>
    </row>
    <row r="108" ht="12.75">
      <c r="G108" s="10"/>
    </row>
    <row r="109" ht="12.75">
      <c r="G109" s="10"/>
    </row>
    <row r="110" ht="12.75">
      <c r="G110" s="10"/>
    </row>
    <row r="111" ht="12.75">
      <c r="G111" s="10"/>
    </row>
    <row r="112" ht="12.75">
      <c r="G112" s="10"/>
    </row>
    <row r="113" ht="12.75">
      <c r="G113" s="10"/>
    </row>
    <row r="114" ht="12.75">
      <c r="G114" s="10"/>
    </row>
    <row r="115" ht="12.75">
      <c r="G115" s="10"/>
    </row>
    <row r="116" ht="12.75">
      <c r="G116" s="10"/>
    </row>
    <row r="117" ht="12.75">
      <c r="G117" s="10"/>
    </row>
    <row r="118" ht="12.75">
      <c r="G118" s="10"/>
    </row>
    <row r="119" ht="12.75">
      <c r="G119" s="10"/>
    </row>
    <row r="120" ht="12.75">
      <c r="G120" s="10"/>
    </row>
    <row r="121" ht="12.75">
      <c r="G121" s="10"/>
    </row>
    <row r="122" ht="12.75">
      <c r="G122" s="10"/>
    </row>
    <row r="123" ht="12.75">
      <c r="G123" s="10"/>
    </row>
    <row r="124" ht="12.75">
      <c r="G124" s="10"/>
    </row>
    <row r="125" ht="12.75">
      <c r="G125" s="10"/>
    </row>
    <row r="126" ht="12.75">
      <c r="G126" s="10"/>
    </row>
    <row r="127" ht="12.75">
      <c r="G127" s="10"/>
    </row>
    <row r="128" ht="12.75">
      <c r="G128" s="10"/>
    </row>
    <row r="129" ht="12.75">
      <c r="G129" s="10"/>
    </row>
    <row r="130" ht="12.75">
      <c r="G130" s="10"/>
    </row>
    <row r="131" ht="12.75">
      <c r="G131" s="10"/>
    </row>
    <row r="132" ht="12.75">
      <c r="G132" s="10"/>
    </row>
    <row r="133" ht="12.75">
      <c r="G133" s="10"/>
    </row>
    <row r="134" ht="12.75">
      <c r="G134" s="10"/>
    </row>
    <row r="135" ht="12.75">
      <c r="G135" s="10"/>
    </row>
    <row r="136" ht="12.75">
      <c r="G136" s="10"/>
    </row>
    <row r="137" ht="12.75">
      <c r="G137" s="10"/>
    </row>
    <row r="138" ht="12.75">
      <c r="G138" s="10"/>
    </row>
    <row r="139" ht="12.75">
      <c r="G139" s="10"/>
    </row>
    <row r="140" ht="12.75">
      <c r="G140" s="10"/>
    </row>
    <row r="141" ht="12.75">
      <c r="G141" s="10"/>
    </row>
    <row r="142" ht="12.75">
      <c r="G142" s="10"/>
    </row>
    <row r="143" ht="12.75">
      <c r="G143" s="10"/>
    </row>
    <row r="144" ht="12.75">
      <c r="G144" s="10"/>
    </row>
    <row r="145" ht="12.75">
      <c r="G145" s="10"/>
    </row>
    <row r="146" ht="12.75">
      <c r="G146" s="10"/>
    </row>
    <row r="147" ht="12.75">
      <c r="G147" s="10"/>
    </row>
    <row r="148" ht="12.75">
      <c r="G148" s="10"/>
    </row>
    <row r="149" ht="12.75">
      <c r="G149" s="10"/>
    </row>
    <row r="150" ht="12.75">
      <c r="G150" s="10"/>
    </row>
    <row r="151" ht="12.75">
      <c r="G151" s="10"/>
    </row>
    <row r="152" ht="12.75">
      <c r="G152" s="10"/>
    </row>
    <row r="153" ht="12.75">
      <c r="G153" s="10"/>
    </row>
    <row r="154" ht="12.75">
      <c r="G154" s="10"/>
    </row>
    <row r="155" ht="12.75">
      <c r="G155" s="10"/>
    </row>
    <row r="156" ht="12.75">
      <c r="G156" s="10"/>
    </row>
    <row r="157" ht="12.75">
      <c r="G157" s="10"/>
    </row>
    <row r="158" ht="12.75">
      <c r="G158" s="10"/>
    </row>
    <row r="159" ht="12.75">
      <c r="G159" s="10"/>
    </row>
    <row r="160" ht="12.75">
      <c r="G160" s="10"/>
    </row>
    <row r="161" ht="12.75">
      <c r="G161" s="10"/>
    </row>
    <row r="162" ht="12.75">
      <c r="G162" s="10"/>
    </row>
    <row r="163" ht="12.75">
      <c r="G163" s="10"/>
    </row>
    <row r="164" ht="12.75">
      <c r="G164" s="10"/>
    </row>
    <row r="165" ht="12.75">
      <c r="G165" s="10"/>
    </row>
    <row r="166" ht="12.75">
      <c r="G166" s="10"/>
    </row>
    <row r="167" ht="12.75">
      <c r="G167" s="10"/>
    </row>
    <row r="168" ht="12.75">
      <c r="G168" s="10"/>
    </row>
    <row r="169" ht="12.75">
      <c r="G169" s="10"/>
    </row>
    <row r="170" ht="12.75">
      <c r="G170" s="10"/>
    </row>
    <row r="171" ht="12.75">
      <c r="G171" s="10"/>
    </row>
    <row r="172" ht="12.75">
      <c r="G172" s="10"/>
    </row>
    <row r="173" ht="12.75">
      <c r="G173" s="10"/>
    </row>
    <row r="174" ht="12.75">
      <c r="G174" s="10"/>
    </row>
    <row r="175" ht="12.75">
      <c r="G175" s="10"/>
    </row>
    <row r="176" ht="12.75">
      <c r="G176" s="10"/>
    </row>
    <row r="177" ht="12.75">
      <c r="G177" s="10"/>
    </row>
    <row r="178" ht="12.75">
      <c r="G178" s="10"/>
    </row>
    <row r="179" ht="12.75">
      <c r="G179" s="10"/>
    </row>
    <row r="180" ht="12.75">
      <c r="G180" s="10"/>
    </row>
    <row r="181" ht="12.75">
      <c r="G181" s="10"/>
    </row>
    <row r="182" ht="12.75">
      <c r="G182" s="10"/>
    </row>
    <row r="183" ht="12.75">
      <c r="G183" s="10"/>
    </row>
    <row r="184" ht="12.75">
      <c r="G184" s="10"/>
    </row>
    <row r="185" ht="12.75">
      <c r="G185" s="10"/>
    </row>
    <row r="186" ht="12.75">
      <c r="G186" s="10"/>
    </row>
    <row r="187" ht="12.75">
      <c r="G187" s="10"/>
    </row>
    <row r="188" ht="12.75">
      <c r="G188" s="10"/>
    </row>
    <row r="189" ht="12.75">
      <c r="G189" s="10"/>
    </row>
    <row r="190" ht="12.75">
      <c r="G190" s="10"/>
    </row>
    <row r="191" ht="12.75">
      <c r="G191" s="10"/>
    </row>
    <row r="192" ht="12.75">
      <c r="G192" s="10"/>
    </row>
    <row r="193" ht="12.75">
      <c r="G193" s="10"/>
    </row>
    <row r="194" ht="12.75">
      <c r="G194" s="10"/>
    </row>
    <row r="195" ht="12.75">
      <c r="G195" s="10"/>
    </row>
    <row r="196" ht="12.75">
      <c r="G196" s="10"/>
    </row>
    <row r="197" ht="12.75">
      <c r="G197" s="10"/>
    </row>
    <row r="198" ht="12.75">
      <c r="G198" s="10"/>
    </row>
    <row r="199" ht="12.75">
      <c r="G199" s="10"/>
    </row>
    <row r="200" ht="12.75">
      <c r="G200" s="10"/>
    </row>
    <row r="201" ht="12.75">
      <c r="G201" s="10"/>
    </row>
    <row r="202" ht="12.75">
      <c r="G202" s="10"/>
    </row>
    <row r="203" ht="12.75">
      <c r="G203" s="10"/>
    </row>
    <row r="204" ht="12.75">
      <c r="G204" s="10"/>
    </row>
    <row r="205" ht="12.75">
      <c r="G205" s="10"/>
    </row>
    <row r="206" ht="12.75">
      <c r="G206" s="10"/>
    </row>
    <row r="207" ht="12.75">
      <c r="G207" s="10"/>
    </row>
    <row r="208" ht="12.75">
      <c r="G208" s="10"/>
    </row>
    <row r="209" ht="12.75">
      <c r="G209" s="10"/>
    </row>
    <row r="210" ht="12.75">
      <c r="G210" s="10"/>
    </row>
    <row r="211" ht="12.75">
      <c r="G211" s="10"/>
    </row>
    <row r="212" ht="12.75">
      <c r="G212" s="10"/>
    </row>
    <row r="213" ht="12.75">
      <c r="G213" s="10"/>
    </row>
    <row r="214" ht="12.75">
      <c r="G214" s="10"/>
    </row>
    <row r="215" ht="12.75">
      <c r="G215" s="10"/>
    </row>
    <row r="216" ht="12.75">
      <c r="G216" s="10"/>
    </row>
    <row r="217" ht="12.75">
      <c r="G217" s="10"/>
    </row>
    <row r="218" ht="12.75">
      <c r="G218" s="10"/>
    </row>
    <row r="219" ht="12.75">
      <c r="G219" s="10"/>
    </row>
  </sheetData>
  <mergeCells count="8"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45972222222222225" right="0.07847222222222222" top="0.3701388888888889" bottom="0.12986111111111112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45"/>
  <sheetViews>
    <sheetView tabSelected="1" zoomScale="150" zoomScaleNormal="150" workbookViewId="0" topLeftCell="F244">
      <selection activeCell="B1" sqref="B1"/>
    </sheetView>
  </sheetViews>
  <sheetFormatPr defaultColWidth="9.140625" defaultRowHeight="12.75"/>
  <cols>
    <col min="1" max="1" width="2.28125" style="1" customWidth="1"/>
    <col min="2" max="2" width="4.28125" style="1" customWidth="1"/>
    <col min="3" max="3" width="5.7109375" style="1" customWidth="1"/>
    <col min="4" max="4" width="4.8515625" style="1" customWidth="1"/>
    <col min="5" max="5" width="29.7109375" style="1" customWidth="1"/>
    <col min="6" max="6" width="22.8515625" style="1" customWidth="1"/>
    <col min="7" max="7" width="0" style="63" hidden="1" customWidth="1"/>
    <col min="8" max="8" width="17.7109375" style="64" customWidth="1"/>
    <col min="9" max="13" width="0" style="64" hidden="1" customWidth="1"/>
    <col min="14" max="14" width="18.140625" style="4" customWidth="1"/>
    <col min="15" max="15" width="38.00390625" style="65" customWidth="1"/>
    <col min="16" max="28" width="38.00390625" style="1" customWidth="1"/>
    <col min="29" max="16384" width="9.140625" style="1" customWidth="1"/>
  </cols>
  <sheetData>
    <row r="1" spans="2:15" ht="23.25">
      <c r="B1" s="6" t="s">
        <v>110</v>
      </c>
      <c r="C1" s="66"/>
      <c r="D1" s="7"/>
      <c r="F1" s="8"/>
      <c r="G1" s="67" t="s">
        <v>111</v>
      </c>
      <c r="H1" s="9"/>
      <c r="I1" s="9"/>
      <c r="J1" s="9"/>
      <c r="K1" s="9"/>
      <c r="L1" s="9"/>
      <c r="M1" s="9"/>
      <c r="N1" s="10"/>
      <c r="O1" s="11" t="s">
        <v>112</v>
      </c>
    </row>
    <row r="2" spans="2:15" s="49" customFormat="1" ht="15.75" customHeight="1">
      <c r="B2" s="68" t="s">
        <v>2</v>
      </c>
      <c r="C2" s="13" t="s">
        <v>113</v>
      </c>
      <c r="D2" s="13" t="s">
        <v>4</v>
      </c>
      <c r="E2" s="13" t="s">
        <v>5</v>
      </c>
      <c r="F2" s="13" t="s">
        <v>114</v>
      </c>
      <c r="G2" s="69"/>
      <c r="H2" s="70" t="s">
        <v>7</v>
      </c>
      <c r="I2" s="71" t="s">
        <v>7</v>
      </c>
      <c r="J2" s="71" t="s">
        <v>7</v>
      </c>
      <c r="K2" s="71" t="s">
        <v>7</v>
      </c>
      <c r="L2" s="71" t="s">
        <v>7</v>
      </c>
      <c r="M2" s="71" t="s">
        <v>7</v>
      </c>
      <c r="N2" s="72" t="s">
        <v>115</v>
      </c>
      <c r="O2" s="73" t="s">
        <v>9</v>
      </c>
    </row>
    <row r="3" spans="2:15" s="74" customFormat="1" ht="79.5" customHeight="1">
      <c r="B3" s="68"/>
      <c r="C3" s="13"/>
      <c r="D3" s="13"/>
      <c r="E3" s="13"/>
      <c r="F3" s="13"/>
      <c r="G3" s="69"/>
      <c r="H3" s="70"/>
      <c r="I3" s="75" t="s">
        <v>116</v>
      </c>
      <c r="J3" s="75" t="s">
        <v>116</v>
      </c>
      <c r="K3" s="75" t="s">
        <v>116</v>
      </c>
      <c r="L3" s="75" t="s">
        <v>116</v>
      </c>
      <c r="M3" s="75" t="s">
        <v>116</v>
      </c>
      <c r="N3" s="72"/>
      <c r="O3" s="73"/>
    </row>
    <row r="4" spans="2:15" ht="12.75">
      <c r="B4" s="76"/>
      <c r="C4" s="77"/>
      <c r="D4" s="77"/>
      <c r="E4" s="77"/>
      <c r="F4" s="77"/>
      <c r="G4" s="78"/>
      <c r="H4" s="79"/>
      <c r="I4" s="79"/>
      <c r="J4" s="79"/>
      <c r="K4" s="79"/>
      <c r="L4" s="79"/>
      <c r="M4" s="79"/>
      <c r="N4" s="77"/>
      <c r="O4" s="80"/>
    </row>
    <row r="5" spans="2:15" s="10" customFormat="1" ht="12.75">
      <c r="B5" s="81" t="s">
        <v>117</v>
      </c>
      <c r="C5" s="82"/>
      <c r="D5" s="82"/>
      <c r="E5" s="83" t="s">
        <v>118</v>
      </c>
      <c r="F5" s="84">
        <f>F6+F10+F12+F14+F16</f>
        <v>862729</v>
      </c>
      <c r="G5" s="85"/>
      <c r="H5" s="86">
        <f>H6+H10+H12+H14+H16</f>
        <v>0</v>
      </c>
      <c r="I5" s="84">
        <f>I6+I10+I12+I14+I16</f>
        <v>0</v>
      </c>
      <c r="J5" s="84">
        <f>J6+J10+J12+J14+J16</f>
        <v>0</v>
      </c>
      <c r="K5" s="84">
        <f>K6+K10+K12+K14+K16</f>
        <v>0</v>
      </c>
      <c r="L5" s="84">
        <f>L6+L10+L12+L14+L16</f>
        <v>0</v>
      </c>
      <c r="M5" s="84">
        <f>M6+M10+M12+M14+M16</f>
        <v>0</v>
      </c>
      <c r="N5" s="84">
        <f>N6+N10+N12+N14+N16</f>
        <v>862729</v>
      </c>
      <c r="O5" s="87"/>
    </row>
    <row r="6" spans="2:15" s="10" customFormat="1" ht="12.75">
      <c r="B6" s="88"/>
      <c r="C6" s="27" t="s">
        <v>119</v>
      </c>
      <c r="D6" s="27"/>
      <c r="E6" s="28" t="s">
        <v>120</v>
      </c>
      <c r="F6" s="89">
        <f>SUM(F7:F9)</f>
        <v>37000</v>
      </c>
      <c r="G6" s="90"/>
      <c r="H6" s="44">
        <f>SUM(H7:H9)</f>
        <v>0</v>
      </c>
      <c r="I6" s="89">
        <f>SUM(I7:I9)</f>
        <v>0</v>
      </c>
      <c r="J6" s="89">
        <f>SUM(J7:J9)</f>
        <v>0</v>
      </c>
      <c r="K6" s="89">
        <f>SUM(K7:K9)</f>
        <v>0</v>
      </c>
      <c r="L6" s="89">
        <f>SUM(L7:L9)</f>
        <v>0</v>
      </c>
      <c r="M6" s="89">
        <f>SUM(M7:M9)</f>
        <v>0</v>
      </c>
      <c r="N6" s="91">
        <f>SUM(N7:N9)</f>
        <v>37000</v>
      </c>
      <c r="O6" s="92"/>
    </row>
    <row r="7" spans="2:15" s="10" customFormat="1" ht="12.75">
      <c r="B7" s="88"/>
      <c r="C7" s="33"/>
      <c r="D7" s="33">
        <v>4210</v>
      </c>
      <c r="E7" s="34" t="s">
        <v>121</v>
      </c>
      <c r="F7" s="93">
        <v>0</v>
      </c>
      <c r="G7" s="90"/>
      <c r="H7" s="36"/>
      <c r="I7" s="89"/>
      <c r="J7" s="89"/>
      <c r="K7" s="89"/>
      <c r="L7" s="89"/>
      <c r="M7" s="89"/>
      <c r="N7" s="94">
        <f>F7+H7</f>
        <v>0</v>
      </c>
      <c r="O7" s="95"/>
    </row>
    <row r="8" spans="2:15" s="10" customFormat="1" ht="12.75">
      <c r="B8" s="88"/>
      <c r="C8" s="33"/>
      <c r="D8" s="33">
        <v>4270</v>
      </c>
      <c r="E8" s="34" t="s">
        <v>122</v>
      </c>
      <c r="F8" s="93">
        <v>35400</v>
      </c>
      <c r="G8" s="90"/>
      <c r="H8" s="54">
        <v>-433</v>
      </c>
      <c r="I8" s="89"/>
      <c r="J8" s="89"/>
      <c r="K8" s="89"/>
      <c r="L8" s="89"/>
      <c r="M8" s="89"/>
      <c r="N8" s="94">
        <f>F8+H8</f>
        <v>34967</v>
      </c>
      <c r="O8" s="95"/>
    </row>
    <row r="9" spans="2:15" s="10" customFormat="1" ht="12.75">
      <c r="B9" s="88"/>
      <c r="C9" s="33"/>
      <c r="D9" s="33">
        <v>4300</v>
      </c>
      <c r="E9" s="34" t="s">
        <v>123</v>
      </c>
      <c r="F9" s="93">
        <v>1600</v>
      </c>
      <c r="G9" s="90"/>
      <c r="H9" s="36">
        <v>433</v>
      </c>
      <c r="I9" s="89"/>
      <c r="J9" s="89"/>
      <c r="K9" s="89"/>
      <c r="L9" s="89"/>
      <c r="M9" s="89"/>
      <c r="N9" s="94">
        <f>F9+H9</f>
        <v>2033</v>
      </c>
      <c r="O9" s="95"/>
    </row>
    <row r="10" spans="2:15" s="10" customFormat="1" ht="23.25">
      <c r="B10" s="88"/>
      <c r="C10" s="27" t="s">
        <v>124</v>
      </c>
      <c r="D10" s="27"/>
      <c r="E10" s="28" t="s">
        <v>125</v>
      </c>
      <c r="F10" s="96">
        <f>F11</f>
        <v>783329</v>
      </c>
      <c r="G10" s="90"/>
      <c r="H10" s="97">
        <f>H11</f>
        <v>0</v>
      </c>
      <c r="I10" s="96">
        <f>I11</f>
        <v>0</v>
      </c>
      <c r="J10" s="96">
        <f>J11</f>
        <v>0</v>
      </c>
      <c r="K10" s="96">
        <f>K11</f>
        <v>0</v>
      </c>
      <c r="L10" s="96">
        <f>L11</f>
        <v>0</v>
      </c>
      <c r="M10" s="96">
        <f>M11</f>
        <v>0</v>
      </c>
      <c r="N10" s="98">
        <f>N11</f>
        <v>783329</v>
      </c>
      <c r="O10" s="95"/>
    </row>
    <row r="11" spans="2:15" s="99" customFormat="1" ht="23.25">
      <c r="B11" s="100"/>
      <c r="C11" s="33"/>
      <c r="D11" s="33">
        <v>6050</v>
      </c>
      <c r="E11" s="34" t="s">
        <v>126</v>
      </c>
      <c r="F11" s="93">
        <v>783329</v>
      </c>
      <c r="G11" s="90"/>
      <c r="H11" s="36"/>
      <c r="I11" s="89"/>
      <c r="J11" s="89"/>
      <c r="K11" s="89"/>
      <c r="L11" s="89"/>
      <c r="M11" s="89"/>
      <c r="N11" s="94">
        <f>F11+H11</f>
        <v>783329</v>
      </c>
      <c r="O11" s="95"/>
    </row>
    <row r="12" spans="2:15" s="10" customFormat="1" ht="57">
      <c r="B12" s="88"/>
      <c r="C12" s="27" t="s">
        <v>127</v>
      </c>
      <c r="D12" s="27"/>
      <c r="E12" s="28" t="s">
        <v>128</v>
      </c>
      <c r="F12" s="96">
        <f>F13</f>
        <v>3705</v>
      </c>
      <c r="G12" s="90"/>
      <c r="H12" s="97">
        <f>H13</f>
        <v>0</v>
      </c>
      <c r="I12" s="96">
        <f>I13</f>
        <v>0</v>
      </c>
      <c r="J12" s="96">
        <f>J13</f>
        <v>0</v>
      </c>
      <c r="K12" s="96">
        <f>K13</f>
        <v>0</v>
      </c>
      <c r="L12" s="96">
        <f>L13</f>
        <v>0</v>
      </c>
      <c r="M12" s="96">
        <f>M13</f>
        <v>0</v>
      </c>
      <c r="N12" s="98">
        <f>N13</f>
        <v>3705</v>
      </c>
      <c r="O12" s="95"/>
    </row>
    <row r="13" spans="2:15" s="10" customFormat="1" ht="12.75">
      <c r="B13" s="88"/>
      <c r="C13" s="33"/>
      <c r="D13" s="33">
        <v>4300</v>
      </c>
      <c r="E13" s="34" t="s">
        <v>123</v>
      </c>
      <c r="F13" s="93">
        <v>3705</v>
      </c>
      <c r="G13" s="90"/>
      <c r="H13" s="36"/>
      <c r="I13" s="89"/>
      <c r="J13" s="89"/>
      <c r="K13" s="89"/>
      <c r="L13" s="89"/>
      <c r="M13" s="89"/>
      <c r="N13" s="94">
        <f>F13+H13</f>
        <v>3705</v>
      </c>
      <c r="O13" s="95"/>
    </row>
    <row r="14" spans="2:15" s="10" customFormat="1" ht="12.75">
      <c r="B14" s="88"/>
      <c r="C14" s="27" t="s">
        <v>129</v>
      </c>
      <c r="D14" s="33"/>
      <c r="E14" s="28" t="s">
        <v>130</v>
      </c>
      <c r="F14" s="96">
        <f>F15</f>
        <v>19000</v>
      </c>
      <c r="G14" s="90"/>
      <c r="H14" s="97">
        <f>H15</f>
        <v>1000</v>
      </c>
      <c r="I14" s="96">
        <f>I15</f>
        <v>0</v>
      </c>
      <c r="J14" s="96">
        <f>J15</f>
        <v>0</v>
      </c>
      <c r="K14" s="96">
        <f>K15</f>
        <v>0</v>
      </c>
      <c r="L14" s="96">
        <f>L15</f>
        <v>0</v>
      </c>
      <c r="M14" s="96">
        <f>M15</f>
        <v>0</v>
      </c>
      <c r="N14" s="98">
        <f>N15</f>
        <v>20000</v>
      </c>
      <c r="O14" s="95"/>
    </row>
    <row r="15" spans="2:15" s="49" customFormat="1" ht="34.5">
      <c r="B15" s="88"/>
      <c r="C15" s="33"/>
      <c r="D15" s="33">
        <v>2850</v>
      </c>
      <c r="E15" s="34" t="s">
        <v>131</v>
      </c>
      <c r="F15" s="93">
        <v>19000</v>
      </c>
      <c r="G15" s="90"/>
      <c r="H15" s="36">
        <v>1000</v>
      </c>
      <c r="I15" s="89"/>
      <c r="J15" s="89"/>
      <c r="K15" s="89"/>
      <c r="L15" s="89"/>
      <c r="M15" s="89"/>
      <c r="N15" s="94">
        <f>F15+H15</f>
        <v>20000</v>
      </c>
      <c r="O15" s="95"/>
    </row>
    <row r="16" spans="2:15" s="49" customFormat="1" ht="12.75">
      <c r="B16" s="88"/>
      <c r="C16" s="27" t="s">
        <v>132</v>
      </c>
      <c r="D16" s="27"/>
      <c r="E16" s="28" t="s">
        <v>13</v>
      </c>
      <c r="F16" s="96">
        <f>SUM(F17:F18)</f>
        <v>19695</v>
      </c>
      <c r="G16" s="90"/>
      <c r="H16" s="101">
        <f>SUM(H17:H18)</f>
        <v>-1000</v>
      </c>
      <c r="I16" s="96">
        <f>SUM(I17:I18)</f>
        <v>0</v>
      </c>
      <c r="J16" s="96">
        <f>SUM(J17:J18)</f>
        <v>0</v>
      </c>
      <c r="K16" s="96">
        <f>SUM(K17:K18)</f>
        <v>0</v>
      </c>
      <c r="L16" s="96">
        <f>SUM(L17:L18)</f>
        <v>0</v>
      </c>
      <c r="M16" s="96">
        <f>SUM(M17:M18)</f>
        <v>0</v>
      </c>
      <c r="N16" s="98">
        <f>SUM(N17:N18)</f>
        <v>18695</v>
      </c>
      <c r="O16" s="95"/>
    </row>
    <row r="17" spans="2:15" s="49" customFormat="1" ht="12.75">
      <c r="B17" s="88"/>
      <c r="C17" s="27"/>
      <c r="D17" s="33">
        <v>4210</v>
      </c>
      <c r="E17" s="34" t="s">
        <v>121</v>
      </c>
      <c r="F17" s="93">
        <v>6000</v>
      </c>
      <c r="G17" s="90"/>
      <c r="H17" s="54"/>
      <c r="I17" s="89"/>
      <c r="J17" s="89"/>
      <c r="K17" s="89"/>
      <c r="L17" s="89"/>
      <c r="M17" s="89"/>
      <c r="N17" s="94">
        <f>F17+H17</f>
        <v>6000</v>
      </c>
      <c r="O17" s="95"/>
    </row>
    <row r="18" spans="2:15" s="49" customFormat="1" ht="12.75">
      <c r="B18" s="88"/>
      <c r="C18" s="33"/>
      <c r="D18" s="33">
        <v>4300</v>
      </c>
      <c r="E18" s="34" t="s">
        <v>123</v>
      </c>
      <c r="F18" s="93">
        <v>13695</v>
      </c>
      <c r="G18" s="90"/>
      <c r="H18" s="54">
        <v>-1000</v>
      </c>
      <c r="I18" s="89"/>
      <c r="J18" s="89"/>
      <c r="K18" s="89"/>
      <c r="L18" s="89"/>
      <c r="M18" s="89"/>
      <c r="N18" s="94">
        <f>F18+H18</f>
        <v>12695</v>
      </c>
      <c r="O18" s="95"/>
    </row>
    <row r="19" spans="2:15" ht="12.75">
      <c r="B19" s="102">
        <v>700</v>
      </c>
      <c r="C19" s="103"/>
      <c r="D19" s="103"/>
      <c r="E19" s="104" t="s">
        <v>133</v>
      </c>
      <c r="F19" s="105">
        <f>F20+F23</f>
        <v>701424</v>
      </c>
      <c r="G19" s="85"/>
      <c r="H19" s="106">
        <f>H20+H23</f>
        <v>31067</v>
      </c>
      <c r="I19" s="105">
        <f>I20+I23</f>
        <v>0</v>
      </c>
      <c r="J19" s="105">
        <f>J20+J23</f>
        <v>0</v>
      </c>
      <c r="K19" s="105">
        <f>K20+K23</f>
        <v>0</v>
      </c>
      <c r="L19" s="105">
        <f>L20+L23</f>
        <v>0</v>
      </c>
      <c r="M19" s="105">
        <f>M20+M23</f>
        <v>0</v>
      </c>
      <c r="N19" s="105">
        <f>N20+N23</f>
        <v>732491</v>
      </c>
      <c r="O19" s="107"/>
    </row>
    <row r="20" spans="2:15" ht="23.25">
      <c r="B20" s="88"/>
      <c r="C20" s="27">
        <v>70004</v>
      </c>
      <c r="D20" s="27"/>
      <c r="E20" s="28" t="s">
        <v>134</v>
      </c>
      <c r="F20" s="96">
        <f>SUM(F21:F22)</f>
        <v>370533</v>
      </c>
      <c r="G20" s="90"/>
      <c r="H20" s="97">
        <f>SUM(H21:H22)</f>
        <v>31067</v>
      </c>
      <c r="I20" s="96">
        <f>SUM(I21:I22)</f>
        <v>0</v>
      </c>
      <c r="J20" s="96">
        <f>SUM(J21:J22)</f>
        <v>0</v>
      </c>
      <c r="K20" s="96">
        <f>SUM(K21:K22)</f>
        <v>0</v>
      </c>
      <c r="L20" s="96">
        <f>SUM(L21:L22)</f>
        <v>0</v>
      </c>
      <c r="M20" s="96">
        <f>SUM(M21:M22)</f>
        <v>0</v>
      </c>
      <c r="N20" s="98">
        <f>SUM(N21:N22)</f>
        <v>401600</v>
      </c>
      <c r="O20" s="95"/>
    </row>
    <row r="21" spans="2:15" ht="23.25">
      <c r="B21" s="108"/>
      <c r="C21" s="109"/>
      <c r="D21" s="33">
        <v>2650</v>
      </c>
      <c r="E21" s="34" t="s">
        <v>135</v>
      </c>
      <c r="F21" s="93">
        <v>370533</v>
      </c>
      <c r="G21" s="90"/>
      <c r="H21" s="54">
        <v>-46533</v>
      </c>
      <c r="I21" s="89"/>
      <c r="J21" s="89"/>
      <c r="K21" s="89"/>
      <c r="L21" s="89"/>
      <c r="M21" s="89"/>
      <c r="N21" s="94">
        <f>F21+H21</f>
        <v>324000</v>
      </c>
      <c r="O21" s="95"/>
    </row>
    <row r="22" spans="2:15" ht="57">
      <c r="B22" s="108"/>
      <c r="C22" s="109"/>
      <c r="D22" s="33">
        <v>6210</v>
      </c>
      <c r="E22" s="34" t="s">
        <v>136</v>
      </c>
      <c r="F22" s="93">
        <v>0</v>
      </c>
      <c r="G22" s="90"/>
      <c r="H22" s="36">
        <v>77600</v>
      </c>
      <c r="I22" s="89"/>
      <c r="J22" s="89"/>
      <c r="K22" s="89"/>
      <c r="L22" s="89"/>
      <c r="M22" s="89"/>
      <c r="N22" s="94">
        <f>F22+H22</f>
        <v>77600</v>
      </c>
      <c r="O22" s="95" t="s">
        <v>137</v>
      </c>
    </row>
    <row r="23" spans="2:15" ht="23.25">
      <c r="B23" s="110"/>
      <c r="C23" s="27">
        <v>70005</v>
      </c>
      <c r="D23" s="27"/>
      <c r="E23" s="28" t="s">
        <v>138</v>
      </c>
      <c r="F23" s="96">
        <f>SUM(F24:F27)</f>
        <v>330891</v>
      </c>
      <c r="G23" s="90"/>
      <c r="H23" s="97">
        <f>SUM(H24:H27)</f>
        <v>0</v>
      </c>
      <c r="I23" s="96">
        <f>SUM(I24:I27)</f>
        <v>0</v>
      </c>
      <c r="J23" s="96">
        <f>SUM(J24:J27)</f>
        <v>0</v>
      </c>
      <c r="K23" s="96">
        <f>SUM(K24:K27)</f>
        <v>0</v>
      </c>
      <c r="L23" s="96">
        <f>SUM(L24:L27)</f>
        <v>0</v>
      </c>
      <c r="M23" s="96">
        <f>SUM(M24:M27)</f>
        <v>0</v>
      </c>
      <c r="N23" s="98">
        <f>SUM(N24:N27)</f>
        <v>330891</v>
      </c>
      <c r="O23" s="95"/>
    </row>
    <row r="24" spans="2:15" ht="12.75">
      <c r="B24" s="110"/>
      <c r="C24" s="51"/>
      <c r="D24" s="33">
        <v>4210</v>
      </c>
      <c r="E24" s="34" t="s">
        <v>121</v>
      </c>
      <c r="F24" s="93">
        <v>30000</v>
      </c>
      <c r="G24" s="90"/>
      <c r="H24" s="36"/>
      <c r="I24" s="89"/>
      <c r="J24" s="89"/>
      <c r="K24" s="89"/>
      <c r="L24" s="89"/>
      <c r="M24" s="89"/>
      <c r="N24" s="94">
        <f>F24+H24</f>
        <v>30000</v>
      </c>
      <c r="O24" s="95"/>
    </row>
    <row r="25" spans="2:15" ht="12.75">
      <c r="B25" s="110"/>
      <c r="C25" s="51"/>
      <c r="D25" s="33">
        <v>4300</v>
      </c>
      <c r="E25" s="34" t="s">
        <v>123</v>
      </c>
      <c r="F25" s="93">
        <v>110000</v>
      </c>
      <c r="G25" s="90"/>
      <c r="H25" s="36"/>
      <c r="I25" s="89"/>
      <c r="J25" s="89"/>
      <c r="K25" s="89"/>
      <c r="L25" s="89"/>
      <c r="M25" s="89"/>
      <c r="N25" s="94">
        <f>F25+H25</f>
        <v>110000</v>
      </c>
      <c r="O25" s="95"/>
    </row>
    <row r="26" spans="2:15" ht="23.25">
      <c r="B26" s="110"/>
      <c r="C26" s="51"/>
      <c r="D26" s="33">
        <v>6050</v>
      </c>
      <c r="E26" s="34" t="s">
        <v>126</v>
      </c>
      <c r="F26" s="93">
        <v>35000</v>
      </c>
      <c r="G26" s="90"/>
      <c r="H26" s="36"/>
      <c r="I26" s="89"/>
      <c r="J26" s="89"/>
      <c r="K26" s="89"/>
      <c r="L26" s="89"/>
      <c r="M26" s="89"/>
      <c r="N26" s="94">
        <f>F26+H26</f>
        <v>35000</v>
      </c>
      <c r="O26" s="95"/>
    </row>
    <row r="27" spans="2:15" ht="23.25">
      <c r="B27" s="110"/>
      <c r="C27" s="51"/>
      <c r="D27" s="33">
        <v>6060</v>
      </c>
      <c r="E27" s="34" t="s">
        <v>139</v>
      </c>
      <c r="F27" s="93">
        <v>155891</v>
      </c>
      <c r="G27" s="90"/>
      <c r="H27" s="36"/>
      <c r="I27" s="89"/>
      <c r="J27" s="89"/>
      <c r="K27" s="89"/>
      <c r="L27" s="89"/>
      <c r="M27" s="89"/>
      <c r="N27" s="94">
        <f>F27+H27</f>
        <v>155891</v>
      </c>
      <c r="O27" s="95"/>
    </row>
    <row r="28" spans="2:15" ht="12.75">
      <c r="B28" s="102">
        <v>710</v>
      </c>
      <c r="C28" s="103"/>
      <c r="D28" s="103"/>
      <c r="E28" s="104" t="s">
        <v>140</v>
      </c>
      <c r="F28" s="105">
        <f>F29+F31</f>
        <v>118435</v>
      </c>
      <c r="G28" s="85"/>
      <c r="H28" s="111">
        <f>H29+H31</f>
        <v>-10000</v>
      </c>
      <c r="I28" s="105">
        <f>I29+I31</f>
        <v>0</v>
      </c>
      <c r="J28" s="105">
        <f>J29+J31</f>
        <v>0</v>
      </c>
      <c r="K28" s="105">
        <f>K29+K31</f>
        <v>0</v>
      </c>
      <c r="L28" s="105">
        <f>L29+L31</f>
        <v>0</v>
      </c>
      <c r="M28" s="105">
        <f>M29+M31</f>
        <v>0</v>
      </c>
      <c r="N28" s="105">
        <f>N29+N31</f>
        <v>108435</v>
      </c>
      <c r="O28" s="107"/>
    </row>
    <row r="29" spans="2:15" ht="23.25">
      <c r="B29" s="88"/>
      <c r="C29" s="27">
        <v>71004</v>
      </c>
      <c r="D29" s="27"/>
      <c r="E29" s="28" t="s">
        <v>141</v>
      </c>
      <c r="F29" s="96">
        <f>F30</f>
        <v>108435</v>
      </c>
      <c r="G29" s="90"/>
      <c r="H29" s="101">
        <f>H30</f>
        <v>-10000</v>
      </c>
      <c r="I29" s="96">
        <f>I30</f>
        <v>0</v>
      </c>
      <c r="J29" s="96">
        <f>J30</f>
        <v>0</v>
      </c>
      <c r="K29" s="96">
        <f>K30</f>
        <v>0</v>
      </c>
      <c r="L29" s="96">
        <f>L30</f>
        <v>0</v>
      </c>
      <c r="M29" s="96">
        <f>M30</f>
        <v>0</v>
      </c>
      <c r="N29" s="98">
        <f>N30</f>
        <v>98435</v>
      </c>
      <c r="O29" s="95"/>
    </row>
    <row r="30" spans="2:15" ht="12.75">
      <c r="B30" s="88"/>
      <c r="C30" s="33"/>
      <c r="D30" s="33">
        <v>4300</v>
      </c>
      <c r="E30" s="34" t="s">
        <v>123</v>
      </c>
      <c r="F30" s="93">
        <v>108435</v>
      </c>
      <c r="G30" s="90"/>
      <c r="H30" s="54">
        <v>-10000</v>
      </c>
      <c r="I30" s="89"/>
      <c r="J30" s="89"/>
      <c r="K30" s="89"/>
      <c r="L30" s="89"/>
      <c r="M30" s="89"/>
      <c r="N30" s="94">
        <f>F30+H30</f>
        <v>98435</v>
      </c>
      <c r="O30" s="95"/>
    </row>
    <row r="31" spans="2:15" ht="23.25">
      <c r="B31" s="88"/>
      <c r="C31" s="27">
        <v>71014</v>
      </c>
      <c r="D31" s="27"/>
      <c r="E31" s="28" t="s">
        <v>142</v>
      </c>
      <c r="F31" s="96">
        <f>F32</f>
        <v>10000</v>
      </c>
      <c r="G31" s="90"/>
      <c r="H31" s="97">
        <f>H32</f>
        <v>0</v>
      </c>
      <c r="I31" s="96">
        <f>I32</f>
        <v>0</v>
      </c>
      <c r="J31" s="96">
        <f>J32</f>
        <v>0</v>
      </c>
      <c r="K31" s="96">
        <f>K32</f>
        <v>0</v>
      </c>
      <c r="L31" s="96">
        <f>L32</f>
        <v>0</v>
      </c>
      <c r="M31" s="96">
        <f>M32</f>
        <v>0</v>
      </c>
      <c r="N31" s="98">
        <f>N32</f>
        <v>10000</v>
      </c>
      <c r="O31" s="95"/>
    </row>
    <row r="32" spans="2:15" ht="12.75">
      <c r="B32" s="88"/>
      <c r="C32" s="33"/>
      <c r="D32" s="33">
        <v>4300</v>
      </c>
      <c r="E32" s="34" t="s">
        <v>123</v>
      </c>
      <c r="F32" s="93">
        <v>10000</v>
      </c>
      <c r="G32" s="90"/>
      <c r="H32" s="36"/>
      <c r="I32" s="89"/>
      <c r="J32" s="89"/>
      <c r="K32" s="89"/>
      <c r="L32" s="89"/>
      <c r="M32" s="89"/>
      <c r="N32" s="94">
        <f>F32+H32</f>
        <v>10000</v>
      </c>
      <c r="O32" s="95"/>
    </row>
    <row r="33" spans="2:15" ht="12.75">
      <c r="B33" s="102">
        <v>750</v>
      </c>
      <c r="C33" s="103"/>
      <c r="D33" s="103"/>
      <c r="E33" s="104" t="s">
        <v>23</v>
      </c>
      <c r="F33" s="105">
        <f>F34+F37+F43+F58</f>
        <v>2383552</v>
      </c>
      <c r="G33" s="85"/>
      <c r="H33" s="106">
        <f>H34+H37+H43+H58</f>
        <v>10547</v>
      </c>
      <c r="I33" s="105">
        <f>I34+I37+I43+I58</f>
        <v>0</v>
      </c>
      <c r="J33" s="105">
        <f>J34+J37+J43+J58</f>
        <v>0</v>
      </c>
      <c r="K33" s="105">
        <f>K34+K37+K43+K58</f>
        <v>0</v>
      </c>
      <c r="L33" s="105">
        <f>L34+L37+L43+L58</f>
        <v>0</v>
      </c>
      <c r="M33" s="105">
        <f>M34+M37+M43+M58</f>
        <v>0</v>
      </c>
      <c r="N33" s="105">
        <f>N34+N37+N43+N58</f>
        <v>2394099</v>
      </c>
      <c r="O33" s="107"/>
    </row>
    <row r="34" spans="2:15" ht="12.75">
      <c r="B34" s="88"/>
      <c r="C34" s="27">
        <v>75011</v>
      </c>
      <c r="D34" s="27"/>
      <c r="E34" s="28" t="s">
        <v>24</v>
      </c>
      <c r="F34" s="96">
        <f>SUM(F35:F36)</f>
        <v>53000</v>
      </c>
      <c r="G34" s="90"/>
      <c r="H34" s="97">
        <f>SUM(H35:H36)</f>
        <v>0</v>
      </c>
      <c r="I34" s="96">
        <f>SUM(I35:I36)</f>
        <v>0</v>
      </c>
      <c r="J34" s="96">
        <f>SUM(J35:J36)</f>
        <v>0</v>
      </c>
      <c r="K34" s="96">
        <f>SUM(K35:K36)</f>
        <v>0</v>
      </c>
      <c r="L34" s="96">
        <f>SUM(L35:L36)</f>
        <v>0</v>
      </c>
      <c r="M34" s="96">
        <f>SUM(M35:M36)</f>
        <v>0</v>
      </c>
      <c r="N34" s="98">
        <f>SUM(N35:N36)</f>
        <v>53000</v>
      </c>
      <c r="O34" s="95"/>
    </row>
    <row r="35" spans="2:15" ht="23.25">
      <c r="B35" s="88"/>
      <c r="C35" s="33"/>
      <c r="D35" s="33">
        <v>4010</v>
      </c>
      <c r="E35" s="34" t="s">
        <v>143</v>
      </c>
      <c r="F35" s="93">
        <v>45210</v>
      </c>
      <c r="G35" s="90"/>
      <c r="H35" s="36"/>
      <c r="I35" s="89"/>
      <c r="J35" s="89"/>
      <c r="K35" s="89"/>
      <c r="L35" s="89"/>
      <c r="M35" s="89"/>
      <c r="N35" s="94">
        <f>F35+H35</f>
        <v>45210</v>
      </c>
      <c r="O35" s="95"/>
    </row>
    <row r="36" spans="2:15" ht="12.75">
      <c r="B36" s="88"/>
      <c r="C36" s="33"/>
      <c r="D36" s="33">
        <v>4110</v>
      </c>
      <c r="E36" s="34" t="s">
        <v>144</v>
      </c>
      <c r="F36" s="93">
        <v>7790</v>
      </c>
      <c r="G36" s="90"/>
      <c r="H36" s="36"/>
      <c r="I36" s="89"/>
      <c r="J36" s="89"/>
      <c r="K36" s="89"/>
      <c r="L36" s="89"/>
      <c r="M36" s="89"/>
      <c r="N36" s="94">
        <f>F36+H36</f>
        <v>7790</v>
      </c>
      <c r="O36" s="95"/>
    </row>
    <row r="37" spans="2:15" ht="12.75">
      <c r="B37" s="88"/>
      <c r="C37" s="27">
        <v>75022</v>
      </c>
      <c r="D37" s="27"/>
      <c r="E37" s="28" t="s">
        <v>145</v>
      </c>
      <c r="F37" s="96">
        <f>SUM(F38:F42)</f>
        <v>172800</v>
      </c>
      <c r="G37" s="90"/>
      <c r="H37" s="97">
        <f>SUM(H38:H42)</f>
        <v>0</v>
      </c>
      <c r="I37" s="96">
        <f>SUM(I38:I42)</f>
        <v>0</v>
      </c>
      <c r="J37" s="96">
        <f>SUM(J38:J42)</f>
        <v>0</v>
      </c>
      <c r="K37" s="96">
        <f>SUM(K38:K42)</f>
        <v>0</v>
      </c>
      <c r="L37" s="96">
        <f>SUM(L38:L42)</f>
        <v>0</v>
      </c>
      <c r="M37" s="96">
        <f>SUM(M38:M42)</f>
        <v>0</v>
      </c>
      <c r="N37" s="98">
        <f>SUM(N38:N42)</f>
        <v>172800</v>
      </c>
      <c r="O37" s="95"/>
    </row>
    <row r="38" spans="2:15" ht="23.25">
      <c r="B38" s="88"/>
      <c r="C38" s="33"/>
      <c r="D38" s="33">
        <v>3030</v>
      </c>
      <c r="E38" s="34" t="s">
        <v>146</v>
      </c>
      <c r="F38" s="93">
        <v>88800</v>
      </c>
      <c r="G38" s="90"/>
      <c r="H38" s="36"/>
      <c r="I38" s="89"/>
      <c r="J38" s="89"/>
      <c r="K38" s="89"/>
      <c r="L38" s="89"/>
      <c r="M38" s="89"/>
      <c r="N38" s="94">
        <f>F38+H38</f>
        <v>88800</v>
      </c>
      <c r="O38" s="95"/>
    </row>
    <row r="39" spans="2:15" ht="12.75">
      <c r="B39" s="88"/>
      <c r="C39" s="33"/>
      <c r="D39" s="33">
        <v>4210</v>
      </c>
      <c r="E39" s="34" t="s">
        <v>121</v>
      </c>
      <c r="F39" s="93">
        <v>50000</v>
      </c>
      <c r="G39" s="90"/>
      <c r="H39" s="54">
        <v>-15000</v>
      </c>
      <c r="I39" s="89"/>
      <c r="J39" s="89"/>
      <c r="K39" s="89"/>
      <c r="L39" s="89"/>
      <c r="M39" s="89"/>
      <c r="N39" s="94">
        <f>F39+H39</f>
        <v>35000</v>
      </c>
      <c r="O39" s="95"/>
    </row>
    <row r="40" spans="2:15" ht="12.75">
      <c r="B40" s="88"/>
      <c r="C40" s="33"/>
      <c r="D40" s="33">
        <v>4300</v>
      </c>
      <c r="E40" s="34" t="s">
        <v>123</v>
      </c>
      <c r="F40" s="93">
        <v>30500</v>
      </c>
      <c r="G40" s="90"/>
      <c r="H40" s="36">
        <v>17764</v>
      </c>
      <c r="I40" s="89"/>
      <c r="J40" s="89"/>
      <c r="K40" s="89"/>
      <c r="L40" s="89"/>
      <c r="M40" s="89"/>
      <c r="N40" s="94">
        <f>F40+H40</f>
        <v>48264</v>
      </c>
      <c r="O40" s="95"/>
    </row>
    <row r="41" spans="2:15" ht="12.75">
      <c r="B41" s="88"/>
      <c r="C41" s="33"/>
      <c r="D41" s="33">
        <v>4410</v>
      </c>
      <c r="E41" s="34" t="s">
        <v>147</v>
      </c>
      <c r="F41" s="93">
        <v>1500</v>
      </c>
      <c r="G41" s="90"/>
      <c r="H41" s="54">
        <v>-900</v>
      </c>
      <c r="I41" s="89"/>
      <c r="J41" s="89"/>
      <c r="K41" s="89"/>
      <c r="L41" s="89"/>
      <c r="M41" s="89"/>
      <c r="N41" s="94">
        <f>F41+H41</f>
        <v>600</v>
      </c>
      <c r="O41" s="95"/>
    </row>
    <row r="42" spans="2:15" ht="12.75">
      <c r="B42" s="88"/>
      <c r="C42" s="33"/>
      <c r="D42" s="33">
        <v>4420</v>
      </c>
      <c r="E42" s="34" t="s">
        <v>148</v>
      </c>
      <c r="F42" s="93">
        <v>2000</v>
      </c>
      <c r="G42" s="90"/>
      <c r="H42" s="54">
        <v>-1864</v>
      </c>
      <c r="I42" s="89"/>
      <c r="J42" s="89"/>
      <c r="K42" s="89"/>
      <c r="L42" s="89"/>
      <c r="M42" s="89"/>
      <c r="N42" s="94">
        <f>F42+H42</f>
        <v>136</v>
      </c>
      <c r="O42" s="95"/>
    </row>
    <row r="43" spans="2:15" ht="12.75">
      <c r="B43" s="88"/>
      <c r="C43" s="27">
        <v>75023</v>
      </c>
      <c r="D43" s="27"/>
      <c r="E43" s="28" t="s">
        <v>27</v>
      </c>
      <c r="F43" s="96">
        <f>SUM(F44:F57)</f>
        <v>2041753</v>
      </c>
      <c r="G43" s="90"/>
      <c r="H43" s="97">
        <f>SUM(H44:H57)</f>
        <v>0</v>
      </c>
      <c r="I43" s="96">
        <f>SUM(I44:I57)</f>
        <v>0</v>
      </c>
      <c r="J43" s="96">
        <f>SUM(J44:J57)</f>
        <v>0</v>
      </c>
      <c r="K43" s="96">
        <f>SUM(K44:K57)</f>
        <v>0</v>
      </c>
      <c r="L43" s="96">
        <f>SUM(L44:L57)</f>
        <v>0</v>
      </c>
      <c r="M43" s="96">
        <f>SUM(M44:M57)</f>
        <v>0</v>
      </c>
      <c r="N43" s="98">
        <f>SUM(N44:N57)</f>
        <v>2041753</v>
      </c>
      <c r="O43" s="95"/>
    </row>
    <row r="44" spans="2:15" ht="23.25">
      <c r="B44" s="88"/>
      <c r="C44" s="33"/>
      <c r="D44" s="33">
        <v>3020</v>
      </c>
      <c r="E44" s="34" t="s">
        <v>149</v>
      </c>
      <c r="F44" s="93">
        <v>12000</v>
      </c>
      <c r="G44" s="90"/>
      <c r="H44" s="36"/>
      <c r="I44" s="89"/>
      <c r="J44" s="89"/>
      <c r="K44" s="89"/>
      <c r="L44" s="89"/>
      <c r="M44" s="89"/>
      <c r="N44" s="94">
        <f>F44+H44</f>
        <v>12000</v>
      </c>
      <c r="O44" s="95"/>
    </row>
    <row r="45" spans="2:15" ht="23.25">
      <c r="B45" s="88"/>
      <c r="C45" s="33"/>
      <c r="D45" s="33">
        <v>4010</v>
      </c>
      <c r="E45" s="34" t="s">
        <v>143</v>
      </c>
      <c r="F45" s="93">
        <v>1109498</v>
      </c>
      <c r="G45" s="90"/>
      <c r="H45" s="36"/>
      <c r="I45" s="89"/>
      <c r="J45" s="89"/>
      <c r="K45" s="89"/>
      <c r="L45" s="89"/>
      <c r="M45" s="89"/>
      <c r="N45" s="94">
        <f>F45+H45</f>
        <v>1109498</v>
      </c>
      <c r="O45" s="95"/>
    </row>
    <row r="46" spans="2:15" ht="12.75">
      <c r="B46" s="88"/>
      <c r="C46" s="33"/>
      <c r="D46" s="33">
        <v>4040</v>
      </c>
      <c r="E46" s="34" t="s">
        <v>150</v>
      </c>
      <c r="F46" s="93">
        <v>77820</v>
      </c>
      <c r="G46" s="90"/>
      <c r="H46" s="36"/>
      <c r="I46" s="89"/>
      <c r="J46" s="89"/>
      <c r="K46" s="89"/>
      <c r="L46" s="89"/>
      <c r="M46" s="89"/>
      <c r="N46" s="94">
        <f>F46+H46</f>
        <v>77820</v>
      </c>
      <c r="O46" s="95"/>
    </row>
    <row r="47" spans="2:15" ht="12.75">
      <c r="B47" s="88"/>
      <c r="C47" s="33"/>
      <c r="D47" s="33">
        <v>4110</v>
      </c>
      <c r="E47" s="34" t="s">
        <v>144</v>
      </c>
      <c r="F47" s="93">
        <v>179880</v>
      </c>
      <c r="G47" s="90"/>
      <c r="H47" s="36"/>
      <c r="I47" s="89"/>
      <c r="J47" s="89"/>
      <c r="K47" s="89"/>
      <c r="L47" s="89"/>
      <c r="M47" s="89"/>
      <c r="N47" s="94">
        <f>F47+H47</f>
        <v>179880</v>
      </c>
      <c r="O47" s="95"/>
    </row>
    <row r="48" spans="2:15" ht="12.75">
      <c r="B48" s="88"/>
      <c r="C48" s="33"/>
      <c r="D48" s="33">
        <v>4120</v>
      </c>
      <c r="E48" s="34" t="s">
        <v>151</v>
      </c>
      <c r="F48" s="93">
        <v>26630</v>
      </c>
      <c r="G48" s="90"/>
      <c r="H48" s="36"/>
      <c r="I48" s="89"/>
      <c r="J48" s="89"/>
      <c r="K48" s="89"/>
      <c r="L48" s="89"/>
      <c r="M48" s="89"/>
      <c r="N48" s="94">
        <f>F48+H48</f>
        <v>26630</v>
      </c>
      <c r="O48" s="95"/>
    </row>
    <row r="49" spans="2:15" ht="12.75">
      <c r="B49" s="88"/>
      <c r="C49" s="33"/>
      <c r="D49" s="33">
        <v>4210</v>
      </c>
      <c r="E49" s="34" t="s">
        <v>121</v>
      </c>
      <c r="F49" s="93">
        <v>185115</v>
      </c>
      <c r="G49" s="90"/>
      <c r="H49" s="54">
        <v>-12000</v>
      </c>
      <c r="I49" s="89"/>
      <c r="J49" s="89"/>
      <c r="K49" s="89"/>
      <c r="L49" s="89"/>
      <c r="M49" s="89"/>
      <c r="N49" s="94">
        <f>F49+H49</f>
        <v>173115</v>
      </c>
      <c r="O49" s="95"/>
    </row>
    <row r="50" spans="2:15" ht="12.75">
      <c r="B50" s="88"/>
      <c r="C50" s="33"/>
      <c r="D50" s="33">
        <v>4260</v>
      </c>
      <c r="E50" s="34" t="s">
        <v>152</v>
      </c>
      <c r="F50" s="93">
        <v>26000</v>
      </c>
      <c r="G50" s="90"/>
      <c r="H50" s="54">
        <v>-10000</v>
      </c>
      <c r="I50" s="89"/>
      <c r="J50" s="89"/>
      <c r="K50" s="89"/>
      <c r="L50" s="89"/>
      <c r="M50" s="89"/>
      <c r="N50" s="94">
        <f>F50+H50</f>
        <v>16000</v>
      </c>
      <c r="O50" s="95"/>
    </row>
    <row r="51" spans="2:15" ht="12.75">
      <c r="B51" s="88"/>
      <c r="C51" s="33"/>
      <c r="D51" s="33">
        <v>4270</v>
      </c>
      <c r="E51" s="34" t="s">
        <v>122</v>
      </c>
      <c r="F51" s="93">
        <v>50000</v>
      </c>
      <c r="G51" s="90"/>
      <c r="H51" s="36"/>
      <c r="I51" s="89"/>
      <c r="J51" s="89"/>
      <c r="K51" s="89"/>
      <c r="L51" s="89"/>
      <c r="M51" s="89"/>
      <c r="N51" s="94">
        <f>F51+H51</f>
        <v>50000</v>
      </c>
      <c r="O51" s="95"/>
    </row>
    <row r="52" spans="2:15" ht="12.75">
      <c r="B52" s="88"/>
      <c r="C52" s="33"/>
      <c r="D52" s="33">
        <v>4300</v>
      </c>
      <c r="E52" s="34" t="s">
        <v>123</v>
      </c>
      <c r="F52" s="93">
        <v>160000</v>
      </c>
      <c r="G52" s="90"/>
      <c r="H52" s="36">
        <v>35303</v>
      </c>
      <c r="I52" s="89"/>
      <c r="J52" s="89"/>
      <c r="K52" s="89"/>
      <c r="L52" s="89"/>
      <c r="M52" s="89"/>
      <c r="N52" s="94">
        <f>F52+H52</f>
        <v>195303</v>
      </c>
      <c r="O52" s="95"/>
    </row>
    <row r="53" spans="2:15" ht="12.75">
      <c r="B53" s="88"/>
      <c r="C53" s="33"/>
      <c r="D53" s="33">
        <v>4410</v>
      </c>
      <c r="E53" s="34" t="s">
        <v>147</v>
      </c>
      <c r="F53" s="93">
        <v>36000</v>
      </c>
      <c r="G53" s="90"/>
      <c r="H53" s="54">
        <v>-3000</v>
      </c>
      <c r="I53" s="89"/>
      <c r="J53" s="89"/>
      <c r="K53" s="89"/>
      <c r="L53" s="89"/>
      <c r="M53" s="89"/>
      <c r="N53" s="94">
        <f>F53+H53</f>
        <v>33000</v>
      </c>
      <c r="O53" s="95"/>
    </row>
    <row r="54" spans="2:15" ht="12.75">
      <c r="B54" s="88"/>
      <c r="C54" s="33"/>
      <c r="D54" s="33">
        <v>4420</v>
      </c>
      <c r="E54" s="34" t="s">
        <v>148</v>
      </c>
      <c r="F54" s="93">
        <v>2000</v>
      </c>
      <c r="G54" s="90"/>
      <c r="H54" s="54">
        <v>-87</v>
      </c>
      <c r="I54" s="89"/>
      <c r="J54" s="89"/>
      <c r="K54" s="89"/>
      <c r="L54" s="89"/>
      <c r="M54" s="89"/>
      <c r="N54" s="94">
        <f>F54+H54</f>
        <v>1913</v>
      </c>
      <c r="O54" s="95"/>
    </row>
    <row r="55" spans="2:15" ht="12.75">
      <c r="B55" s="88"/>
      <c r="C55" s="33"/>
      <c r="D55" s="33">
        <v>4430</v>
      </c>
      <c r="E55" s="34" t="s">
        <v>153</v>
      </c>
      <c r="F55" s="93">
        <v>45308</v>
      </c>
      <c r="G55" s="90"/>
      <c r="H55" s="54">
        <v>-10000</v>
      </c>
      <c r="I55" s="89"/>
      <c r="J55" s="89"/>
      <c r="K55" s="89"/>
      <c r="L55" s="89"/>
      <c r="M55" s="89"/>
      <c r="N55" s="94">
        <f>F55+H55</f>
        <v>35308</v>
      </c>
      <c r="O55" s="95"/>
    </row>
    <row r="56" spans="2:15" ht="23.25">
      <c r="B56" s="88"/>
      <c r="C56" s="33"/>
      <c r="D56" s="33">
        <v>4440</v>
      </c>
      <c r="E56" s="34" t="s">
        <v>154</v>
      </c>
      <c r="F56" s="93">
        <v>31502</v>
      </c>
      <c r="G56" s="90"/>
      <c r="H56" s="54"/>
      <c r="I56" s="89"/>
      <c r="J56" s="89"/>
      <c r="K56" s="89"/>
      <c r="L56" s="89"/>
      <c r="M56" s="89"/>
      <c r="N56" s="94">
        <f>F56+H56</f>
        <v>31502</v>
      </c>
      <c r="O56" s="95"/>
    </row>
    <row r="57" spans="2:15" ht="23.25">
      <c r="B57" s="88"/>
      <c r="C57" s="33"/>
      <c r="D57" s="33">
        <v>6060</v>
      </c>
      <c r="E57" s="34" t="s">
        <v>139</v>
      </c>
      <c r="F57" s="93">
        <v>100000</v>
      </c>
      <c r="G57" s="90"/>
      <c r="H57" s="54">
        <v>-216</v>
      </c>
      <c r="I57" s="89"/>
      <c r="J57" s="89"/>
      <c r="K57" s="89"/>
      <c r="L57" s="89"/>
      <c r="M57" s="89"/>
      <c r="N57" s="94">
        <f>F57+H57</f>
        <v>99784</v>
      </c>
      <c r="O57" s="95"/>
    </row>
    <row r="58" spans="2:15" ht="12.75">
      <c r="B58" s="88"/>
      <c r="C58" s="27">
        <v>75095</v>
      </c>
      <c r="D58" s="27"/>
      <c r="E58" s="28" t="s">
        <v>13</v>
      </c>
      <c r="F58" s="96">
        <f>SUM(F59:F63)</f>
        <v>115999</v>
      </c>
      <c r="G58" s="90"/>
      <c r="H58" s="97">
        <f>SUM(H59:H63)</f>
        <v>10547</v>
      </c>
      <c r="I58" s="96">
        <f>SUM(I59:I63)</f>
        <v>0</v>
      </c>
      <c r="J58" s="96">
        <f>SUM(J59:J63)</f>
        <v>0</v>
      </c>
      <c r="K58" s="96">
        <f>SUM(K59:K63)</f>
        <v>0</v>
      </c>
      <c r="L58" s="96">
        <f>SUM(L59:L63)</f>
        <v>0</v>
      </c>
      <c r="M58" s="96">
        <f>SUM(M59:M63)</f>
        <v>0</v>
      </c>
      <c r="N58" s="98">
        <f>SUM(N59:N63)</f>
        <v>126546</v>
      </c>
      <c r="O58" s="95"/>
    </row>
    <row r="59" spans="2:15" ht="12.75">
      <c r="B59" s="88"/>
      <c r="C59" s="27"/>
      <c r="D59" s="33">
        <v>4210</v>
      </c>
      <c r="E59" s="34" t="s">
        <v>121</v>
      </c>
      <c r="F59" s="93">
        <v>33000</v>
      </c>
      <c r="G59" s="90"/>
      <c r="H59" s="36"/>
      <c r="I59" s="89"/>
      <c r="J59" s="89"/>
      <c r="K59" s="89"/>
      <c r="L59" s="89"/>
      <c r="M59" s="89"/>
      <c r="N59" s="94">
        <f>F59+H59</f>
        <v>33000</v>
      </c>
      <c r="O59" s="95"/>
    </row>
    <row r="60" spans="2:15" ht="12.75">
      <c r="B60" s="88"/>
      <c r="C60" s="27"/>
      <c r="D60" s="33">
        <v>4260</v>
      </c>
      <c r="E60" s="34" t="s">
        <v>152</v>
      </c>
      <c r="F60" s="93">
        <v>19790</v>
      </c>
      <c r="G60" s="90"/>
      <c r="H60" s="36"/>
      <c r="I60" s="89"/>
      <c r="J60" s="89"/>
      <c r="K60" s="89"/>
      <c r="L60" s="89"/>
      <c r="M60" s="89"/>
      <c r="N60" s="94">
        <f>F60+H60</f>
        <v>19790</v>
      </c>
      <c r="O60" s="95"/>
    </row>
    <row r="61" spans="2:15" ht="12.75">
      <c r="B61" s="88"/>
      <c r="C61" s="27"/>
      <c r="D61" s="33">
        <v>4270</v>
      </c>
      <c r="E61" s="34" t="s">
        <v>155</v>
      </c>
      <c r="F61" s="93">
        <v>24209</v>
      </c>
      <c r="G61" s="90"/>
      <c r="H61" s="36"/>
      <c r="I61" s="89"/>
      <c r="J61" s="89"/>
      <c r="K61" s="89"/>
      <c r="L61" s="89"/>
      <c r="M61" s="89"/>
      <c r="N61" s="94">
        <f>F61+H61</f>
        <v>24209</v>
      </c>
      <c r="O61" s="95"/>
    </row>
    <row r="62" spans="2:15" ht="12.75">
      <c r="B62" s="88"/>
      <c r="C62" s="33"/>
      <c r="D62" s="33">
        <v>4300</v>
      </c>
      <c r="E62" s="34" t="s">
        <v>123</v>
      </c>
      <c r="F62" s="93">
        <v>11000</v>
      </c>
      <c r="G62" s="90"/>
      <c r="H62" s="36">
        <v>10547</v>
      </c>
      <c r="I62" s="89"/>
      <c r="J62" s="89"/>
      <c r="K62" s="89"/>
      <c r="L62" s="89"/>
      <c r="M62" s="89"/>
      <c r="N62" s="94">
        <f>F62+H62</f>
        <v>21547</v>
      </c>
      <c r="O62" s="95" t="s">
        <v>156</v>
      </c>
    </row>
    <row r="63" spans="2:15" ht="23.25">
      <c r="B63" s="88"/>
      <c r="C63" s="33"/>
      <c r="D63" s="33">
        <v>6050</v>
      </c>
      <c r="E63" s="34" t="s">
        <v>126</v>
      </c>
      <c r="F63" s="93">
        <v>28000</v>
      </c>
      <c r="G63" s="90"/>
      <c r="H63" s="36"/>
      <c r="I63" s="89"/>
      <c r="J63" s="89"/>
      <c r="K63" s="89"/>
      <c r="L63" s="89"/>
      <c r="M63" s="89"/>
      <c r="N63" s="94">
        <f>F63+H63</f>
        <v>28000</v>
      </c>
      <c r="O63" s="95"/>
    </row>
    <row r="64" spans="2:15" ht="34.5">
      <c r="B64" s="102">
        <v>751</v>
      </c>
      <c r="C64" s="103"/>
      <c r="D64" s="103"/>
      <c r="E64" s="104" t="s">
        <v>157</v>
      </c>
      <c r="F64" s="105">
        <f>F65+F67+F76</f>
        <v>34512</v>
      </c>
      <c r="G64" s="85"/>
      <c r="H64" s="106">
        <f>H65+H67+H76</f>
        <v>0</v>
      </c>
      <c r="I64" s="105">
        <f>I65+I67+I76</f>
        <v>0</v>
      </c>
      <c r="J64" s="105">
        <f>J65+J67+J76</f>
        <v>0</v>
      </c>
      <c r="K64" s="105">
        <f>K65+K67+K76</f>
        <v>0</v>
      </c>
      <c r="L64" s="105">
        <f>L65+L67+L76</f>
        <v>0</v>
      </c>
      <c r="M64" s="105">
        <f>M65+M67+M76</f>
        <v>0</v>
      </c>
      <c r="N64" s="105">
        <f>N65+N67+N76</f>
        <v>34512</v>
      </c>
      <c r="O64" s="107"/>
    </row>
    <row r="65" spans="2:15" ht="23.25">
      <c r="B65" s="88"/>
      <c r="C65" s="51">
        <v>75101</v>
      </c>
      <c r="D65" s="51"/>
      <c r="E65" s="112" t="s">
        <v>158</v>
      </c>
      <c r="F65" s="96">
        <f>F66</f>
        <v>1053</v>
      </c>
      <c r="G65" s="90"/>
      <c r="H65" s="97">
        <f>H66</f>
        <v>0</v>
      </c>
      <c r="I65" s="96">
        <f>I66</f>
        <v>0</v>
      </c>
      <c r="J65" s="96">
        <f>J66</f>
        <v>0</v>
      </c>
      <c r="K65" s="96">
        <f>K66</f>
        <v>0</v>
      </c>
      <c r="L65" s="96">
        <f>L66</f>
        <v>0</v>
      </c>
      <c r="M65" s="96">
        <f>M66</f>
        <v>0</v>
      </c>
      <c r="N65" s="98">
        <f>N66</f>
        <v>1053</v>
      </c>
      <c r="O65" s="95"/>
    </row>
    <row r="66" spans="2:15" ht="12.75">
      <c r="B66" s="88"/>
      <c r="C66" s="33"/>
      <c r="D66" s="33">
        <v>4300</v>
      </c>
      <c r="E66" s="34" t="s">
        <v>123</v>
      </c>
      <c r="F66" s="93">
        <v>1053</v>
      </c>
      <c r="G66" s="90"/>
      <c r="H66" s="36"/>
      <c r="I66" s="89"/>
      <c r="J66" s="89"/>
      <c r="K66" s="89"/>
      <c r="L66" s="89"/>
      <c r="M66" s="89"/>
      <c r="N66" s="94">
        <f>F66+H66</f>
        <v>1053</v>
      </c>
      <c r="O66" s="95"/>
    </row>
    <row r="67" spans="2:15" ht="12.75">
      <c r="B67" s="88"/>
      <c r="C67" s="113">
        <v>75107</v>
      </c>
      <c r="D67" s="33"/>
      <c r="E67" s="57" t="s">
        <v>159</v>
      </c>
      <c r="F67" s="96">
        <f>SUM(F68:F75)</f>
        <v>21309</v>
      </c>
      <c r="G67" s="90"/>
      <c r="H67" s="97">
        <f>SUM(H68:H75)</f>
        <v>0</v>
      </c>
      <c r="I67" s="96">
        <f>SUM(I68:I75)</f>
        <v>0</v>
      </c>
      <c r="J67" s="96">
        <f>SUM(J68:J75)</f>
        <v>0</v>
      </c>
      <c r="K67" s="96">
        <f>SUM(K68:K75)</f>
        <v>0</v>
      </c>
      <c r="L67" s="96">
        <f>SUM(L68:L75)</f>
        <v>0</v>
      </c>
      <c r="M67" s="96">
        <f>SUM(M68:M75)</f>
        <v>0</v>
      </c>
      <c r="N67" s="98">
        <f>SUM(N68:N75)</f>
        <v>21309</v>
      </c>
      <c r="O67" s="95"/>
    </row>
    <row r="68" spans="2:15" s="16" customFormat="1" ht="23.25">
      <c r="B68" s="88"/>
      <c r="C68" s="55"/>
      <c r="D68" s="33">
        <v>3030</v>
      </c>
      <c r="E68" s="34" t="s">
        <v>146</v>
      </c>
      <c r="F68" s="93">
        <v>12600</v>
      </c>
      <c r="G68" s="90"/>
      <c r="H68" s="36"/>
      <c r="I68" s="89"/>
      <c r="J68" s="89"/>
      <c r="K68" s="89"/>
      <c r="L68" s="89"/>
      <c r="M68" s="89"/>
      <c r="N68" s="94">
        <f>F68+H68</f>
        <v>12600</v>
      </c>
      <c r="O68" s="95"/>
    </row>
    <row r="69" spans="2:15" ht="23.25">
      <c r="B69" s="88"/>
      <c r="C69" s="55"/>
      <c r="D69" s="33">
        <v>4010</v>
      </c>
      <c r="E69" s="34" t="s">
        <v>143</v>
      </c>
      <c r="F69" s="93">
        <v>4000</v>
      </c>
      <c r="G69" s="90"/>
      <c r="H69" s="54">
        <v>-4000</v>
      </c>
      <c r="I69" s="89"/>
      <c r="J69" s="89"/>
      <c r="K69" s="89"/>
      <c r="L69" s="89"/>
      <c r="M69" s="89"/>
      <c r="N69" s="94">
        <f>F69+H69</f>
        <v>0</v>
      </c>
      <c r="O69" s="95"/>
    </row>
    <row r="70" spans="2:15" ht="12.75">
      <c r="B70" s="88"/>
      <c r="C70" s="55"/>
      <c r="D70" s="33">
        <v>4110</v>
      </c>
      <c r="E70" s="34" t="s">
        <v>144</v>
      </c>
      <c r="F70" s="93">
        <v>700</v>
      </c>
      <c r="G70" s="90"/>
      <c r="H70" s="54">
        <v>-700</v>
      </c>
      <c r="I70" s="89"/>
      <c r="J70" s="89"/>
      <c r="K70" s="89"/>
      <c r="L70" s="89"/>
      <c r="M70" s="89"/>
      <c r="N70" s="94">
        <f>F70+H70</f>
        <v>0</v>
      </c>
      <c r="O70" s="95"/>
    </row>
    <row r="71" spans="2:15" ht="12.75">
      <c r="B71" s="88"/>
      <c r="C71" s="55"/>
      <c r="D71" s="33">
        <v>4120</v>
      </c>
      <c r="E71" s="34" t="s">
        <v>151</v>
      </c>
      <c r="F71" s="93">
        <v>98</v>
      </c>
      <c r="G71" s="90"/>
      <c r="H71" s="54">
        <v>-98</v>
      </c>
      <c r="I71" s="89"/>
      <c r="J71" s="89"/>
      <c r="K71" s="89"/>
      <c r="L71" s="89"/>
      <c r="M71" s="89"/>
      <c r="N71" s="94">
        <f>F71+H71</f>
        <v>0</v>
      </c>
      <c r="O71" s="95"/>
    </row>
    <row r="72" spans="2:15" ht="12.75">
      <c r="B72" s="88"/>
      <c r="C72" s="55"/>
      <c r="D72" s="33">
        <v>4170</v>
      </c>
      <c r="E72" s="34" t="s">
        <v>160</v>
      </c>
      <c r="F72" s="93">
        <v>1884</v>
      </c>
      <c r="G72" s="90"/>
      <c r="H72" s="36">
        <v>4630</v>
      </c>
      <c r="I72" s="89"/>
      <c r="J72" s="89"/>
      <c r="K72" s="89"/>
      <c r="L72" s="89"/>
      <c r="M72" s="89"/>
      <c r="N72" s="94">
        <f>F72+H72</f>
        <v>6514</v>
      </c>
      <c r="O72" s="95"/>
    </row>
    <row r="73" spans="2:15" ht="12.75">
      <c r="B73" s="88"/>
      <c r="C73" s="55"/>
      <c r="D73" s="33">
        <v>4210</v>
      </c>
      <c r="E73" s="34" t="s">
        <v>121</v>
      </c>
      <c r="F73" s="93">
        <v>1327</v>
      </c>
      <c r="G73" s="90"/>
      <c r="H73" s="54">
        <v>-496</v>
      </c>
      <c r="I73" s="89"/>
      <c r="J73" s="89"/>
      <c r="K73" s="89"/>
      <c r="L73" s="89"/>
      <c r="M73" s="89"/>
      <c r="N73" s="94">
        <f>F73+H73</f>
        <v>831</v>
      </c>
      <c r="O73" s="95"/>
    </row>
    <row r="74" spans="2:15" ht="12.75">
      <c r="B74" s="88"/>
      <c r="C74" s="55"/>
      <c r="D74" s="33">
        <v>4300</v>
      </c>
      <c r="E74" s="34" t="s">
        <v>123</v>
      </c>
      <c r="F74" s="93">
        <v>200</v>
      </c>
      <c r="G74" s="90"/>
      <c r="H74" s="36">
        <v>815</v>
      </c>
      <c r="I74" s="89"/>
      <c r="J74" s="89"/>
      <c r="K74" s="89"/>
      <c r="L74" s="89"/>
      <c r="M74" s="89"/>
      <c r="N74" s="94">
        <f>F74+H74</f>
        <v>1015</v>
      </c>
      <c r="O74" s="95"/>
    </row>
    <row r="75" spans="2:15" ht="12.75">
      <c r="B75" s="88"/>
      <c r="C75" s="55"/>
      <c r="D75" s="33">
        <v>4410</v>
      </c>
      <c r="E75" s="34" t="s">
        <v>147</v>
      </c>
      <c r="F75" s="93">
        <v>500</v>
      </c>
      <c r="G75" s="90"/>
      <c r="H75" s="54">
        <v>-151</v>
      </c>
      <c r="I75" s="89"/>
      <c r="J75" s="89"/>
      <c r="K75" s="89"/>
      <c r="L75" s="89"/>
      <c r="M75" s="89"/>
      <c r="N75" s="94">
        <f>F75+H75</f>
        <v>349</v>
      </c>
      <c r="O75" s="95"/>
    </row>
    <row r="76" spans="2:15" ht="12.75">
      <c r="B76" s="88"/>
      <c r="C76" s="113">
        <v>75108</v>
      </c>
      <c r="D76" s="33"/>
      <c r="E76" s="57" t="s">
        <v>161</v>
      </c>
      <c r="F76" s="96">
        <f>SUM(F77:F81)</f>
        <v>12150</v>
      </c>
      <c r="G76" s="90"/>
      <c r="H76" s="97">
        <f>SUM(H77:H81)</f>
        <v>0</v>
      </c>
      <c r="I76" s="96">
        <f>SUM(I77:I81)</f>
        <v>0</v>
      </c>
      <c r="J76" s="96">
        <f>SUM(J77:J81)</f>
        <v>0</v>
      </c>
      <c r="K76" s="96">
        <f>SUM(K77:K81)</f>
        <v>0</v>
      </c>
      <c r="L76" s="96">
        <f>SUM(L77:L81)</f>
        <v>0</v>
      </c>
      <c r="M76" s="96">
        <f>SUM(M77:M81)</f>
        <v>0</v>
      </c>
      <c r="N76" s="98">
        <f>SUM(N77:N81)</f>
        <v>12150</v>
      </c>
      <c r="O76" s="95"/>
    </row>
    <row r="77" spans="2:15" ht="23.25">
      <c r="B77" s="88"/>
      <c r="C77" s="113"/>
      <c r="D77" s="33">
        <v>3030</v>
      </c>
      <c r="E77" s="34" t="s">
        <v>146</v>
      </c>
      <c r="F77" s="93">
        <v>6300</v>
      </c>
      <c r="G77" s="90"/>
      <c r="H77" s="36"/>
      <c r="I77" s="89"/>
      <c r="J77" s="89"/>
      <c r="K77" s="89"/>
      <c r="L77" s="89"/>
      <c r="M77" s="89"/>
      <c r="N77" s="94">
        <f>F77+H77</f>
        <v>6300</v>
      </c>
      <c r="O77" s="95"/>
    </row>
    <row r="78" spans="2:15" ht="12.75">
      <c r="B78" s="88"/>
      <c r="C78" s="113"/>
      <c r="D78" s="33">
        <v>4170</v>
      </c>
      <c r="E78" s="34" t="s">
        <v>160</v>
      </c>
      <c r="F78" s="93">
        <v>1295</v>
      </c>
      <c r="G78" s="90"/>
      <c r="H78" s="36"/>
      <c r="I78" s="89"/>
      <c r="J78" s="89"/>
      <c r="K78" s="89"/>
      <c r="L78" s="89"/>
      <c r="M78" s="89"/>
      <c r="N78" s="94">
        <f>F78+H78</f>
        <v>1295</v>
      </c>
      <c r="O78" s="95"/>
    </row>
    <row r="79" spans="2:15" ht="12.75">
      <c r="B79" s="88"/>
      <c r="C79" s="113"/>
      <c r="D79" s="33">
        <v>4210</v>
      </c>
      <c r="E79" s="34" t="s">
        <v>121</v>
      </c>
      <c r="F79" s="93">
        <v>1900</v>
      </c>
      <c r="G79" s="90"/>
      <c r="H79" s="36">
        <v>240</v>
      </c>
      <c r="I79" s="89"/>
      <c r="J79" s="89"/>
      <c r="K79" s="89"/>
      <c r="L79" s="89"/>
      <c r="M79" s="89"/>
      <c r="N79" s="94">
        <f>F79+H79</f>
        <v>2140</v>
      </c>
      <c r="O79" s="95"/>
    </row>
    <row r="80" spans="2:15" ht="12.75">
      <c r="B80" s="88"/>
      <c r="C80" s="113"/>
      <c r="D80" s="33">
        <v>4300</v>
      </c>
      <c r="E80" s="34" t="s">
        <v>123</v>
      </c>
      <c r="F80" s="93">
        <v>1836</v>
      </c>
      <c r="G80" s="90"/>
      <c r="H80" s="54">
        <v>-240</v>
      </c>
      <c r="I80" s="89"/>
      <c r="J80" s="89"/>
      <c r="K80" s="89"/>
      <c r="L80" s="89"/>
      <c r="M80" s="89"/>
      <c r="N80" s="94">
        <f>F80+H80</f>
        <v>1596</v>
      </c>
      <c r="O80" s="95"/>
    </row>
    <row r="81" spans="2:15" ht="12.75">
      <c r="B81" s="88"/>
      <c r="C81" s="113"/>
      <c r="D81" s="33">
        <v>4410</v>
      </c>
      <c r="E81" s="34" t="s">
        <v>147</v>
      </c>
      <c r="F81" s="93">
        <v>819</v>
      </c>
      <c r="G81" s="90"/>
      <c r="H81" s="36"/>
      <c r="I81" s="89"/>
      <c r="J81" s="89"/>
      <c r="K81" s="89"/>
      <c r="L81" s="89"/>
      <c r="M81" s="89"/>
      <c r="N81" s="94">
        <f>F81+H81</f>
        <v>819</v>
      </c>
      <c r="O81" s="95"/>
    </row>
    <row r="82" spans="2:15" ht="23.25">
      <c r="B82" s="102">
        <v>754</v>
      </c>
      <c r="C82" s="103"/>
      <c r="D82" s="103"/>
      <c r="E82" s="104" t="s">
        <v>162</v>
      </c>
      <c r="F82" s="105">
        <f>F83+F85+F96</f>
        <v>143500</v>
      </c>
      <c r="G82" s="85"/>
      <c r="H82" s="106">
        <f>H83+H85+H96</f>
        <v>6100</v>
      </c>
      <c r="I82" s="105">
        <f>I83+I85+I96</f>
        <v>0</v>
      </c>
      <c r="J82" s="105">
        <f>J83+J85+J96</f>
        <v>0</v>
      </c>
      <c r="K82" s="105">
        <f>K83+K85+K96</f>
        <v>0</v>
      </c>
      <c r="L82" s="105">
        <f>L83+L85+L96</f>
        <v>0</v>
      </c>
      <c r="M82" s="105">
        <f>M83+M85+M96</f>
        <v>0</v>
      </c>
      <c r="N82" s="105">
        <f>N83+N85+N96</f>
        <v>149600</v>
      </c>
      <c r="O82" s="107"/>
    </row>
    <row r="83" spans="2:15" ht="12.75">
      <c r="B83" s="88"/>
      <c r="C83" s="27">
        <v>75403</v>
      </c>
      <c r="D83" s="27"/>
      <c r="E83" s="28" t="s">
        <v>163</v>
      </c>
      <c r="F83" s="96">
        <f>F84</f>
        <v>2000</v>
      </c>
      <c r="G83" s="90"/>
      <c r="H83" s="97">
        <f>H84</f>
        <v>0</v>
      </c>
      <c r="I83" s="96">
        <f>I84</f>
        <v>0</v>
      </c>
      <c r="J83" s="96">
        <f>J84</f>
        <v>0</v>
      </c>
      <c r="K83" s="96">
        <f>K84</f>
        <v>0</v>
      </c>
      <c r="L83" s="96">
        <f>L84</f>
        <v>0</v>
      </c>
      <c r="M83" s="96">
        <f>M84</f>
        <v>0</v>
      </c>
      <c r="N83" s="98">
        <f>N84</f>
        <v>2000</v>
      </c>
      <c r="O83" s="95"/>
    </row>
    <row r="84" spans="2:15" ht="12.75">
      <c r="B84" s="88"/>
      <c r="C84" s="114"/>
      <c r="D84" s="33">
        <v>4210</v>
      </c>
      <c r="E84" s="34" t="s">
        <v>121</v>
      </c>
      <c r="F84" s="93">
        <v>2000</v>
      </c>
      <c r="G84" s="90"/>
      <c r="H84" s="36"/>
      <c r="I84" s="89"/>
      <c r="J84" s="89"/>
      <c r="K84" s="89"/>
      <c r="L84" s="89"/>
      <c r="M84" s="89"/>
      <c r="N84" s="94">
        <f>F84+H84</f>
        <v>2000</v>
      </c>
      <c r="O84" s="95"/>
    </row>
    <row r="85" spans="2:15" ht="12.75">
      <c r="B85" s="88"/>
      <c r="C85" s="27">
        <v>75412</v>
      </c>
      <c r="D85" s="27"/>
      <c r="E85" s="28" t="s">
        <v>164</v>
      </c>
      <c r="F85" s="96">
        <f>SUM(F86:F95)</f>
        <v>139000</v>
      </c>
      <c r="G85" s="90"/>
      <c r="H85" s="97">
        <f>SUM(H86:H95)</f>
        <v>6100</v>
      </c>
      <c r="I85" s="96">
        <f>SUM(I86:I95)</f>
        <v>0</v>
      </c>
      <c r="J85" s="96">
        <f>SUM(J86:J95)</f>
        <v>0</v>
      </c>
      <c r="K85" s="96">
        <f>SUM(K86:K95)</f>
        <v>0</v>
      </c>
      <c r="L85" s="96">
        <f>SUM(L86:L95)</f>
        <v>0</v>
      </c>
      <c r="M85" s="96">
        <f>SUM(M86:M95)</f>
        <v>0</v>
      </c>
      <c r="N85" s="98">
        <f>SUM(N86:N95)</f>
        <v>145100</v>
      </c>
      <c r="O85" s="95"/>
    </row>
    <row r="86" spans="2:15" ht="68.25">
      <c r="B86" s="88"/>
      <c r="C86" s="27"/>
      <c r="D86" s="115">
        <v>6230</v>
      </c>
      <c r="E86" s="116" t="s">
        <v>165</v>
      </c>
      <c r="F86" s="93">
        <v>15000</v>
      </c>
      <c r="G86" s="90"/>
      <c r="H86" s="36"/>
      <c r="I86" s="89"/>
      <c r="J86" s="89"/>
      <c r="K86" s="89"/>
      <c r="L86" s="89"/>
      <c r="M86" s="89"/>
      <c r="N86" s="94">
        <f>F86+H86</f>
        <v>15000</v>
      </c>
      <c r="O86" s="95"/>
    </row>
    <row r="87" spans="2:15" ht="23.25">
      <c r="B87" s="88"/>
      <c r="C87" s="33"/>
      <c r="D87" s="33">
        <v>3030</v>
      </c>
      <c r="E87" s="34" t="s">
        <v>146</v>
      </c>
      <c r="F87" s="93">
        <v>15000</v>
      </c>
      <c r="G87" s="90"/>
      <c r="H87" s="36">
        <v>2500</v>
      </c>
      <c r="I87" s="89"/>
      <c r="J87" s="89"/>
      <c r="K87" s="89"/>
      <c r="L87" s="89"/>
      <c r="M87" s="89"/>
      <c r="N87" s="94">
        <f>F87+H87</f>
        <v>17500</v>
      </c>
      <c r="O87" s="95" t="s">
        <v>166</v>
      </c>
    </row>
    <row r="88" spans="2:15" ht="12.75">
      <c r="B88" s="88"/>
      <c r="C88" s="33"/>
      <c r="D88" s="33">
        <v>4170</v>
      </c>
      <c r="E88" s="34" t="s">
        <v>160</v>
      </c>
      <c r="F88" s="93"/>
      <c r="G88" s="90"/>
      <c r="H88" s="36">
        <v>3600</v>
      </c>
      <c r="I88" s="89"/>
      <c r="J88" s="89"/>
      <c r="K88" s="89"/>
      <c r="L88" s="89"/>
      <c r="M88" s="89"/>
      <c r="N88" s="94">
        <f>F88+H88</f>
        <v>3600</v>
      </c>
      <c r="O88" s="95" t="s">
        <v>167</v>
      </c>
    </row>
    <row r="89" spans="2:15" ht="12.75">
      <c r="B89" s="88"/>
      <c r="C89" s="33"/>
      <c r="D89" s="33">
        <v>4210</v>
      </c>
      <c r="E89" s="34" t="s">
        <v>121</v>
      </c>
      <c r="F89" s="93">
        <v>35000</v>
      </c>
      <c r="G89" s="90"/>
      <c r="H89" s="36">
        <v>1500</v>
      </c>
      <c r="I89" s="89"/>
      <c r="J89" s="89"/>
      <c r="K89" s="89"/>
      <c r="L89" s="89"/>
      <c r="M89" s="89"/>
      <c r="N89" s="94">
        <f>F89+H89</f>
        <v>36500</v>
      </c>
      <c r="O89" s="95"/>
    </row>
    <row r="90" spans="2:15" ht="12.75">
      <c r="B90" s="88"/>
      <c r="C90" s="33"/>
      <c r="D90" s="33">
        <v>4260</v>
      </c>
      <c r="E90" s="34" t="s">
        <v>152</v>
      </c>
      <c r="F90" s="93">
        <v>9200</v>
      </c>
      <c r="G90" s="90"/>
      <c r="H90" s="36"/>
      <c r="I90" s="89"/>
      <c r="J90" s="89"/>
      <c r="K90" s="89"/>
      <c r="L90" s="89"/>
      <c r="M90" s="89"/>
      <c r="N90" s="94">
        <f>F90+H90</f>
        <v>9200</v>
      </c>
      <c r="O90" s="95"/>
    </row>
    <row r="91" spans="2:15" ht="12.75">
      <c r="B91" s="88"/>
      <c r="C91" s="33"/>
      <c r="D91" s="33">
        <v>4270</v>
      </c>
      <c r="E91" s="34" t="s">
        <v>155</v>
      </c>
      <c r="F91" s="93">
        <v>20000</v>
      </c>
      <c r="G91" s="90"/>
      <c r="H91" s="36"/>
      <c r="I91" s="89"/>
      <c r="J91" s="89"/>
      <c r="K91" s="89"/>
      <c r="L91" s="89"/>
      <c r="M91" s="89"/>
      <c r="N91" s="94">
        <f>F91+H91</f>
        <v>20000</v>
      </c>
      <c r="O91" s="95"/>
    </row>
    <row r="92" spans="2:15" ht="12.75">
      <c r="B92" s="88"/>
      <c r="C92" s="33"/>
      <c r="D92" s="33">
        <v>4300</v>
      </c>
      <c r="E92" s="34" t="s">
        <v>123</v>
      </c>
      <c r="F92" s="93">
        <v>10000</v>
      </c>
      <c r="G92" s="90"/>
      <c r="H92" s="36"/>
      <c r="I92" s="89"/>
      <c r="J92" s="89"/>
      <c r="K92" s="89"/>
      <c r="L92" s="89"/>
      <c r="M92" s="89"/>
      <c r="N92" s="94">
        <f>F92+H92</f>
        <v>10000</v>
      </c>
      <c r="O92" s="95"/>
    </row>
    <row r="93" spans="2:15" ht="12.75">
      <c r="B93" s="88"/>
      <c r="C93" s="33"/>
      <c r="D93" s="33">
        <v>4410</v>
      </c>
      <c r="E93" s="34" t="s">
        <v>147</v>
      </c>
      <c r="F93" s="93">
        <v>800</v>
      </c>
      <c r="G93" s="90"/>
      <c r="H93" s="36"/>
      <c r="I93" s="89"/>
      <c r="J93" s="89"/>
      <c r="K93" s="89"/>
      <c r="L93" s="89"/>
      <c r="M93" s="89"/>
      <c r="N93" s="94">
        <f>F93+H93</f>
        <v>800</v>
      </c>
      <c r="O93" s="95"/>
    </row>
    <row r="94" spans="2:15" ht="12.75">
      <c r="B94" s="88"/>
      <c r="C94" s="33"/>
      <c r="D94" s="33">
        <v>4430</v>
      </c>
      <c r="E94" s="34" t="s">
        <v>153</v>
      </c>
      <c r="F94" s="93">
        <v>19000</v>
      </c>
      <c r="G94" s="90"/>
      <c r="H94" s="54">
        <v>-1500</v>
      </c>
      <c r="I94" s="89"/>
      <c r="J94" s="89"/>
      <c r="K94" s="89"/>
      <c r="L94" s="89"/>
      <c r="M94" s="89"/>
      <c r="N94" s="94">
        <f>F94+H94</f>
        <v>17500</v>
      </c>
      <c r="O94" s="95"/>
    </row>
    <row r="95" spans="2:15" ht="23.25">
      <c r="B95" s="88"/>
      <c r="C95" s="33"/>
      <c r="D95" s="33">
        <v>6050</v>
      </c>
      <c r="E95" s="34" t="s">
        <v>126</v>
      </c>
      <c r="F95" s="93">
        <v>15000</v>
      </c>
      <c r="G95" s="90"/>
      <c r="H95" s="36"/>
      <c r="I95" s="89"/>
      <c r="J95" s="89"/>
      <c r="K95" s="89"/>
      <c r="L95" s="89"/>
      <c r="M95" s="89"/>
      <c r="N95" s="94">
        <f>F95+H95</f>
        <v>15000</v>
      </c>
      <c r="O95" s="95"/>
    </row>
    <row r="96" spans="2:15" ht="12.75">
      <c r="B96" s="88"/>
      <c r="C96" s="27">
        <v>75414</v>
      </c>
      <c r="D96" s="27"/>
      <c r="E96" s="28" t="s">
        <v>168</v>
      </c>
      <c r="F96" s="96">
        <f>SUM(F97:F100)</f>
        <v>2500</v>
      </c>
      <c r="G96" s="90"/>
      <c r="H96" s="97">
        <f>SUM(H97:H100)</f>
        <v>0</v>
      </c>
      <c r="I96" s="96">
        <f>SUM(I97:I100)</f>
        <v>0</v>
      </c>
      <c r="J96" s="96">
        <f>SUM(J97:J100)</f>
        <v>0</v>
      </c>
      <c r="K96" s="96">
        <f>SUM(K97:K100)</f>
        <v>0</v>
      </c>
      <c r="L96" s="96">
        <f>SUM(L97:L100)</f>
        <v>0</v>
      </c>
      <c r="M96" s="96">
        <f>SUM(M97:M100)</f>
        <v>0</v>
      </c>
      <c r="N96" s="98">
        <f>SUM(N97:N100)</f>
        <v>2500</v>
      </c>
      <c r="O96" s="95"/>
    </row>
    <row r="97" spans="2:15" ht="23.25">
      <c r="B97" s="88"/>
      <c r="C97" s="33"/>
      <c r="D97" s="33">
        <v>3030</v>
      </c>
      <c r="E97" s="34" t="s">
        <v>146</v>
      </c>
      <c r="F97" s="93">
        <v>400</v>
      </c>
      <c r="G97" s="90"/>
      <c r="H97" s="36"/>
      <c r="I97" s="89"/>
      <c r="J97" s="89"/>
      <c r="K97" s="89"/>
      <c r="L97" s="89"/>
      <c r="M97" s="89"/>
      <c r="N97" s="94">
        <f>F97+H97</f>
        <v>400</v>
      </c>
      <c r="O97" s="95"/>
    </row>
    <row r="98" spans="2:15" ht="12.75">
      <c r="B98" s="88"/>
      <c r="C98" s="33"/>
      <c r="D98" s="33">
        <v>4210</v>
      </c>
      <c r="E98" s="34" t="s">
        <v>121</v>
      </c>
      <c r="F98" s="93">
        <v>1000</v>
      </c>
      <c r="G98" s="90"/>
      <c r="H98" s="36"/>
      <c r="I98" s="89"/>
      <c r="J98" s="89"/>
      <c r="K98" s="89"/>
      <c r="L98" s="89"/>
      <c r="M98" s="89"/>
      <c r="N98" s="94">
        <f>F98+H98</f>
        <v>1000</v>
      </c>
      <c r="O98" s="95"/>
    </row>
    <row r="99" spans="2:15" ht="12.75">
      <c r="B99" s="88"/>
      <c r="C99" s="33"/>
      <c r="D99" s="33">
        <v>4300</v>
      </c>
      <c r="E99" s="34" t="s">
        <v>123</v>
      </c>
      <c r="F99" s="93">
        <v>1000</v>
      </c>
      <c r="G99" s="90"/>
      <c r="H99" s="36"/>
      <c r="I99" s="89"/>
      <c r="J99" s="89"/>
      <c r="K99" s="89"/>
      <c r="L99" s="89"/>
      <c r="M99" s="89"/>
      <c r="N99" s="94">
        <f>F99+H99</f>
        <v>1000</v>
      </c>
      <c r="O99" s="95"/>
    </row>
    <row r="100" spans="2:15" ht="12.75">
      <c r="B100" s="88"/>
      <c r="C100" s="33"/>
      <c r="D100" s="33">
        <v>4410</v>
      </c>
      <c r="E100" s="34" t="s">
        <v>147</v>
      </c>
      <c r="F100" s="93">
        <v>100</v>
      </c>
      <c r="G100" s="90"/>
      <c r="H100" s="36"/>
      <c r="I100" s="89"/>
      <c r="J100" s="89"/>
      <c r="K100" s="89"/>
      <c r="L100" s="89"/>
      <c r="M100" s="89"/>
      <c r="N100" s="94">
        <f>F100+H100</f>
        <v>100</v>
      </c>
      <c r="O100" s="95"/>
    </row>
    <row r="101" spans="2:15" ht="34.5">
      <c r="B101" s="102">
        <v>756</v>
      </c>
      <c r="C101" s="103"/>
      <c r="D101" s="103"/>
      <c r="E101" s="104" t="s">
        <v>169</v>
      </c>
      <c r="F101" s="105">
        <f>F102</f>
        <v>33700</v>
      </c>
      <c r="G101" s="85"/>
      <c r="H101" s="106">
        <f>H102</f>
        <v>2000</v>
      </c>
      <c r="I101" s="105">
        <f>I102</f>
        <v>0</v>
      </c>
      <c r="J101" s="105">
        <f>J102</f>
        <v>0</v>
      </c>
      <c r="K101" s="105">
        <f>K102</f>
        <v>0</v>
      </c>
      <c r="L101" s="105">
        <f>L102</f>
        <v>0</v>
      </c>
      <c r="M101" s="105">
        <f>M102</f>
        <v>0</v>
      </c>
      <c r="N101" s="105">
        <f>N102</f>
        <v>35700</v>
      </c>
      <c r="O101" s="107"/>
    </row>
    <row r="102" spans="2:15" ht="34.5">
      <c r="B102" s="88"/>
      <c r="C102" s="27">
        <v>75647</v>
      </c>
      <c r="D102" s="27"/>
      <c r="E102" s="28" t="s">
        <v>170</v>
      </c>
      <c r="F102" s="96">
        <f>SUM(F103:F106)</f>
        <v>33700</v>
      </c>
      <c r="G102" s="90"/>
      <c r="H102" s="97">
        <f>SUM(H103:H106)</f>
        <v>2000</v>
      </c>
      <c r="I102" s="96">
        <f>SUM(I103:I106)</f>
        <v>0</v>
      </c>
      <c r="J102" s="96">
        <f>SUM(J103:J106)</f>
        <v>0</v>
      </c>
      <c r="K102" s="96">
        <f>SUM(K103:K106)</f>
        <v>0</v>
      </c>
      <c r="L102" s="96">
        <f>SUM(L103:L106)</f>
        <v>0</v>
      </c>
      <c r="M102" s="96">
        <f>SUM(M103:M106)</f>
        <v>0</v>
      </c>
      <c r="N102" s="98">
        <f>SUM(N103:N106)</f>
        <v>35700</v>
      </c>
      <c r="O102" s="95"/>
    </row>
    <row r="103" spans="2:15" ht="23.25">
      <c r="B103" s="88"/>
      <c r="C103" s="33"/>
      <c r="D103" s="33">
        <v>4100</v>
      </c>
      <c r="E103" s="34" t="s">
        <v>171</v>
      </c>
      <c r="F103" s="93">
        <v>31000</v>
      </c>
      <c r="G103" s="90"/>
      <c r="H103" s="36">
        <v>2000</v>
      </c>
      <c r="I103" s="89"/>
      <c r="J103" s="89"/>
      <c r="K103" s="89"/>
      <c r="L103" s="89"/>
      <c r="M103" s="89"/>
      <c r="N103" s="94">
        <f>F103+H103</f>
        <v>33000</v>
      </c>
      <c r="O103" s="95" t="s">
        <v>172</v>
      </c>
    </row>
    <row r="104" spans="2:15" ht="12.75">
      <c r="B104" s="88"/>
      <c r="C104" s="33"/>
      <c r="D104" s="33">
        <v>4210</v>
      </c>
      <c r="E104" s="34" t="s">
        <v>121</v>
      </c>
      <c r="F104" s="93">
        <v>200</v>
      </c>
      <c r="G104" s="90"/>
      <c r="H104" s="36"/>
      <c r="I104" s="89"/>
      <c r="J104" s="89"/>
      <c r="K104" s="89"/>
      <c r="L104" s="89"/>
      <c r="M104" s="89"/>
      <c r="N104" s="94">
        <f>F104+H104</f>
        <v>200</v>
      </c>
      <c r="O104" s="95"/>
    </row>
    <row r="105" spans="2:15" ht="12.75">
      <c r="B105" s="88"/>
      <c r="C105" s="33"/>
      <c r="D105" s="33">
        <v>4300</v>
      </c>
      <c r="E105" s="34" t="s">
        <v>123</v>
      </c>
      <c r="F105" s="93"/>
      <c r="G105" s="90"/>
      <c r="H105" s="36">
        <v>320</v>
      </c>
      <c r="I105" s="89"/>
      <c r="J105" s="89"/>
      <c r="K105" s="89"/>
      <c r="L105" s="89"/>
      <c r="M105" s="89"/>
      <c r="N105" s="94">
        <f>F105+H105</f>
        <v>320</v>
      </c>
      <c r="O105" s="95"/>
    </row>
    <row r="106" spans="2:15" ht="23.25">
      <c r="B106" s="88"/>
      <c r="C106" s="33"/>
      <c r="D106" s="33">
        <v>4610</v>
      </c>
      <c r="E106" s="34" t="s">
        <v>173</v>
      </c>
      <c r="F106" s="93">
        <v>2500</v>
      </c>
      <c r="G106" s="90"/>
      <c r="H106" s="54">
        <v>-320</v>
      </c>
      <c r="I106" s="89"/>
      <c r="J106" s="89"/>
      <c r="K106" s="89"/>
      <c r="L106" s="89"/>
      <c r="M106" s="89"/>
      <c r="N106" s="94">
        <f>F106+H106</f>
        <v>2180</v>
      </c>
      <c r="O106" s="95"/>
    </row>
    <row r="107" spans="2:15" ht="12.75">
      <c r="B107" s="102">
        <v>758</v>
      </c>
      <c r="C107" s="103"/>
      <c r="D107" s="103"/>
      <c r="E107" s="104" t="s">
        <v>76</v>
      </c>
      <c r="F107" s="105">
        <f>F108</f>
        <v>59000</v>
      </c>
      <c r="G107" s="85"/>
      <c r="H107" s="111">
        <f>H108</f>
        <v>-31067</v>
      </c>
      <c r="I107" s="105">
        <f>I108</f>
        <v>0</v>
      </c>
      <c r="J107" s="105">
        <f>J108</f>
        <v>0</v>
      </c>
      <c r="K107" s="105">
        <f>K108</f>
        <v>0</v>
      </c>
      <c r="L107" s="105">
        <f>L108</f>
        <v>0</v>
      </c>
      <c r="M107" s="105">
        <f>M108</f>
        <v>0</v>
      </c>
      <c r="N107" s="105">
        <f>N108</f>
        <v>27933</v>
      </c>
      <c r="O107" s="107"/>
    </row>
    <row r="108" spans="2:15" ht="12.75">
      <c r="B108" s="88"/>
      <c r="C108" s="27">
        <v>75818</v>
      </c>
      <c r="D108" s="27"/>
      <c r="E108" s="28" t="s">
        <v>174</v>
      </c>
      <c r="F108" s="96">
        <f>F109</f>
        <v>59000</v>
      </c>
      <c r="G108" s="90"/>
      <c r="H108" s="101">
        <f>H109</f>
        <v>-31067</v>
      </c>
      <c r="I108" s="96">
        <f>I109</f>
        <v>0</v>
      </c>
      <c r="J108" s="96">
        <f>J109</f>
        <v>0</v>
      </c>
      <c r="K108" s="96">
        <f>K109</f>
        <v>0</v>
      </c>
      <c r="L108" s="96">
        <f>L109</f>
        <v>0</v>
      </c>
      <c r="M108" s="96">
        <f>M109</f>
        <v>0</v>
      </c>
      <c r="N108" s="98">
        <f>N109</f>
        <v>27933</v>
      </c>
      <c r="O108" s="95"/>
    </row>
    <row r="109" spans="2:15" ht="23.25">
      <c r="B109" s="88"/>
      <c r="C109" s="33"/>
      <c r="D109" s="33">
        <v>4810</v>
      </c>
      <c r="E109" s="34" t="s">
        <v>175</v>
      </c>
      <c r="F109" s="93">
        <v>59000</v>
      </c>
      <c r="G109" s="90"/>
      <c r="H109" s="54">
        <v>-31067</v>
      </c>
      <c r="I109" s="89"/>
      <c r="J109" s="89"/>
      <c r="K109" s="89"/>
      <c r="L109" s="89"/>
      <c r="M109" s="89"/>
      <c r="N109" s="94">
        <f>F109+H109</f>
        <v>27933</v>
      </c>
      <c r="O109" s="95" t="s">
        <v>176</v>
      </c>
    </row>
    <row r="110" spans="2:15" ht="12.75">
      <c r="B110" s="102">
        <v>801</v>
      </c>
      <c r="C110" s="103"/>
      <c r="D110" s="103"/>
      <c r="E110" s="104" t="s">
        <v>84</v>
      </c>
      <c r="F110" s="105">
        <f>F111+F125+F139+F152+F159+F171+F173</f>
        <v>11663053</v>
      </c>
      <c r="G110" s="85"/>
      <c r="H110" s="106">
        <f>H111+H125+H139+H152+H159+H171+H173</f>
        <v>100</v>
      </c>
      <c r="I110" s="105">
        <f>I111+I125+I139+I152+I159+I171+I173</f>
        <v>0</v>
      </c>
      <c r="J110" s="105">
        <f>J111+J125+J139+J152+J159+J171+J173</f>
        <v>0</v>
      </c>
      <c r="K110" s="105">
        <f>K111+K125+K139+K152+K159+K171+K173</f>
        <v>0</v>
      </c>
      <c r="L110" s="105">
        <f>L111+L125+L139+L152+L159+L171+L173</f>
        <v>0</v>
      </c>
      <c r="M110" s="105">
        <f>M111+M125+M139+M152+M159+M171+M173</f>
        <v>0</v>
      </c>
      <c r="N110" s="105">
        <f>N111+N125+N139+N152+N159+N171+N173</f>
        <v>11663153</v>
      </c>
      <c r="O110" s="107"/>
    </row>
    <row r="111" spans="2:15" ht="12.75">
      <c r="B111" s="88"/>
      <c r="C111" s="27">
        <v>80101</v>
      </c>
      <c r="D111" s="27"/>
      <c r="E111" s="28" t="s">
        <v>85</v>
      </c>
      <c r="F111" s="96">
        <f>SUM(F112:F124)</f>
        <v>2842025</v>
      </c>
      <c r="G111" s="90"/>
      <c r="H111" s="101">
        <f>SUM(H112:H124)</f>
        <v>-13280</v>
      </c>
      <c r="I111" s="96">
        <f>SUM(I112:I124)</f>
        <v>0</v>
      </c>
      <c r="J111" s="96">
        <f>SUM(J112:J124)</f>
        <v>0</v>
      </c>
      <c r="K111" s="96">
        <f>SUM(K112:K124)</f>
        <v>0</v>
      </c>
      <c r="L111" s="96">
        <f>SUM(L112:L124)</f>
        <v>0</v>
      </c>
      <c r="M111" s="96">
        <f>SUM(M112:M124)</f>
        <v>0</v>
      </c>
      <c r="N111" s="98">
        <f>SUM(N112:N124)</f>
        <v>2828745</v>
      </c>
      <c r="O111" s="95"/>
    </row>
    <row r="112" spans="2:15" ht="23.25">
      <c r="B112" s="88"/>
      <c r="C112" s="33"/>
      <c r="D112" s="33">
        <v>3020</v>
      </c>
      <c r="E112" s="34" t="s">
        <v>149</v>
      </c>
      <c r="F112" s="93">
        <v>113200</v>
      </c>
      <c r="G112" s="90"/>
      <c r="H112" s="54">
        <v>-5300</v>
      </c>
      <c r="I112" s="89"/>
      <c r="J112" s="89"/>
      <c r="K112" s="89"/>
      <c r="L112" s="89"/>
      <c r="M112" s="89"/>
      <c r="N112" s="94">
        <f>F112+H112</f>
        <v>107900</v>
      </c>
      <c r="O112" s="95"/>
    </row>
    <row r="113" spans="2:15" ht="12.75">
      <c r="B113" s="88"/>
      <c r="C113" s="33"/>
      <c r="D113" s="33">
        <v>3260</v>
      </c>
      <c r="E113" s="34" t="s">
        <v>177</v>
      </c>
      <c r="F113" s="93">
        <v>1556</v>
      </c>
      <c r="G113" s="90"/>
      <c r="H113" s="54"/>
      <c r="I113" s="89"/>
      <c r="J113" s="89"/>
      <c r="K113" s="89"/>
      <c r="L113" s="89"/>
      <c r="M113" s="89"/>
      <c r="N113" s="94">
        <f>F113+H113</f>
        <v>1556</v>
      </c>
      <c r="O113" s="95"/>
    </row>
    <row r="114" spans="2:15" ht="23.25">
      <c r="B114" s="88"/>
      <c r="C114" s="33"/>
      <c r="D114" s="33">
        <v>4010</v>
      </c>
      <c r="E114" s="34" t="s">
        <v>143</v>
      </c>
      <c r="F114" s="93">
        <v>1728380</v>
      </c>
      <c r="G114" s="90"/>
      <c r="H114" s="54">
        <v>-65120</v>
      </c>
      <c r="I114" s="89"/>
      <c r="J114" s="89"/>
      <c r="K114" s="89"/>
      <c r="L114" s="89"/>
      <c r="M114" s="89"/>
      <c r="N114" s="94">
        <f>F114+H114</f>
        <v>1663260</v>
      </c>
      <c r="O114" s="95"/>
    </row>
    <row r="115" spans="2:15" ht="12.75">
      <c r="B115" s="88"/>
      <c r="C115" s="33"/>
      <c r="D115" s="33">
        <v>4040</v>
      </c>
      <c r="E115" s="34" t="s">
        <v>150</v>
      </c>
      <c r="F115" s="93">
        <v>125163</v>
      </c>
      <c r="G115" s="90"/>
      <c r="H115" s="36"/>
      <c r="I115" s="89"/>
      <c r="J115" s="89"/>
      <c r="K115" s="89"/>
      <c r="L115" s="89"/>
      <c r="M115" s="89"/>
      <c r="N115" s="94">
        <f>F115+H115</f>
        <v>125163</v>
      </c>
      <c r="O115" s="95"/>
    </row>
    <row r="116" spans="2:15" ht="12.75">
      <c r="B116" s="88"/>
      <c r="C116" s="33"/>
      <c r="D116" s="33">
        <v>4110</v>
      </c>
      <c r="E116" s="34" t="s">
        <v>144</v>
      </c>
      <c r="F116" s="93">
        <v>318750</v>
      </c>
      <c r="G116" s="90"/>
      <c r="H116" s="36">
        <v>7000</v>
      </c>
      <c r="I116" s="89"/>
      <c r="J116" s="89"/>
      <c r="K116" s="89"/>
      <c r="L116" s="89"/>
      <c r="M116" s="89"/>
      <c r="N116" s="94">
        <f>F116+H116</f>
        <v>325750</v>
      </c>
      <c r="O116" s="95"/>
    </row>
    <row r="117" spans="2:15" ht="12.75">
      <c r="B117" s="88"/>
      <c r="C117" s="33"/>
      <c r="D117" s="33">
        <v>4120</v>
      </c>
      <c r="E117" s="34" t="s">
        <v>151</v>
      </c>
      <c r="F117" s="93">
        <v>46200</v>
      </c>
      <c r="G117" s="90"/>
      <c r="H117" s="54">
        <v>-3570</v>
      </c>
      <c r="I117" s="89"/>
      <c r="J117" s="89"/>
      <c r="K117" s="89"/>
      <c r="L117" s="89"/>
      <c r="M117" s="89"/>
      <c r="N117" s="94">
        <f>F117+H117</f>
        <v>42630</v>
      </c>
      <c r="O117" s="95"/>
    </row>
    <row r="118" spans="2:15" ht="12.75">
      <c r="B118" s="88"/>
      <c r="C118" s="33"/>
      <c r="D118" s="33">
        <v>4210</v>
      </c>
      <c r="E118" s="34" t="s">
        <v>121</v>
      </c>
      <c r="F118" s="93">
        <v>191700</v>
      </c>
      <c r="G118" s="90"/>
      <c r="H118" s="36">
        <v>19090</v>
      </c>
      <c r="I118" s="89"/>
      <c r="J118" s="89"/>
      <c r="K118" s="89"/>
      <c r="L118" s="89"/>
      <c r="M118" s="89"/>
      <c r="N118" s="94">
        <f>F118+H118</f>
        <v>210790</v>
      </c>
      <c r="O118" s="95"/>
    </row>
    <row r="119" spans="2:15" ht="23.25">
      <c r="B119" s="88"/>
      <c r="C119" s="33"/>
      <c r="D119" s="33">
        <v>4240</v>
      </c>
      <c r="E119" s="34" t="s">
        <v>178</v>
      </c>
      <c r="F119" s="93">
        <v>5409</v>
      </c>
      <c r="G119" s="90"/>
      <c r="H119" s="36">
        <v>300</v>
      </c>
      <c r="I119" s="89"/>
      <c r="J119" s="89"/>
      <c r="K119" s="89"/>
      <c r="L119" s="89"/>
      <c r="M119" s="89"/>
      <c r="N119" s="94">
        <f>F119+H119</f>
        <v>5709</v>
      </c>
      <c r="O119" s="95"/>
    </row>
    <row r="120" spans="2:15" ht="12.75">
      <c r="B120" s="88"/>
      <c r="C120" s="33"/>
      <c r="D120" s="33">
        <v>4260</v>
      </c>
      <c r="E120" s="34" t="s">
        <v>152</v>
      </c>
      <c r="F120" s="93">
        <v>132679</v>
      </c>
      <c r="G120" s="90"/>
      <c r="H120" s="36">
        <v>16000</v>
      </c>
      <c r="I120" s="89"/>
      <c r="J120" s="89"/>
      <c r="K120" s="89"/>
      <c r="L120" s="89"/>
      <c r="M120" s="89"/>
      <c r="N120" s="94">
        <f>F120+H120</f>
        <v>148679</v>
      </c>
      <c r="O120" s="95"/>
    </row>
    <row r="121" spans="2:15" ht="12.75">
      <c r="B121" s="88"/>
      <c r="C121" s="33"/>
      <c r="D121" s="33">
        <v>4270</v>
      </c>
      <c r="E121" s="34" t="s">
        <v>122</v>
      </c>
      <c r="F121" s="93">
        <v>6500</v>
      </c>
      <c r="G121" s="90"/>
      <c r="H121" s="36">
        <v>9000</v>
      </c>
      <c r="I121" s="89"/>
      <c r="J121" s="89"/>
      <c r="K121" s="89"/>
      <c r="L121" s="89"/>
      <c r="M121" s="89"/>
      <c r="N121" s="94">
        <f>F121+H121</f>
        <v>15500</v>
      </c>
      <c r="O121" s="95"/>
    </row>
    <row r="122" spans="2:15" ht="12.75">
      <c r="B122" s="88"/>
      <c r="C122" s="33"/>
      <c r="D122" s="33">
        <v>4300</v>
      </c>
      <c r="E122" s="34" t="s">
        <v>123</v>
      </c>
      <c r="F122" s="93">
        <v>72000</v>
      </c>
      <c r="G122" s="90"/>
      <c r="H122" s="36">
        <v>9000</v>
      </c>
      <c r="I122" s="89"/>
      <c r="J122" s="89"/>
      <c r="K122" s="89"/>
      <c r="L122" s="89"/>
      <c r="M122" s="89"/>
      <c r="N122" s="94">
        <f>F122+H122</f>
        <v>81000</v>
      </c>
      <c r="O122" s="95"/>
    </row>
    <row r="123" spans="2:15" ht="12.75">
      <c r="B123" s="88"/>
      <c r="C123" s="33"/>
      <c r="D123" s="33">
        <v>4410</v>
      </c>
      <c r="E123" s="34" t="s">
        <v>147</v>
      </c>
      <c r="F123" s="93">
        <v>5618</v>
      </c>
      <c r="G123" s="90"/>
      <c r="H123" s="36"/>
      <c r="I123" s="89"/>
      <c r="J123" s="89"/>
      <c r="K123" s="89"/>
      <c r="L123" s="89"/>
      <c r="M123" s="89"/>
      <c r="N123" s="94">
        <f>F123+H123</f>
        <v>5618</v>
      </c>
      <c r="O123" s="95"/>
    </row>
    <row r="124" spans="2:15" ht="23.25">
      <c r="B124" s="88"/>
      <c r="C124" s="33"/>
      <c r="D124" s="33">
        <v>4440</v>
      </c>
      <c r="E124" s="34" t="s">
        <v>154</v>
      </c>
      <c r="F124" s="93">
        <v>94870</v>
      </c>
      <c r="G124" s="90"/>
      <c r="H124" s="36">
        <v>320</v>
      </c>
      <c r="I124" s="89"/>
      <c r="J124" s="89"/>
      <c r="K124" s="89"/>
      <c r="L124" s="89"/>
      <c r="M124" s="89"/>
      <c r="N124" s="94">
        <f>F124+H124</f>
        <v>95190</v>
      </c>
      <c r="O124" s="95"/>
    </row>
    <row r="125" spans="2:15" ht="12.75">
      <c r="B125" s="88"/>
      <c r="C125" s="27">
        <v>80104</v>
      </c>
      <c r="D125" s="27"/>
      <c r="E125" s="28" t="s">
        <v>87</v>
      </c>
      <c r="F125" s="96">
        <f>SUM(F126:F138)</f>
        <v>1055740</v>
      </c>
      <c r="G125" s="90"/>
      <c r="H125" s="97">
        <f>SUM(H126:H138)</f>
        <v>0</v>
      </c>
      <c r="I125" s="96">
        <f>SUM(I126:I138)</f>
        <v>0</v>
      </c>
      <c r="J125" s="96">
        <f>SUM(J126:J138)</f>
        <v>0</v>
      </c>
      <c r="K125" s="96">
        <f>SUM(K126:K138)</f>
        <v>0</v>
      </c>
      <c r="L125" s="96">
        <f>SUM(L126:L138)</f>
        <v>0</v>
      </c>
      <c r="M125" s="96">
        <f>SUM(M126:M138)</f>
        <v>0</v>
      </c>
      <c r="N125" s="98">
        <f>SUM(N126:N138)</f>
        <v>1055740</v>
      </c>
      <c r="O125" s="95"/>
    </row>
    <row r="126" spans="2:15" ht="12.75">
      <c r="B126" s="100"/>
      <c r="C126" s="33"/>
      <c r="D126" s="33">
        <v>2540</v>
      </c>
      <c r="E126" s="34" t="s">
        <v>179</v>
      </c>
      <c r="F126" s="93">
        <v>178000</v>
      </c>
      <c r="G126" s="90"/>
      <c r="H126" s="36"/>
      <c r="I126" s="89"/>
      <c r="J126" s="89"/>
      <c r="K126" s="89"/>
      <c r="L126" s="89"/>
      <c r="M126" s="89"/>
      <c r="N126" s="94">
        <f>F126+H126</f>
        <v>178000</v>
      </c>
      <c r="O126" s="95"/>
    </row>
    <row r="127" spans="2:15" ht="23.25">
      <c r="B127" s="88"/>
      <c r="C127" s="33"/>
      <c r="D127" s="33">
        <v>3020</v>
      </c>
      <c r="E127" s="34" t="s">
        <v>149</v>
      </c>
      <c r="F127" s="93">
        <v>26200</v>
      </c>
      <c r="G127" s="90"/>
      <c r="H127" s="36"/>
      <c r="I127" s="89"/>
      <c r="J127" s="89"/>
      <c r="K127" s="89"/>
      <c r="L127" s="89"/>
      <c r="M127" s="89"/>
      <c r="N127" s="94">
        <f>F127+H127</f>
        <v>26200</v>
      </c>
      <c r="O127" s="95"/>
    </row>
    <row r="128" spans="2:15" ht="23.25">
      <c r="B128" s="88"/>
      <c r="C128" s="33"/>
      <c r="D128" s="33">
        <v>4010</v>
      </c>
      <c r="E128" s="34" t="s">
        <v>143</v>
      </c>
      <c r="F128" s="93">
        <v>553300</v>
      </c>
      <c r="G128" s="90"/>
      <c r="H128" s="54">
        <v>-21100</v>
      </c>
      <c r="I128" s="89"/>
      <c r="J128" s="89"/>
      <c r="K128" s="89"/>
      <c r="L128" s="89"/>
      <c r="M128" s="89"/>
      <c r="N128" s="94">
        <f>F128+H128</f>
        <v>532200</v>
      </c>
      <c r="O128" s="95"/>
    </row>
    <row r="129" spans="2:15" ht="12.75">
      <c r="B129" s="88"/>
      <c r="C129" s="33"/>
      <c r="D129" s="33">
        <v>4040</v>
      </c>
      <c r="E129" s="34" t="s">
        <v>150</v>
      </c>
      <c r="F129" s="93">
        <v>36916</v>
      </c>
      <c r="G129" s="90"/>
      <c r="H129" s="36"/>
      <c r="I129" s="89"/>
      <c r="J129" s="89"/>
      <c r="K129" s="89"/>
      <c r="L129" s="89"/>
      <c r="M129" s="89"/>
      <c r="N129" s="94">
        <f>F129+H129</f>
        <v>36916</v>
      </c>
      <c r="O129" s="95"/>
    </row>
    <row r="130" spans="2:15" ht="12.75">
      <c r="B130" s="88"/>
      <c r="C130" s="33"/>
      <c r="D130" s="33">
        <v>4110</v>
      </c>
      <c r="E130" s="34" t="s">
        <v>144</v>
      </c>
      <c r="F130" s="93">
        <v>110200</v>
      </c>
      <c r="G130" s="90"/>
      <c r="H130" s="36"/>
      <c r="I130" s="89"/>
      <c r="J130" s="89"/>
      <c r="K130" s="89"/>
      <c r="L130" s="89"/>
      <c r="M130" s="89"/>
      <c r="N130" s="94">
        <f>F130+H130</f>
        <v>110200</v>
      </c>
      <c r="O130" s="95"/>
    </row>
    <row r="131" spans="2:15" ht="12.75">
      <c r="B131" s="88"/>
      <c r="C131" s="33"/>
      <c r="D131" s="33">
        <v>4120</v>
      </c>
      <c r="E131" s="34" t="s">
        <v>151</v>
      </c>
      <c r="F131" s="93">
        <v>15150</v>
      </c>
      <c r="G131" s="90"/>
      <c r="H131" s="36"/>
      <c r="I131" s="89"/>
      <c r="J131" s="89"/>
      <c r="K131" s="89"/>
      <c r="L131" s="89"/>
      <c r="M131" s="89"/>
      <c r="N131" s="94">
        <f>F131+H131</f>
        <v>15150</v>
      </c>
      <c r="O131" s="95"/>
    </row>
    <row r="132" spans="2:15" ht="12.75">
      <c r="B132" s="88"/>
      <c r="C132" s="33"/>
      <c r="D132" s="33">
        <v>4210</v>
      </c>
      <c r="E132" s="34" t="s">
        <v>121</v>
      </c>
      <c r="F132" s="93">
        <v>23900</v>
      </c>
      <c r="G132" s="90"/>
      <c r="H132" s="36">
        <v>10000</v>
      </c>
      <c r="I132" s="89"/>
      <c r="J132" s="89"/>
      <c r="K132" s="89"/>
      <c r="L132" s="89"/>
      <c r="M132" s="89"/>
      <c r="N132" s="94">
        <f>F132+H132</f>
        <v>33900</v>
      </c>
      <c r="O132" s="95"/>
    </row>
    <row r="133" spans="2:15" ht="23.25">
      <c r="B133" s="88"/>
      <c r="C133" s="33"/>
      <c r="D133" s="33">
        <v>4240</v>
      </c>
      <c r="E133" s="34" t="s">
        <v>178</v>
      </c>
      <c r="F133" s="93">
        <v>4084</v>
      </c>
      <c r="G133" s="90"/>
      <c r="H133" s="36">
        <v>300</v>
      </c>
      <c r="I133" s="89"/>
      <c r="J133" s="89"/>
      <c r="K133" s="89"/>
      <c r="L133" s="89"/>
      <c r="M133" s="89"/>
      <c r="N133" s="94">
        <f>F133+H133</f>
        <v>4384</v>
      </c>
      <c r="O133" s="95"/>
    </row>
    <row r="134" spans="2:15" ht="12.75">
      <c r="B134" s="88"/>
      <c r="C134" s="33"/>
      <c r="D134" s="33">
        <v>4260</v>
      </c>
      <c r="E134" s="34" t="s">
        <v>152</v>
      </c>
      <c r="F134" s="93">
        <v>49500</v>
      </c>
      <c r="G134" s="90"/>
      <c r="H134" s="36">
        <v>5500</v>
      </c>
      <c r="I134" s="89"/>
      <c r="J134" s="89"/>
      <c r="K134" s="89"/>
      <c r="L134" s="89"/>
      <c r="M134" s="89"/>
      <c r="N134" s="94">
        <f>F134+H134</f>
        <v>55000</v>
      </c>
      <c r="O134" s="95"/>
    </row>
    <row r="135" spans="2:15" ht="12.75">
      <c r="B135" s="88"/>
      <c r="C135" s="33"/>
      <c r="D135" s="33">
        <v>4270</v>
      </c>
      <c r="E135" s="34" t="s">
        <v>122</v>
      </c>
      <c r="F135" s="93">
        <v>9700</v>
      </c>
      <c r="G135" s="90"/>
      <c r="H135" s="36"/>
      <c r="I135" s="89"/>
      <c r="J135" s="89"/>
      <c r="K135" s="89"/>
      <c r="L135" s="89"/>
      <c r="M135" s="89"/>
      <c r="N135" s="94">
        <f>F135+H135</f>
        <v>9700</v>
      </c>
      <c r="O135" s="95"/>
    </row>
    <row r="136" spans="2:15" ht="12.75">
      <c r="B136" s="88"/>
      <c r="C136" s="33"/>
      <c r="D136" s="33">
        <v>4300</v>
      </c>
      <c r="E136" s="34" t="s">
        <v>123</v>
      </c>
      <c r="F136" s="93">
        <v>17100</v>
      </c>
      <c r="G136" s="90"/>
      <c r="H136" s="36">
        <v>3170</v>
      </c>
      <c r="I136" s="89"/>
      <c r="J136" s="89"/>
      <c r="K136" s="89"/>
      <c r="L136" s="89"/>
      <c r="M136" s="89"/>
      <c r="N136" s="94">
        <f>F136+H136</f>
        <v>20270</v>
      </c>
      <c r="O136" s="95"/>
    </row>
    <row r="137" spans="2:15" ht="12.75">
      <c r="B137" s="88"/>
      <c r="C137" s="33"/>
      <c r="D137" s="33">
        <v>4410</v>
      </c>
      <c r="E137" s="34" t="s">
        <v>147</v>
      </c>
      <c r="F137" s="93">
        <v>2300</v>
      </c>
      <c r="G137" s="90"/>
      <c r="H137" s="36">
        <v>800</v>
      </c>
      <c r="I137" s="89"/>
      <c r="J137" s="89"/>
      <c r="K137" s="89"/>
      <c r="L137" s="89"/>
      <c r="M137" s="89"/>
      <c r="N137" s="94">
        <f>F137+H137</f>
        <v>3100</v>
      </c>
      <c r="O137" s="95"/>
    </row>
    <row r="138" spans="2:15" ht="23.25">
      <c r="B138" s="88"/>
      <c r="C138" s="33"/>
      <c r="D138" s="33">
        <v>4440</v>
      </c>
      <c r="E138" s="34" t="s">
        <v>154</v>
      </c>
      <c r="F138" s="93">
        <v>29390</v>
      </c>
      <c r="G138" s="90"/>
      <c r="H138" s="36">
        <v>1330</v>
      </c>
      <c r="I138" s="89"/>
      <c r="J138" s="89"/>
      <c r="K138" s="89"/>
      <c r="L138" s="89"/>
      <c r="M138" s="89"/>
      <c r="N138" s="94">
        <f>F138+H138</f>
        <v>30720</v>
      </c>
      <c r="O138" s="95"/>
    </row>
    <row r="139" spans="2:15" ht="12.75">
      <c r="B139" s="88"/>
      <c r="C139" s="27">
        <v>80110</v>
      </c>
      <c r="D139" s="27"/>
      <c r="E139" s="28" t="s">
        <v>94</v>
      </c>
      <c r="F139" s="96">
        <f>SUM(F140:F151)</f>
        <v>7174170</v>
      </c>
      <c r="G139" s="90"/>
      <c r="H139" s="97">
        <f>SUM(H140:H151)</f>
        <v>0</v>
      </c>
      <c r="I139" s="96">
        <f>SUM(I140:I151)</f>
        <v>0</v>
      </c>
      <c r="J139" s="96">
        <f>SUM(J140:J151)</f>
        <v>0</v>
      </c>
      <c r="K139" s="96">
        <f>SUM(K140:K151)</f>
        <v>0</v>
      </c>
      <c r="L139" s="96">
        <f>SUM(L140:L151)</f>
        <v>0</v>
      </c>
      <c r="M139" s="96">
        <f>SUM(M140:M151)</f>
        <v>0</v>
      </c>
      <c r="N139" s="98">
        <f>SUM(N140:N151)</f>
        <v>7174170</v>
      </c>
      <c r="O139" s="95"/>
    </row>
    <row r="140" spans="2:15" ht="23.25">
      <c r="B140" s="88"/>
      <c r="C140" s="27"/>
      <c r="D140" s="33">
        <v>3020</v>
      </c>
      <c r="E140" s="34" t="s">
        <v>149</v>
      </c>
      <c r="F140" s="93">
        <v>68500</v>
      </c>
      <c r="G140" s="90"/>
      <c r="H140" s="36">
        <v>5500</v>
      </c>
      <c r="I140" s="89"/>
      <c r="J140" s="89"/>
      <c r="K140" s="89"/>
      <c r="L140" s="89"/>
      <c r="M140" s="89"/>
      <c r="N140" s="94">
        <f>F140+H140</f>
        <v>74000</v>
      </c>
      <c r="O140" s="95"/>
    </row>
    <row r="141" spans="2:15" ht="23.25">
      <c r="B141" s="88"/>
      <c r="C141" s="27"/>
      <c r="D141" s="33">
        <v>4010</v>
      </c>
      <c r="E141" s="34" t="s">
        <v>143</v>
      </c>
      <c r="F141" s="93">
        <v>851700</v>
      </c>
      <c r="G141" s="90"/>
      <c r="H141" s="54">
        <v>-15150</v>
      </c>
      <c r="I141" s="89"/>
      <c r="J141" s="89"/>
      <c r="K141" s="89"/>
      <c r="L141" s="89"/>
      <c r="M141" s="89"/>
      <c r="N141" s="94">
        <f>F141+H141</f>
        <v>836550</v>
      </c>
      <c r="O141" s="95"/>
    </row>
    <row r="142" spans="2:15" ht="12.75">
      <c r="B142" s="88"/>
      <c r="C142" s="27"/>
      <c r="D142" s="33">
        <v>4040</v>
      </c>
      <c r="E142" s="34" t="s">
        <v>150</v>
      </c>
      <c r="F142" s="93">
        <v>66863</v>
      </c>
      <c r="G142" s="90"/>
      <c r="H142" s="54"/>
      <c r="I142" s="89"/>
      <c r="J142" s="89"/>
      <c r="K142" s="89"/>
      <c r="L142" s="89"/>
      <c r="M142" s="89"/>
      <c r="N142" s="94">
        <f>F142+H142</f>
        <v>66863</v>
      </c>
      <c r="O142" s="95"/>
    </row>
    <row r="143" spans="2:15" ht="12.75">
      <c r="B143" s="88"/>
      <c r="C143" s="27"/>
      <c r="D143" s="33">
        <v>4110</v>
      </c>
      <c r="E143" s="34" t="s">
        <v>144</v>
      </c>
      <c r="F143" s="93">
        <v>178650</v>
      </c>
      <c r="G143" s="90"/>
      <c r="H143" s="54"/>
      <c r="I143" s="89"/>
      <c r="J143" s="89"/>
      <c r="K143" s="89"/>
      <c r="L143" s="89"/>
      <c r="M143" s="89"/>
      <c r="N143" s="94">
        <f>F143+H143</f>
        <v>178650</v>
      </c>
      <c r="O143" s="95"/>
    </row>
    <row r="144" spans="2:15" ht="12.75">
      <c r="B144" s="88"/>
      <c r="C144" s="27"/>
      <c r="D144" s="33">
        <v>4120</v>
      </c>
      <c r="E144" s="34" t="s">
        <v>151</v>
      </c>
      <c r="F144" s="93">
        <v>24400</v>
      </c>
      <c r="G144" s="90"/>
      <c r="H144" s="54">
        <v>-1500</v>
      </c>
      <c r="I144" s="89"/>
      <c r="J144" s="89"/>
      <c r="K144" s="89"/>
      <c r="L144" s="89"/>
      <c r="M144" s="89"/>
      <c r="N144" s="94">
        <f>F144+H144</f>
        <v>22900</v>
      </c>
      <c r="O144" s="95"/>
    </row>
    <row r="145" spans="2:15" ht="12.75">
      <c r="B145" s="88"/>
      <c r="C145" s="27"/>
      <c r="D145" s="33">
        <v>4210</v>
      </c>
      <c r="E145" s="34" t="s">
        <v>121</v>
      </c>
      <c r="F145" s="93">
        <v>14000</v>
      </c>
      <c r="G145" s="90"/>
      <c r="H145" s="36">
        <v>3000</v>
      </c>
      <c r="I145" s="89"/>
      <c r="J145" s="89"/>
      <c r="K145" s="89"/>
      <c r="L145" s="89"/>
      <c r="M145" s="89"/>
      <c r="N145" s="94">
        <f>F145+H145</f>
        <v>17000</v>
      </c>
      <c r="O145" s="95"/>
    </row>
    <row r="146" spans="2:15" ht="23.25">
      <c r="B146" s="88"/>
      <c r="C146" s="27"/>
      <c r="D146" s="33">
        <v>4240</v>
      </c>
      <c r="E146" s="34" t="s">
        <v>178</v>
      </c>
      <c r="F146" s="93">
        <v>1000</v>
      </c>
      <c r="G146" s="90"/>
      <c r="H146" s="36">
        <v>1000</v>
      </c>
      <c r="I146" s="89"/>
      <c r="J146" s="89"/>
      <c r="K146" s="89"/>
      <c r="L146" s="89"/>
      <c r="M146" s="89"/>
      <c r="N146" s="94">
        <f>F146+H146</f>
        <v>2000</v>
      </c>
      <c r="O146" s="95"/>
    </row>
    <row r="147" spans="2:15" ht="12.75">
      <c r="B147" s="88"/>
      <c r="C147" s="27"/>
      <c r="D147" s="33">
        <v>4300</v>
      </c>
      <c r="E147" s="34" t="s">
        <v>123</v>
      </c>
      <c r="F147" s="93">
        <v>8000</v>
      </c>
      <c r="G147" s="90"/>
      <c r="H147" s="36">
        <v>2000</v>
      </c>
      <c r="I147" s="89"/>
      <c r="J147" s="89"/>
      <c r="K147" s="89"/>
      <c r="L147" s="89"/>
      <c r="M147" s="89"/>
      <c r="N147" s="94">
        <f>F147+H147</f>
        <v>10000</v>
      </c>
      <c r="O147" s="95"/>
    </row>
    <row r="148" spans="2:15" ht="12.75">
      <c r="B148" s="88"/>
      <c r="C148" s="27"/>
      <c r="D148" s="33">
        <v>4410</v>
      </c>
      <c r="E148" s="34" t="s">
        <v>147</v>
      </c>
      <c r="F148" s="93">
        <v>3647</v>
      </c>
      <c r="G148" s="90"/>
      <c r="H148" s="36">
        <v>500</v>
      </c>
      <c r="I148" s="89"/>
      <c r="J148" s="89"/>
      <c r="K148" s="89"/>
      <c r="L148" s="89"/>
      <c r="M148" s="89"/>
      <c r="N148" s="94">
        <f>F148+H148</f>
        <v>4147</v>
      </c>
      <c r="O148" s="95"/>
    </row>
    <row r="149" spans="2:15" ht="23.25">
      <c r="B149" s="88"/>
      <c r="C149" s="27"/>
      <c r="D149" s="33">
        <v>4440</v>
      </c>
      <c r="E149" s="34" t="s">
        <v>154</v>
      </c>
      <c r="F149" s="93">
        <v>51440</v>
      </c>
      <c r="G149" s="90"/>
      <c r="H149" s="36">
        <v>4650</v>
      </c>
      <c r="I149" s="89"/>
      <c r="J149" s="89"/>
      <c r="K149" s="89"/>
      <c r="L149" s="89"/>
      <c r="M149" s="89"/>
      <c r="N149" s="94">
        <f>F149+H149</f>
        <v>56090</v>
      </c>
      <c r="O149" s="95"/>
    </row>
    <row r="150" spans="2:15" ht="23.25">
      <c r="B150" s="88"/>
      <c r="C150" s="27"/>
      <c r="D150" s="33">
        <v>6058</v>
      </c>
      <c r="E150" s="34" t="s">
        <v>126</v>
      </c>
      <c r="F150" s="93">
        <v>3643686</v>
      </c>
      <c r="G150" s="90"/>
      <c r="H150" s="36"/>
      <c r="I150" s="89"/>
      <c r="J150" s="89"/>
      <c r="K150" s="89"/>
      <c r="L150" s="89"/>
      <c r="M150" s="89"/>
      <c r="N150" s="94">
        <f>F150+H150</f>
        <v>3643686</v>
      </c>
      <c r="O150" s="95"/>
    </row>
    <row r="151" spans="2:15" ht="23.25">
      <c r="B151" s="88"/>
      <c r="C151" s="27"/>
      <c r="D151" s="33">
        <v>6059</v>
      </c>
      <c r="E151" s="34" t="s">
        <v>126</v>
      </c>
      <c r="F151" s="93">
        <v>2262284</v>
      </c>
      <c r="G151" s="90"/>
      <c r="H151" s="36"/>
      <c r="I151" s="89"/>
      <c r="J151" s="89"/>
      <c r="K151" s="89"/>
      <c r="L151" s="89"/>
      <c r="M151" s="89"/>
      <c r="N151" s="94">
        <f>F151+H151</f>
        <v>2262284</v>
      </c>
      <c r="O151" s="95"/>
    </row>
    <row r="152" spans="2:15" ht="12.75">
      <c r="B152" s="88"/>
      <c r="C152" s="27">
        <v>80113</v>
      </c>
      <c r="D152" s="27"/>
      <c r="E152" s="28" t="s">
        <v>180</v>
      </c>
      <c r="F152" s="96">
        <f>SUM(F153:F158)</f>
        <v>327470</v>
      </c>
      <c r="G152" s="90"/>
      <c r="H152" s="97">
        <f>SUM(H153:H158)</f>
        <v>0</v>
      </c>
      <c r="I152" s="96">
        <f>SUM(I153:I158)</f>
        <v>0</v>
      </c>
      <c r="J152" s="96">
        <f>SUM(J153:J158)</f>
        <v>0</v>
      </c>
      <c r="K152" s="96">
        <f>SUM(K153:K158)</f>
        <v>0</v>
      </c>
      <c r="L152" s="96">
        <f>SUM(L153:L158)</f>
        <v>0</v>
      </c>
      <c r="M152" s="96">
        <f>SUM(M153:M158)</f>
        <v>0</v>
      </c>
      <c r="N152" s="98">
        <f>SUM(N153:N158)</f>
        <v>327470</v>
      </c>
      <c r="O152" s="95"/>
    </row>
    <row r="153" spans="2:15" ht="23.25">
      <c r="B153" s="88"/>
      <c r="C153" s="27"/>
      <c r="D153" s="33">
        <v>3020</v>
      </c>
      <c r="E153" s="34" t="s">
        <v>149</v>
      </c>
      <c r="F153" s="93"/>
      <c r="G153" s="90"/>
      <c r="H153" s="36">
        <v>165</v>
      </c>
      <c r="I153" s="89"/>
      <c r="J153" s="89"/>
      <c r="K153" s="89"/>
      <c r="L153" s="89"/>
      <c r="M153" s="89"/>
      <c r="N153" s="94">
        <f>F153+H153</f>
        <v>165</v>
      </c>
      <c r="O153" s="95"/>
    </row>
    <row r="154" spans="2:15" ht="23.25">
      <c r="B154" s="88"/>
      <c r="C154" s="27"/>
      <c r="D154" s="33">
        <v>4010</v>
      </c>
      <c r="E154" s="34" t="s">
        <v>143</v>
      </c>
      <c r="F154" s="93">
        <v>30600</v>
      </c>
      <c r="G154" s="90"/>
      <c r="H154" s="54">
        <v>-3165</v>
      </c>
      <c r="I154" s="89"/>
      <c r="J154" s="89"/>
      <c r="K154" s="89"/>
      <c r="L154" s="89"/>
      <c r="M154" s="89"/>
      <c r="N154" s="94">
        <f>F154+H154</f>
        <v>27435</v>
      </c>
      <c r="O154" s="95"/>
    </row>
    <row r="155" spans="2:15" ht="12.75">
      <c r="B155" s="88"/>
      <c r="C155" s="27"/>
      <c r="D155" s="33">
        <v>4110</v>
      </c>
      <c r="E155" s="34" t="s">
        <v>144</v>
      </c>
      <c r="F155" s="93">
        <v>5550</v>
      </c>
      <c r="G155" s="90"/>
      <c r="H155" s="36"/>
      <c r="I155" s="89"/>
      <c r="J155" s="89"/>
      <c r="K155" s="89"/>
      <c r="L155" s="89"/>
      <c r="M155" s="89"/>
      <c r="N155" s="94">
        <f>F155+H155</f>
        <v>5550</v>
      </c>
      <c r="O155" s="95"/>
    </row>
    <row r="156" spans="2:15" ht="12.75">
      <c r="B156" s="88"/>
      <c r="C156" s="27"/>
      <c r="D156" s="33">
        <v>4120</v>
      </c>
      <c r="E156" s="34" t="s">
        <v>151</v>
      </c>
      <c r="F156" s="93">
        <v>800</v>
      </c>
      <c r="G156" s="90"/>
      <c r="H156" s="36"/>
      <c r="I156" s="89"/>
      <c r="J156" s="89"/>
      <c r="K156" s="89"/>
      <c r="L156" s="89"/>
      <c r="M156" s="89"/>
      <c r="N156" s="94">
        <f>F156+H156</f>
        <v>800</v>
      </c>
      <c r="O156" s="95"/>
    </row>
    <row r="157" spans="2:15" ht="12.75">
      <c r="B157" s="88"/>
      <c r="C157" s="33"/>
      <c r="D157" s="33">
        <v>4300</v>
      </c>
      <c r="E157" s="34" t="s">
        <v>123</v>
      </c>
      <c r="F157" s="93">
        <v>289050</v>
      </c>
      <c r="G157" s="90"/>
      <c r="H157" s="36">
        <v>3000</v>
      </c>
      <c r="I157" s="89"/>
      <c r="J157" s="89"/>
      <c r="K157" s="89"/>
      <c r="L157" s="89"/>
      <c r="M157" s="89"/>
      <c r="N157" s="94">
        <f>F157+H157</f>
        <v>292050</v>
      </c>
      <c r="O157" s="95"/>
    </row>
    <row r="158" spans="2:15" ht="23.25">
      <c r="B158" s="88"/>
      <c r="C158" s="33"/>
      <c r="D158" s="33">
        <v>4440</v>
      </c>
      <c r="E158" s="34" t="s">
        <v>154</v>
      </c>
      <c r="F158" s="93">
        <v>1470</v>
      </c>
      <c r="G158" s="90"/>
      <c r="H158" s="36"/>
      <c r="I158" s="89"/>
      <c r="J158" s="89"/>
      <c r="K158" s="89"/>
      <c r="L158" s="89"/>
      <c r="M158" s="89"/>
      <c r="N158" s="94">
        <f>F158+H158</f>
        <v>1470</v>
      </c>
      <c r="O158" s="95"/>
    </row>
    <row r="159" spans="2:15" ht="23.25">
      <c r="B159" s="88"/>
      <c r="C159" s="27">
        <v>80114</v>
      </c>
      <c r="D159" s="27"/>
      <c r="E159" s="28" t="s">
        <v>181</v>
      </c>
      <c r="F159" s="96">
        <f>SUM(F160:F170)</f>
        <v>169980</v>
      </c>
      <c r="G159" s="90"/>
      <c r="H159" s="97">
        <f>SUM(H160:H170)</f>
        <v>13180</v>
      </c>
      <c r="I159" s="96">
        <f>SUM(I160:I170)</f>
        <v>0</v>
      </c>
      <c r="J159" s="96">
        <f>SUM(J160:J170)</f>
        <v>0</v>
      </c>
      <c r="K159" s="96">
        <f>SUM(K160:K170)</f>
        <v>0</v>
      </c>
      <c r="L159" s="96">
        <f>SUM(L160:L170)</f>
        <v>0</v>
      </c>
      <c r="M159" s="96">
        <f>SUM(M160:M170)</f>
        <v>0</v>
      </c>
      <c r="N159" s="98">
        <f>SUM(N160:N170)</f>
        <v>183160</v>
      </c>
      <c r="O159" s="95"/>
    </row>
    <row r="160" spans="2:15" ht="23.25">
      <c r="B160" s="88"/>
      <c r="C160" s="33"/>
      <c r="D160" s="33">
        <v>3020</v>
      </c>
      <c r="E160" s="34" t="s">
        <v>149</v>
      </c>
      <c r="F160" s="93">
        <v>320</v>
      </c>
      <c r="G160" s="90"/>
      <c r="H160" s="36"/>
      <c r="I160" s="89"/>
      <c r="J160" s="89"/>
      <c r="K160" s="89"/>
      <c r="L160" s="89"/>
      <c r="M160" s="89"/>
      <c r="N160" s="94">
        <f>F160+H160</f>
        <v>320</v>
      </c>
      <c r="O160" s="95"/>
    </row>
    <row r="161" spans="2:15" ht="23.25">
      <c r="B161" s="88"/>
      <c r="C161" s="33"/>
      <c r="D161" s="33">
        <v>4010</v>
      </c>
      <c r="E161" s="34" t="s">
        <v>143</v>
      </c>
      <c r="F161" s="93">
        <v>106300</v>
      </c>
      <c r="G161" s="90"/>
      <c r="H161" s="54">
        <v>-1750</v>
      </c>
      <c r="I161" s="89"/>
      <c r="J161" s="89"/>
      <c r="K161" s="89"/>
      <c r="L161" s="89"/>
      <c r="M161" s="89"/>
      <c r="N161" s="94">
        <f>F161+H161</f>
        <v>104550</v>
      </c>
      <c r="O161" s="95"/>
    </row>
    <row r="162" spans="2:15" ht="12.75">
      <c r="B162" s="88"/>
      <c r="C162" s="33"/>
      <c r="D162" s="33">
        <v>4040</v>
      </c>
      <c r="E162" s="34" t="s">
        <v>150</v>
      </c>
      <c r="F162" s="93">
        <v>7730</v>
      </c>
      <c r="G162" s="90"/>
      <c r="H162" s="36"/>
      <c r="I162" s="89"/>
      <c r="J162" s="89"/>
      <c r="K162" s="89"/>
      <c r="L162" s="89"/>
      <c r="M162" s="89"/>
      <c r="N162" s="94">
        <f>F162+H162</f>
        <v>7730</v>
      </c>
      <c r="O162" s="95"/>
    </row>
    <row r="163" spans="2:15" ht="12.75">
      <c r="B163" s="88"/>
      <c r="C163" s="33"/>
      <c r="D163" s="33">
        <v>4110</v>
      </c>
      <c r="E163" s="34" t="s">
        <v>144</v>
      </c>
      <c r="F163" s="93">
        <v>20600</v>
      </c>
      <c r="G163" s="90"/>
      <c r="H163" s="36"/>
      <c r="I163" s="89"/>
      <c r="J163" s="89"/>
      <c r="K163" s="89"/>
      <c r="L163" s="89"/>
      <c r="M163" s="89"/>
      <c r="N163" s="94">
        <f>F163+H163</f>
        <v>20600</v>
      </c>
      <c r="O163" s="95"/>
    </row>
    <row r="164" spans="2:15" ht="12.75">
      <c r="B164" s="88"/>
      <c r="C164" s="33"/>
      <c r="D164" s="33">
        <v>4120</v>
      </c>
      <c r="E164" s="34" t="s">
        <v>151</v>
      </c>
      <c r="F164" s="93">
        <v>2880</v>
      </c>
      <c r="G164" s="90"/>
      <c r="H164" s="36"/>
      <c r="I164" s="89"/>
      <c r="J164" s="89"/>
      <c r="K164" s="89"/>
      <c r="L164" s="89"/>
      <c r="M164" s="89"/>
      <c r="N164" s="94">
        <f>F164+H164</f>
        <v>2880</v>
      </c>
      <c r="O164" s="95"/>
    </row>
    <row r="165" spans="2:15" ht="12.75">
      <c r="B165" s="88"/>
      <c r="C165" s="33"/>
      <c r="D165" s="33">
        <v>4210</v>
      </c>
      <c r="E165" s="34" t="s">
        <v>121</v>
      </c>
      <c r="F165" s="93">
        <v>20020</v>
      </c>
      <c r="G165" s="90"/>
      <c r="H165" s="36"/>
      <c r="I165" s="89"/>
      <c r="J165" s="89"/>
      <c r="K165" s="89"/>
      <c r="L165" s="89"/>
      <c r="M165" s="89"/>
      <c r="N165" s="94">
        <f>F165+H165</f>
        <v>20020</v>
      </c>
      <c r="O165" s="95"/>
    </row>
    <row r="166" spans="2:15" ht="12.75">
      <c r="B166" s="88"/>
      <c r="C166" s="33"/>
      <c r="D166" s="33">
        <v>4270</v>
      </c>
      <c r="E166" s="34" t="s">
        <v>122</v>
      </c>
      <c r="F166" s="93">
        <v>2800</v>
      </c>
      <c r="G166" s="90"/>
      <c r="H166" s="36"/>
      <c r="I166" s="89"/>
      <c r="J166" s="89"/>
      <c r="K166" s="89"/>
      <c r="L166" s="89"/>
      <c r="M166" s="89"/>
      <c r="N166" s="94">
        <f>F166+H166</f>
        <v>2800</v>
      </c>
      <c r="O166" s="95"/>
    </row>
    <row r="167" spans="2:15" ht="12.75">
      <c r="B167" s="88"/>
      <c r="C167" s="33"/>
      <c r="D167" s="33">
        <v>4300</v>
      </c>
      <c r="E167" s="34" t="s">
        <v>123</v>
      </c>
      <c r="F167" s="93">
        <v>6000</v>
      </c>
      <c r="G167" s="90"/>
      <c r="H167" s="36">
        <v>1700</v>
      </c>
      <c r="I167" s="89"/>
      <c r="J167" s="89"/>
      <c r="K167" s="89"/>
      <c r="L167" s="89"/>
      <c r="M167" s="89"/>
      <c r="N167" s="94">
        <f>F167+H167</f>
        <v>7700</v>
      </c>
      <c r="O167" s="95"/>
    </row>
    <row r="168" spans="2:15" ht="12.75">
      <c r="B168" s="88"/>
      <c r="C168" s="33"/>
      <c r="D168" s="33">
        <v>4410</v>
      </c>
      <c r="E168" s="34" t="s">
        <v>147</v>
      </c>
      <c r="F168" s="93">
        <v>400</v>
      </c>
      <c r="G168" s="90"/>
      <c r="H168" s="36">
        <v>50</v>
      </c>
      <c r="I168" s="89"/>
      <c r="J168" s="89"/>
      <c r="K168" s="89"/>
      <c r="L168" s="89"/>
      <c r="M168" s="89"/>
      <c r="N168" s="94">
        <f>F168+H168</f>
        <v>450</v>
      </c>
      <c r="O168" s="95"/>
    </row>
    <row r="169" spans="2:15" ht="23.25">
      <c r="B169" s="88"/>
      <c r="C169" s="33"/>
      <c r="D169" s="33">
        <v>4440</v>
      </c>
      <c r="E169" s="34" t="s">
        <v>154</v>
      </c>
      <c r="F169" s="93">
        <v>2930</v>
      </c>
      <c r="G169" s="90"/>
      <c r="H169" s="36"/>
      <c r="I169" s="89"/>
      <c r="J169" s="89"/>
      <c r="K169" s="89"/>
      <c r="L169" s="89"/>
      <c r="M169" s="89"/>
      <c r="N169" s="94">
        <f>F169+H169</f>
        <v>2930</v>
      </c>
      <c r="O169" s="95"/>
    </row>
    <row r="170" spans="2:15" ht="23.25">
      <c r="B170" s="88"/>
      <c r="C170" s="33"/>
      <c r="D170" s="33">
        <v>6060</v>
      </c>
      <c r="E170" s="34" t="s">
        <v>139</v>
      </c>
      <c r="F170" s="93"/>
      <c r="G170" s="90"/>
      <c r="H170" s="36">
        <v>13180</v>
      </c>
      <c r="I170" s="89"/>
      <c r="J170" s="89"/>
      <c r="K170" s="89"/>
      <c r="L170" s="89"/>
      <c r="M170" s="89"/>
      <c r="N170" s="94">
        <f>F170+H170</f>
        <v>13180</v>
      </c>
      <c r="O170" s="95"/>
    </row>
    <row r="171" spans="2:15" ht="23.25">
      <c r="B171" s="88"/>
      <c r="C171" s="27">
        <v>80146</v>
      </c>
      <c r="D171" s="27"/>
      <c r="E171" s="28" t="s">
        <v>182</v>
      </c>
      <c r="F171" s="96">
        <f>F172</f>
        <v>22700</v>
      </c>
      <c r="G171" s="90"/>
      <c r="H171" s="97">
        <f>H172</f>
        <v>0</v>
      </c>
      <c r="I171" s="96">
        <f>I172</f>
        <v>0</v>
      </c>
      <c r="J171" s="96">
        <f>J172</f>
        <v>0</v>
      </c>
      <c r="K171" s="96">
        <f>K172</f>
        <v>0</v>
      </c>
      <c r="L171" s="96">
        <f>L172</f>
        <v>0</v>
      </c>
      <c r="M171" s="96">
        <f>M172</f>
        <v>0</v>
      </c>
      <c r="N171" s="98">
        <f>N172</f>
        <v>22700</v>
      </c>
      <c r="O171" s="95"/>
    </row>
    <row r="172" spans="2:15" ht="12.75">
      <c r="B172" s="88"/>
      <c r="C172" s="33"/>
      <c r="D172" s="33">
        <v>4300</v>
      </c>
      <c r="E172" s="34" t="s">
        <v>123</v>
      </c>
      <c r="F172" s="93">
        <v>22700</v>
      </c>
      <c r="G172" s="90"/>
      <c r="H172" s="36"/>
      <c r="I172" s="89"/>
      <c r="J172" s="89"/>
      <c r="K172" s="89"/>
      <c r="L172" s="89"/>
      <c r="M172" s="89"/>
      <c r="N172" s="94">
        <f>F172+H172</f>
        <v>22700</v>
      </c>
      <c r="O172" s="95"/>
    </row>
    <row r="173" spans="2:15" ht="12.75">
      <c r="B173" s="88"/>
      <c r="C173" s="27">
        <v>80195</v>
      </c>
      <c r="D173" s="27"/>
      <c r="E173" s="28" t="s">
        <v>13</v>
      </c>
      <c r="F173" s="96">
        <f>SUM(F174:F176)</f>
        <v>70968</v>
      </c>
      <c r="G173" s="90"/>
      <c r="H173" s="117">
        <f>SUM(H174:H176)</f>
        <v>200</v>
      </c>
      <c r="I173" s="96">
        <f>SUM(I174:I176)</f>
        <v>0</v>
      </c>
      <c r="J173" s="96">
        <f>SUM(J174:J176)</f>
        <v>0</v>
      </c>
      <c r="K173" s="96">
        <f>SUM(K174:K176)</f>
        <v>0</v>
      </c>
      <c r="L173" s="96">
        <f>SUM(L174:L176)</f>
        <v>0</v>
      </c>
      <c r="M173" s="96">
        <f>SUM(M174:M176)</f>
        <v>0</v>
      </c>
      <c r="N173" s="98">
        <f>SUM(N174:N176)</f>
        <v>71168</v>
      </c>
      <c r="O173" s="95"/>
    </row>
    <row r="174" spans="2:15" ht="68.25">
      <c r="B174" s="88"/>
      <c r="C174" s="27"/>
      <c r="D174" s="33">
        <v>4170</v>
      </c>
      <c r="E174" s="34" t="s">
        <v>160</v>
      </c>
      <c r="F174" s="96"/>
      <c r="G174" s="90"/>
      <c r="H174" s="118">
        <v>200</v>
      </c>
      <c r="I174" s="96"/>
      <c r="J174" s="96"/>
      <c r="K174" s="96"/>
      <c r="L174" s="96"/>
      <c r="M174" s="96"/>
      <c r="N174" s="94">
        <f>F174+H174</f>
        <v>200</v>
      </c>
      <c r="O174" s="119" t="s">
        <v>183</v>
      </c>
    </row>
    <row r="175" spans="2:15" ht="12.75">
      <c r="B175" s="120"/>
      <c r="C175" s="115"/>
      <c r="D175" s="115">
        <v>4300</v>
      </c>
      <c r="E175" s="34" t="s">
        <v>123</v>
      </c>
      <c r="F175" s="93">
        <v>42240</v>
      </c>
      <c r="G175" s="90"/>
      <c r="H175" s="36"/>
      <c r="I175" s="89"/>
      <c r="J175" s="89"/>
      <c r="K175" s="89"/>
      <c r="L175" s="89"/>
      <c r="M175" s="89"/>
      <c r="N175" s="94">
        <f>F175+H175</f>
        <v>42240</v>
      </c>
      <c r="O175" s="119"/>
    </row>
    <row r="176" spans="2:15" ht="23.25">
      <c r="B176" s="88"/>
      <c r="C176" s="33"/>
      <c r="D176" s="33">
        <v>4440</v>
      </c>
      <c r="E176" s="34" t="s">
        <v>154</v>
      </c>
      <c r="F176" s="93">
        <v>28728</v>
      </c>
      <c r="G176" s="90"/>
      <c r="H176" s="36"/>
      <c r="I176" s="89"/>
      <c r="J176" s="89"/>
      <c r="K176" s="89"/>
      <c r="L176" s="89"/>
      <c r="M176" s="89"/>
      <c r="N176" s="94">
        <f>F176+H176</f>
        <v>28728</v>
      </c>
      <c r="O176" s="95"/>
    </row>
    <row r="177" spans="2:15" ht="12.75">
      <c r="B177" s="102">
        <v>851</v>
      </c>
      <c r="C177" s="121"/>
      <c r="D177" s="121"/>
      <c r="E177" s="104" t="s">
        <v>184</v>
      </c>
      <c r="F177" s="105">
        <f>F178+F188</f>
        <v>143996</v>
      </c>
      <c r="G177" s="85"/>
      <c r="H177" s="106">
        <f>H178+H188</f>
        <v>1300</v>
      </c>
      <c r="I177" s="105">
        <f>I178+I188</f>
        <v>0</v>
      </c>
      <c r="J177" s="105">
        <f>J178+J188</f>
        <v>0</v>
      </c>
      <c r="K177" s="105">
        <f>K178+K188</f>
        <v>0</v>
      </c>
      <c r="L177" s="105">
        <f>L178+L188</f>
        <v>0</v>
      </c>
      <c r="M177" s="105">
        <f>M178+M188</f>
        <v>0</v>
      </c>
      <c r="N177" s="105">
        <f>N178+N188</f>
        <v>145296</v>
      </c>
      <c r="O177" s="107"/>
    </row>
    <row r="178" spans="2:15" ht="12.75">
      <c r="B178" s="88"/>
      <c r="C178" s="27">
        <v>85154</v>
      </c>
      <c r="D178" s="27"/>
      <c r="E178" s="28" t="s">
        <v>185</v>
      </c>
      <c r="F178" s="96">
        <f>SUM(F179:F187)</f>
        <v>101996</v>
      </c>
      <c r="G178" s="90"/>
      <c r="H178" s="97">
        <f>SUM(H179:H187)</f>
        <v>1300</v>
      </c>
      <c r="I178" s="96">
        <f>SUM(I179:I187)</f>
        <v>0</v>
      </c>
      <c r="J178" s="96">
        <f>SUM(J179:J187)</f>
        <v>0</v>
      </c>
      <c r="K178" s="96">
        <f>SUM(K179:K187)</f>
        <v>0</v>
      </c>
      <c r="L178" s="96">
        <f>SUM(L179:L187)</f>
        <v>0</v>
      </c>
      <c r="M178" s="96">
        <f>SUM(M179:M187)</f>
        <v>0</v>
      </c>
      <c r="N178" s="98">
        <f>SUM(N179:N187)</f>
        <v>103296</v>
      </c>
      <c r="O178" s="95"/>
    </row>
    <row r="179" spans="2:15" ht="45.75">
      <c r="B179" s="88"/>
      <c r="C179" s="27"/>
      <c r="D179" s="33">
        <v>2820</v>
      </c>
      <c r="E179" s="34" t="s">
        <v>186</v>
      </c>
      <c r="F179" s="93">
        <v>4000</v>
      </c>
      <c r="G179" s="90"/>
      <c r="H179" s="36"/>
      <c r="I179" s="89"/>
      <c r="J179" s="89"/>
      <c r="K179" s="89"/>
      <c r="L179" s="89"/>
      <c r="M179" s="89"/>
      <c r="N179" s="94">
        <f>F179+H179</f>
        <v>4000</v>
      </c>
      <c r="O179" s="95"/>
    </row>
    <row r="180" spans="2:15" ht="12.75">
      <c r="B180" s="88"/>
      <c r="C180" s="27"/>
      <c r="D180" s="33">
        <v>4170</v>
      </c>
      <c r="E180" s="34" t="s">
        <v>160</v>
      </c>
      <c r="F180" s="93">
        <v>14200</v>
      </c>
      <c r="G180" s="90"/>
      <c r="H180" s="36"/>
      <c r="I180" s="89"/>
      <c r="J180" s="89"/>
      <c r="K180" s="89"/>
      <c r="L180" s="89"/>
      <c r="M180" s="89"/>
      <c r="N180" s="94">
        <f>F180+H180</f>
        <v>14200</v>
      </c>
      <c r="O180" s="95"/>
    </row>
    <row r="181" spans="2:15" ht="23.25">
      <c r="B181" s="88"/>
      <c r="C181" s="33"/>
      <c r="D181" s="33">
        <v>4210</v>
      </c>
      <c r="E181" s="34" t="s">
        <v>121</v>
      </c>
      <c r="F181" s="93">
        <v>26100</v>
      </c>
      <c r="G181" s="90"/>
      <c r="H181" s="36">
        <v>1300</v>
      </c>
      <c r="I181" s="89"/>
      <c r="J181" s="89"/>
      <c r="K181" s="89"/>
      <c r="L181" s="89"/>
      <c r="M181" s="89"/>
      <c r="N181" s="94">
        <f>F181+H181</f>
        <v>27400</v>
      </c>
      <c r="O181" s="95" t="s">
        <v>187</v>
      </c>
    </row>
    <row r="182" spans="2:15" ht="12.75">
      <c r="B182" s="88"/>
      <c r="C182" s="33"/>
      <c r="D182" s="33">
        <v>4260</v>
      </c>
      <c r="E182" s="34" t="s">
        <v>152</v>
      </c>
      <c r="F182" s="93">
        <v>5000</v>
      </c>
      <c r="G182" s="90"/>
      <c r="H182" s="36"/>
      <c r="I182" s="89"/>
      <c r="J182" s="89"/>
      <c r="K182" s="89"/>
      <c r="L182" s="89"/>
      <c r="M182" s="89"/>
      <c r="N182" s="94">
        <f>F182+H182</f>
        <v>5000</v>
      </c>
      <c r="O182" s="95"/>
    </row>
    <row r="183" spans="2:15" ht="12.75">
      <c r="B183" s="88"/>
      <c r="C183" s="33"/>
      <c r="D183" s="33">
        <v>4270</v>
      </c>
      <c r="E183" s="34" t="s">
        <v>122</v>
      </c>
      <c r="F183" s="93">
        <v>2000</v>
      </c>
      <c r="G183" s="90"/>
      <c r="H183" s="36"/>
      <c r="I183" s="89"/>
      <c r="J183" s="89"/>
      <c r="K183" s="89"/>
      <c r="L183" s="89"/>
      <c r="M183" s="89"/>
      <c r="N183" s="94">
        <f>F183+H183</f>
        <v>2000</v>
      </c>
      <c r="O183" s="95"/>
    </row>
    <row r="184" spans="2:15" ht="12.75">
      <c r="B184" s="88"/>
      <c r="C184" s="33"/>
      <c r="D184" s="33">
        <v>4300</v>
      </c>
      <c r="E184" s="34" t="s">
        <v>123</v>
      </c>
      <c r="F184" s="93">
        <v>35596</v>
      </c>
      <c r="G184" s="90"/>
      <c r="H184" s="36"/>
      <c r="I184" s="89"/>
      <c r="J184" s="89"/>
      <c r="K184" s="89"/>
      <c r="L184" s="89"/>
      <c r="M184" s="89"/>
      <c r="N184" s="94">
        <f>F184+H184</f>
        <v>35596</v>
      </c>
      <c r="O184" s="95"/>
    </row>
    <row r="185" spans="2:15" ht="12.75">
      <c r="B185" s="88"/>
      <c r="C185" s="33"/>
      <c r="D185" s="33">
        <v>4410</v>
      </c>
      <c r="E185" s="34" t="s">
        <v>147</v>
      </c>
      <c r="F185" s="93">
        <v>1000</v>
      </c>
      <c r="G185" s="90"/>
      <c r="H185" s="36"/>
      <c r="I185" s="89"/>
      <c r="J185" s="89"/>
      <c r="K185" s="89"/>
      <c r="L185" s="89"/>
      <c r="M185" s="89"/>
      <c r="N185" s="94">
        <f>F185+H185</f>
        <v>1000</v>
      </c>
      <c r="O185" s="95"/>
    </row>
    <row r="186" spans="2:15" ht="12.75">
      <c r="B186" s="88"/>
      <c r="C186" s="33"/>
      <c r="D186" s="33">
        <v>4430</v>
      </c>
      <c r="E186" s="34" t="s">
        <v>153</v>
      </c>
      <c r="F186" s="93">
        <v>200</v>
      </c>
      <c r="G186" s="90"/>
      <c r="H186" s="36"/>
      <c r="I186" s="89"/>
      <c r="J186" s="89"/>
      <c r="K186" s="89"/>
      <c r="L186" s="89"/>
      <c r="M186" s="89"/>
      <c r="N186" s="94">
        <f>F186+H186</f>
        <v>200</v>
      </c>
      <c r="O186" s="95"/>
    </row>
    <row r="187" spans="2:15" ht="23.25">
      <c r="B187" s="88"/>
      <c r="C187" s="33"/>
      <c r="D187" s="33">
        <v>6060</v>
      </c>
      <c r="E187" s="34" t="s">
        <v>139</v>
      </c>
      <c r="F187" s="93">
        <v>13900</v>
      </c>
      <c r="G187" s="90"/>
      <c r="H187" s="36"/>
      <c r="I187" s="89"/>
      <c r="J187" s="89"/>
      <c r="K187" s="89"/>
      <c r="L187" s="89"/>
      <c r="M187" s="89"/>
      <c r="N187" s="94">
        <f>F187+H187</f>
        <v>13900</v>
      </c>
      <c r="O187" s="95"/>
    </row>
    <row r="188" spans="2:15" ht="12.75">
      <c r="B188" s="88"/>
      <c r="C188" s="27">
        <v>85195</v>
      </c>
      <c r="D188" s="27"/>
      <c r="E188" s="28" t="s">
        <v>13</v>
      </c>
      <c r="F188" s="96">
        <f>SUM(F189:F189)</f>
        <v>42000</v>
      </c>
      <c r="G188" s="90"/>
      <c r="H188" s="97">
        <f>SUM(H189:H189)</f>
        <v>0</v>
      </c>
      <c r="I188" s="96">
        <f>SUM(I189:I189)</f>
        <v>0</v>
      </c>
      <c r="J188" s="96">
        <f>SUM(J189:J189)</f>
        <v>0</v>
      </c>
      <c r="K188" s="96">
        <f>SUM(K189:K189)</f>
        <v>0</v>
      </c>
      <c r="L188" s="96">
        <f>SUM(L189:L189)</f>
        <v>0</v>
      </c>
      <c r="M188" s="96">
        <f>SUM(M189:M189)</f>
        <v>0</v>
      </c>
      <c r="N188" s="98">
        <f>SUM(N189:N189)</f>
        <v>42000</v>
      </c>
      <c r="O188" s="95"/>
    </row>
    <row r="189" spans="2:15" ht="68.25">
      <c r="B189" s="88"/>
      <c r="C189" s="27"/>
      <c r="D189" s="45">
        <v>6300</v>
      </c>
      <c r="E189" s="46" t="s">
        <v>188</v>
      </c>
      <c r="F189" s="93">
        <v>42000</v>
      </c>
      <c r="G189" s="90"/>
      <c r="H189" s="36"/>
      <c r="I189" s="89"/>
      <c r="J189" s="89"/>
      <c r="K189" s="89"/>
      <c r="L189" s="89"/>
      <c r="M189" s="89"/>
      <c r="N189" s="94">
        <f>F189+H189</f>
        <v>42000</v>
      </c>
      <c r="O189" s="95"/>
    </row>
    <row r="190" spans="2:15" ht="12.75">
      <c r="B190" s="102">
        <v>852</v>
      </c>
      <c r="C190" s="121"/>
      <c r="D190" s="121"/>
      <c r="E190" s="104" t="s">
        <v>99</v>
      </c>
      <c r="F190" s="105">
        <f>F191+F198+F200+F204+F206+F221+F226</f>
        <v>2003875</v>
      </c>
      <c r="G190" s="85"/>
      <c r="H190" s="106">
        <f>H191+H198+H200+H204+H206+H221+H226</f>
        <v>260050</v>
      </c>
      <c r="I190" s="105">
        <f>I191+I198+I200+I204+I206+I221+I226</f>
        <v>0</v>
      </c>
      <c r="J190" s="105">
        <f>J191+J198+J200+J204+J206+J221+J226</f>
        <v>0</v>
      </c>
      <c r="K190" s="105">
        <f>K191+K198+K200+K204+K206+K221+K226</f>
        <v>0</v>
      </c>
      <c r="L190" s="105">
        <f>L191+L198+L200+L204+L206+L221+L226</f>
        <v>0</v>
      </c>
      <c r="M190" s="105">
        <f>M191+M198+M200+M204+M206+M221+M226</f>
        <v>0</v>
      </c>
      <c r="N190" s="105">
        <f>N191+N198+N200+N204+N206+N221+N226</f>
        <v>2263925</v>
      </c>
      <c r="O190" s="107"/>
    </row>
    <row r="191" spans="2:15" ht="34.5">
      <c r="B191" s="110"/>
      <c r="C191" s="113">
        <v>85212</v>
      </c>
      <c r="D191" s="55"/>
      <c r="E191" s="28" t="s">
        <v>100</v>
      </c>
      <c r="F191" s="96">
        <f>SUM(F192:F197)</f>
        <v>1057000</v>
      </c>
      <c r="G191" s="90"/>
      <c r="H191" s="97">
        <f>SUM(H192:H197)</f>
        <v>259050</v>
      </c>
      <c r="I191" s="96">
        <f>SUM(I192:I197)</f>
        <v>0</v>
      </c>
      <c r="J191" s="96">
        <f>SUM(J192:J197)</f>
        <v>0</v>
      </c>
      <c r="K191" s="96">
        <f>SUM(K192:K197)</f>
        <v>0</v>
      </c>
      <c r="L191" s="96">
        <f>SUM(L192:L197)</f>
        <v>0</v>
      </c>
      <c r="M191" s="96">
        <f>SUM(M192:M197)</f>
        <v>0</v>
      </c>
      <c r="N191" s="98">
        <f>SUM(N192:N197)</f>
        <v>1316050</v>
      </c>
      <c r="O191" s="95"/>
    </row>
    <row r="192" spans="2:15" ht="34.5">
      <c r="B192" s="110"/>
      <c r="C192" s="55"/>
      <c r="D192" s="33">
        <v>3110</v>
      </c>
      <c r="E192" s="34" t="s">
        <v>189</v>
      </c>
      <c r="F192" s="93">
        <v>1025290</v>
      </c>
      <c r="G192" s="90"/>
      <c r="H192" s="36">
        <v>251279</v>
      </c>
      <c r="I192" s="89"/>
      <c r="J192" s="89"/>
      <c r="K192" s="89"/>
      <c r="L192" s="89"/>
      <c r="M192" s="89"/>
      <c r="N192" s="94">
        <f>F192+H192</f>
        <v>1276569</v>
      </c>
      <c r="O192" s="119" t="s">
        <v>190</v>
      </c>
    </row>
    <row r="193" spans="2:15" ht="23.25">
      <c r="B193" s="110"/>
      <c r="C193" s="55"/>
      <c r="D193" s="33">
        <v>4010</v>
      </c>
      <c r="E193" s="34" t="s">
        <v>143</v>
      </c>
      <c r="F193" s="93">
        <v>19746</v>
      </c>
      <c r="G193" s="90"/>
      <c r="H193" s="36">
        <v>5512</v>
      </c>
      <c r="I193" s="89"/>
      <c r="J193" s="89"/>
      <c r="K193" s="89"/>
      <c r="L193" s="89"/>
      <c r="M193" s="89"/>
      <c r="N193" s="94">
        <f>F193+H193</f>
        <v>25258</v>
      </c>
      <c r="O193" s="95" t="s">
        <v>191</v>
      </c>
    </row>
    <row r="194" spans="2:15" ht="12.75">
      <c r="B194" s="110"/>
      <c r="C194" s="55"/>
      <c r="D194" s="33">
        <v>4110</v>
      </c>
      <c r="E194" s="34" t="s">
        <v>144</v>
      </c>
      <c r="F194" s="93">
        <v>3402</v>
      </c>
      <c r="G194" s="90"/>
      <c r="H194" s="36">
        <v>950</v>
      </c>
      <c r="I194" s="89"/>
      <c r="J194" s="89"/>
      <c r="K194" s="89"/>
      <c r="L194" s="89"/>
      <c r="M194" s="89"/>
      <c r="N194" s="94">
        <f>F194+H194</f>
        <v>4352</v>
      </c>
      <c r="O194" s="95"/>
    </row>
    <row r="195" spans="2:15" ht="12.75">
      <c r="B195" s="110"/>
      <c r="C195" s="55"/>
      <c r="D195" s="33">
        <v>4210</v>
      </c>
      <c r="E195" s="34" t="s">
        <v>121</v>
      </c>
      <c r="F195" s="93">
        <v>1000</v>
      </c>
      <c r="G195" s="90"/>
      <c r="H195" s="36">
        <v>567</v>
      </c>
      <c r="I195" s="89"/>
      <c r="J195" s="89"/>
      <c r="K195" s="89"/>
      <c r="L195" s="89"/>
      <c r="M195" s="89"/>
      <c r="N195" s="94">
        <f>F195+H195</f>
        <v>1567</v>
      </c>
      <c r="O195" s="95"/>
    </row>
    <row r="196" spans="2:15" ht="12.75">
      <c r="B196" s="110"/>
      <c r="C196" s="55"/>
      <c r="D196" s="33">
        <v>4300</v>
      </c>
      <c r="E196" s="34" t="s">
        <v>123</v>
      </c>
      <c r="F196" s="93">
        <v>7562</v>
      </c>
      <c r="G196" s="90"/>
      <c r="H196" s="36">
        <v>657</v>
      </c>
      <c r="I196" s="89"/>
      <c r="J196" s="89"/>
      <c r="K196" s="89"/>
      <c r="L196" s="89"/>
      <c r="M196" s="89"/>
      <c r="N196" s="94">
        <f>F196+H196</f>
        <v>8219</v>
      </c>
      <c r="O196" s="95"/>
    </row>
    <row r="197" spans="2:15" ht="12.75">
      <c r="B197" s="110"/>
      <c r="C197" s="55"/>
      <c r="D197" s="33">
        <v>4410</v>
      </c>
      <c r="E197" s="34" t="s">
        <v>147</v>
      </c>
      <c r="F197" s="93"/>
      <c r="G197" s="90"/>
      <c r="H197" s="36">
        <v>85</v>
      </c>
      <c r="I197" s="89"/>
      <c r="J197" s="89"/>
      <c r="K197" s="89"/>
      <c r="L197" s="89"/>
      <c r="M197" s="89"/>
      <c r="N197" s="94">
        <f>F197+H197</f>
        <v>85</v>
      </c>
      <c r="O197" s="95"/>
    </row>
    <row r="198" spans="2:15" ht="57">
      <c r="B198" s="110"/>
      <c r="C198" s="27">
        <v>85213</v>
      </c>
      <c r="D198" s="27"/>
      <c r="E198" s="28" t="s">
        <v>102</v>
      </c>
      <c r="F198" s="96">
        <f>F199</f>
        <v>8640</v>
      </c>
      <c r="G198" s="90"/>
      <c r="H198" s="97">
        <f>H199</f>
        <v>0</v>
      </c>
      <c r="I198" s="96">
        <f>I199</f>
        <v>0</v>
      </c>
      <c r="J198" s="96">
        <f>J199</f>
        <v>0</v>
      </c>
      <c r="K198" s="96">
        <f>K199</f>
        <v>0</v>
      </c>
      <c r="L198" s="96">
        <f>L199</f>
        <v>0</v>
      </c>
      <c r="M198" s="96">
        <f>M199</f>
        <v>0</v>
      </c>
      <c r="N198" s="98">
        <f>N199</f>
        <v>8640</v>
      </c>
      <c r="O198" s="95"/>
    </row>
    <row r="199" spans="2:15" ht="12.75">
      <c r="B199" s="110"/>
      <c r="C199" s="55"/>
      <c r="D199" s="33">
        <v>4130</v>
      </c>
      <c r="E199" s="34" t="s">
        <v>192</v>
      </c>
      <c r="F199" s="93">
        <v>8640</v>
      </c>
      <c r="G199" s="90"/>
      <c r="H199" s="36"/>
      <c r="I199" s="89"/>
      <c r="J199" s="89"/>
      <c r="K199" s="89"/>
      <c r="L199" s="89"/>
      <c r="M199" s="89"/>
      <c r="N199" s="94">
        <f>F199+H199</f>
        <v>8640</v>
      </c>
      <c r="O199" s="95"/>
    </row>
    <row r="200" spans="2:15" ht="23.25">
      <c r="B200" s="88"/>
      <c r="C200" s="27">
        <v>85214</v>
      </c>
      <c r="D200" s="27"/>
      <c r="E200" s="28" t="s">
        <v>103</v>
      </c>
      <c r="F200" s="96">
        <f>SUM(F201:F203)</f>
        <v>245041</v>
      </c>
      <c r="G200" s="90"/>
      <c r="H200" s="97">
        <f>SUM(H201:H203)</f>
        <v>600</v>
      </c>
      <c r="I200" s="96">
        <f>SUM(I201:I203)</f>
        <v>0</v>
      </c>
      <c r="J200" s="96">
        <f>SUM(J201:J203)</f>
        <v>0</v>
      </c>
      <c r="K200" s="96">
        <f>SUM(K201:K203)</f>
        <v>0</v>
      </c>
      <c r="L200" s="96">
        <f>SUM(L201:L203)</f>
        <v>0</v>
      </c>
      <c r="M200" s="96">
        <f>SUM(M201:M203)</f>
        <v>0</v>
      </c>
      <c r="N200" s="98">
        <f>SUM(N201:N203)</f>
        <v>245641</v>
      </c>
      <c r="O200" s="95"/>
    </row>
    <row r="201" spans="2:15" ht="34.5">
      <c r="B201" s="88"/>
      <c r="C201" s="33"/>
      <c r="D201" s="33">
        <v>3110</v>
      </c>
      <c r="E201" s="34" t="s">
        <v>189</v>
      </c>
      <c r="F201" s="93">
        <v>221741</v>
      </c>
      <c r="G201" s="90"/>
      <c r="H201" s="36">
        <v>600</v>
      </c>
      <c r="I201" s="89"/>
      <c r="J201" s="89"/>
      <c r="K201" s="89"/>
      <c r="L201" s="89"/>
      <c r="M201" s="89"/>
      <c r="N201" s="94">
        <f>F201+H201</f>
        <v>222341</v>
      </c>
      <c r="O201" s="119" t="s">
        <v>193</v>
      </c>
    </row>
    <row r="202" spans="2:15" ht="12.75">
      <c r="B202" s="88"/>
      <c r="C202" s="33"/>
      <c r="D202" s="33">
        <v>4110</v>
      </c>
      <c r="E202" s="34" t="s">
        <v>194</v>
      </c>
      <c r="F202" s="93">
        <v>3300</v>
      </c>
      <c r="G202" s="90"/>
      <c r="H202" s="36"/>
      <c r="I202" s="89"/>
      <c r="J202" s="89"/>
      <c r="K202" s="89"/>
      <c r="L202" s="89"/>
      <c r="M202" s="89"/>
      <c r="N202" s="94">
        <f>F202+H202</f>
        <v>3300</v>
      </c>
      <c r="O202" s="95"/>
    </row>
    <row r="203" spans="2:15" ht="34.5">
      <c r="B203" s="88"/>
      <c r="C203" s="33"/>
      <c r="D203" s="33">
        <v>4330</v>
      </c>
      <c r="E203" s="34" t="s">
        <v>195</v>
      </c>
      <c r="F203" s="93">
        <v>20000</v>
      </c>
      <c r="G203" s="90"/>
      <c r="H203" s="36"/>
      <c r="I203" s="89"/>
      <c r="J203" s="89"/>
      <c r="K203" s="89"/>
      <c r="L203" s="89"/>
      <c r="M203" s="89"/>
      <c r="N203" s="94">
        <f>F203+H203</f>
        <v>20000</v>
      </c>
      <c r="O203" s="95"/>
    </row>
    <row r="204" spans="2:15" ht="12.75">
      <c r="B204" s="88"/>
      <c r="C204" s="27">
        <v>85215</v>
      </c>
      <c r="D204" s="27"/>
      <c r="E204" s="28" t="s">
        <v>196</v>
      </c>
      <c r="F204" s="96">
        <f>F205</f>
        <v>215000</v>
      </c>
      <c r="G204" s="90"/>
      <c r="H204" s="97">
        <f>H205</f>
        <v>0</v>
      </c>
      <c r="I204" s="96">
        <f>I205</f>
        <v>0</v>
      </c>
      <c r="J204" s="96">
        <f>J205</f>
        <v>0</v>
      </c>
      <c r="K204" s="96">
        <f>K205</f>
        <v>0</v>
      </c>
      <c r="L204" s="96">
        <f>L205</f>
        <v>0</v>
      </c>
      <c r="M204" s="96">
        <f>M205</f>
        <v>0</v>
      </c>
      <c r="N204" s="98">
        <f>N205</f>
        <v>215000</v>
      </c>
      <c r="O204" s="95"/>
    </row>
    <row r="205" spans="2:15" ht="12.75">
      <c r="B205" s="88"/>
      <c r="C205" s="33"/>
      <c r="D205" s="33">
        <v>3110</v>
      </c>
      <c r="E205" s="34" t="s">
        <v>189</v>
      </c>
      <c r="F205" s="93">
        <v>215000</v>
      </c>
      <c r="G205" s="90"/>
      <c r="H205" s="36"/>
      <c r="I205" s="89"/>
      <c r="J205" s="89"/>
      <c r="K205" s="89"/>
      <c r="L205" s="89"/>
      <c r="M205" s="89"/>
      <c r="N205" s="94">
        <f>F205+H205</f>
        <v>215000</v>
      </c>
      <c r="O205" s="95"/>
    </row>
    <row r="206" spans="2:15" ht="12.75">
      <c r="B206" s="88"/>
      <c r="C206" s="27">
        <v>85219</v>
      </c>
      <c r="D206" s="27"/>
      <c r="E206" s="28" t="s">
        <v>105</v>
      </c>
      <c r="F206" s="96">
        <f>SUM(F207:F220)</f>
        <v>388100</v>
      </c>
      <c r="G206" s="90"/>
      <c r="H206" s="97">
        <f>SUM(H207:H220)</f>
        <v>0</v>
      </c>
      <c r="I206" s="96">
        <f>SUM(I207:I220)</f>
        <v>0</v>
      </c>
      <c r="J206" s="96">
        <f>SUM(J207:J220)</f>
        <v>0</v>
      </c>
      <c r="K206" s="96">
        <f>SUM(K207:K220)</f>
        <v>0</v>
      </c>
      <c r="L206" s="96">
        <f>SUM(L207:L220)</f>
        <v>0</v>
      </c>
      <c r="M206" s="96">
        <f>SUM(M207:M220)</f>
        <v>0</v>
      </c>
      <c r="N206" s="98">
        <f>SUM(N207:N220)</f>
        <v>388100</v>
      </c>
      <c r="O206" s="95"/>
    </row>
    <row r="207" spans="2:15" ht="23.25">
      <c r="B207" s="88"/>
      <c r="C207" s="33"/>
      <c r="D207" s="33">
        <v>3020</v>
      </c>
      <c r="E207" s="34" t="s">
        <v>149</v>
      </c>
      <c r="F207" s="93">
        <v>5000</v>
      </c>
      <c r="G207" s="90"/>
      <c r="H207" s="36">
        <v>1181</v>
      </c>
      <c r="I207" s="89"/>
      <c r="J207" s="89"/>
      <c r="K207" s="89"/>
      <c r="L207" s="89"/>
      <c r="M207" s="89"/>
      <c r="N207" s="94">
        <f>F207+H207</f>
        <v>6181</v>
      </c>
      <c r="O207" s="95"/>
    </row>
    <row r="208" spans="2:15" ht="23.25">
      <c r="B208" s="88"/>
      <c r="C208" s="33"/>
      <c r="D208" s="33">
        <v>4010</v>
      </c>
      <c r="E208" s="34" t="s">
        <v>143</v>
      </c>
      <c r="F208" s="93">
        <v>219900</v>
      </c>
      <c r="G208" s="90"/>
      <c r="H208" s="36"/>
      <c r="I208" s="89"/>
      <c r="J208" s="89"/>
      <c r="K208" s="89"/>
      <c r="L208" s="89"/>
      <c r="M208" s="89"/>
      <c r="N208" s="94">
        <f>F208+H208</f>
        <v>219900</v>
      </c>
      <c r="O208" s="95"/>
    </row>
    <row r="209" spans="2:15" ht="12.75">
      <c r="B209" s="88"/>
      <c r="C209" s="33"/>
      <c r="D209" s="33">
        <v>4040</v>
      </c>
      <c r="E209" s="34" t="s">
        <v>150</v>
      </c>
      <c r="F209" s="93">
        <v>16128</v>
      </c>
      <c r="G209" s="90"/>
      <c r="H209" s="36"/>
      <c r="I209" s="89"/>
      <c r="J209" s="89"/>
      <c r="K209" s="89"/>
      <c r="L209" s="89"/>
      <c r="M209" s="89"/>
      <c r="N209" s="94">
        <f>F209+H209</f>
        <v>16128</v>
      </c>
      <c r="O209" s="95"/>
    </row>
    <row r="210" spans="2:15" ht="12.75">
      <c r="B210" s="88"/>
      <c r="C210" s="33"/>
      <c r="D210" s="33">
        <v>4110</v>
      </c>
      <c r="E210" s="34" t="s">
        <v>144</v>
      </c>
      <c r="F210" s="93">
        <v>44400</v>
      </c>
      <c r="G210" s="90"/>
      <c r="H210" s="54">
        <v>-1925</v>
      </c>
      <c r="I210" s="89"/>
      <c r="J210" s="89"/>
      <c r="K210" s="89"/>
      <c r="L210" s="89"/>
      <c r="M210" s="89"/>
      <c r="N210" s="94">
        <f>F210+H210</f>
        <v>42475</v>
      </c>
      <c r="O210" s="95"/>
    </row>
    <row r="211" spans="2:15" ht="12.75">
      <c r="B211" s="88"/>
      <c r="C211" s="33"/>
      <c r="D211" s="33">
        <v>4120</v>
      </c>
      <c r="E211" s="34" t="s">
        <v>197</v>
      </c>
      <c r="F211" s="93">
        <v>5900</v>
      </c>
      <c r="G211" s="90"/>
      <c r="H211" s="54">
        <v>-191</v>
      </c>
      <c r="I211" s="89"/>
      <c r="J211" s="89"/>
      <c r="K211" s="89"/>
      <c r="L211" s="89"/>
      <c r="M211" s="89"/>
      <c r="N211" s="94">
        <f>F211+H211</f>
        <v>5709</v>
      </c>
      <c r="O211" s="95"/>
    </row>
    <row r="212" spans="2:15" ht="12.75">
      <c r="B212" s="88"/>
      <c r="C212" s="33"/>
      <c r="D212" s="33">
        <v>4170</v>
      </c>
      <c r="E212" s="34" t="s">
        <v>160</v>
      </c>
      <c r="F212" s="93">
        <v>5456</v>
      </c>
      <c r="G212" s="90"/>
      <c r="H212" s="54">
        <v>-3494</v>
      </c>
      <c r="I212" s="89"/>
      <c r="J212" s="89"/>
      <c r="K212" s="89"/>
      <c r="L212" s="89"/>
      <c r="M212" s="89"/>
      <c r="N212" s="94">
        <f>F212+H212</f>
        <v>1962</v>
      </c>
      <c r="O212" s="95"/>
    </row>
    <row r="213" spans="2:15" ht="12.75">
      <c r="B213" s="88"/>
      <c r="C213" s="33"/>
      <c r="D213" s="33">
        <v>4210</v>
      </c>
      <c r="E213" s="34" t="s">
        <v>121</v>
      </c>
      <c r="F213" s="93">
        <v>18872</v>
      </c>
      <c r="G213" s="90"/>
      <c r="H213" s="36">
        <v>27137</v>
      </c>
      <c r="I213" s="89"/>
      <c r="J213" s="89"/>
      <c r="K213" s="89"/>
      <c r="L213" s="89"/>
      <c r="M213" s="89"/>
      <c r="N213" s="94">
        <f>F213+H213</f>
        <v>46009</v>
      </c>
      <c r="O213" s="95"/>
    </row>
    <row r="214" spans="2:15" ht="12.75">
      <c r="B214" s="88"/>
      <c r="C214" s="33"/>
      <c r="D214" s="33">
        <v>4260</v>
      </c>
      <c r="E214" s="34" t="s">
        <v>152</v>
      </c>
      <c r="F214" s="93">
        <v>8000</v>
      </c>
      <c r="G214" s="90"/>
      <c r="H214" s="54">
        <v>-1905</v>
      </c>
      <c r="I214" s="89"/>
      <c r="J214" s="89"/>
      <c r="K214" s="89"/>
      <c r="L214" s="89"/>
      <c r="M214" s="89"/>
      <c r="N214" s="94">
        <f>F214+H214</f>
        <v>6095</v>
      </c>
      <c r="O214" s="95"/>
    </row>
    <row r="215" spans="2:15" ht="12.75">
      <c r="B215" s="88"/>
      <c r="C215" s="33"/>
      <c r="D215" s="33">
        <v>4270</v>
      </c>
      <c r="E215" s="34" t="s">
        <v>155</v>
      </c>
      <c r="F215" s="93">
        <v>2000</v>
      </c>
      <c r="G215" s="90"/>
      <c r="H215" s="54">
        <v>-1212</v>
      </c>
      <c r="I215" s="89"/>
      <c r="J215" s="89"/>
      <c r="K215" s="89"/>
      <c r="L215" s="89"/>
      <c r="M215" s="89"/>
      <c r="N215" s="94">
        <f>F215+H215</f>
        <v>788</v>
      </c>
      <c r="O215" s="95"/>
    </row>
    <row r="216" spans="2:15" ht="12.75">
      <c r="B216" s="88"/>
      <c r="C216" s="33"/>
      <c r="D216" s="33">
        <v>4300</v>
      </c>
      <c r="E216" s="34" t="s">
        <v>123</v>
      </c>
      <c r="F216" s="93">
        <v>28800</v>
      </c>
      <c r="G216" s="90"/>
      <c r="H216" s="54">
        <v>-1942</v>
      </c>
      <c r="I216" s="89"/>
      <c r="J216" s="89"/>
      <c r="K216" s="89"/>
      <c r="L216" s="89"/>
      <c r="M216" s="89"/>
      <c r="N216" s="94">
        <f>F216+H216</f>
        <v>26858</v>
      </c>
      <c r="O216" s="95"/>
    </row>
    <row r="217" spans="2:15" ht="12.75">
      <c r="B217" s="88"/>
      <c r="C217" s="33"/>
      <c r="D217" s="33">
        <v>4410</v>
      </c>
      <c r="E217" s="34" t="s">
        <v>147</v>
      </c>
      <c r="F217" s="93">
        <v>10000</v>
      </c>
      <c r="G217" s="90"/>
      <c r="H217" s="54">
        <v>-1689</v>
      </c>
      <c r="I217" s="89"/>
      <c r="J217" s="89"/>
      <c r="K217" s="89"/>
      <c r="L217" s="89"/>
      <c r="M217" s="89"/>
      <c r="N217" s="94">
        <f>F217+H217</f>
        <v>8311</v>
      </c>
      <c r="O217" s="95"/>
    </row>
    <row r="218" spans="2:15" ht="12.75">
      <c r="B218" s="88"/>
      <c r="C218" s="33"/>
      <c r="D218" s="33">
        <v>4430</v>
      </c>
      <c r="E218" s="34" t="s">
        <v>153</v>
      </c>
      <c r="F218" s="93">
        <v>800</v>
      </c>
      <c r="G218" s="90"/>
      <c r="H218" s="36">
        <v>40</v>
      </c>
      <c r="I218" s="89"/>
      <c r="J218" s="89"/>
      <c r="K218" s="89"/>
      <c r="L218" s="89"/>
      <c r="M218" s="89"/>
      <c r="N218" s="94">
        <f>F218+H218</f>
        <v>840</v>
      </c>
      <c r="O218" s="95"/>
    </row>
    <row r="219" spans="2:15" ht="23.25">
      <c r="B219" s="88"/>
      <c r="C219" s="33"/>
      <c r="D219" s="33">
        <v>4440</v>
      </c>
      <c r="E219" s="34" t="s">
        <v>154</v>
      </c>
      <c r="F219" s="93">
        <v>6844</v>
      </c>
      <c r="G219" s="90"/>
      <c r="H219" s="36"/>
      <c r="I219" s="89"/>
      <c r="J219" s="89"/>
      <c r="K219" s="89"/>
      <c r="L219" s="89"/>
      <c r="M219" s="89"/>
      <c r="N219" s="94">
        <f>F219+H219</f>
        <v>6844</v>
      </c>
      <c r="O219" s="95"/>
    </row>
    <row r="220" spans="2:15" ht="23.25">
      <c r="B220" s="88"/>
      <c r="C220" s="33"/>
      <c r="D220" s="33">
        <v>6060</v>
      </c>
      <c r="E220" s="34" t="s">
        <v>139</v>
      </c>
      <c r="F220" s="93">
        <v>16000</v>
      </c>
      <c r="G220" s="90"/>
      <c r="H220" s="54">
        <v>-16000</v>
      </c>
      <c r="I220" s="89"/>
      <c r="J220" s="89"/>
      <c r="K220" s="89"/>
      <c r="L220" s="89"/>
      <c r="M220" s="89"/>
      <c r="N220" s="94">
        <f>F220+H220</f>
        <v>0</v>
      </c>
      <c r="O220" s="95"/>
    </row>
    <row r="221" spans="2:15" ht="23.25">
      <c r="B221" s="88"/>
      <c r="C221" s="27">
        <v>85228</v>
      </c>
      <c r="D221" s="27"/>
      <c r="E221" s="28" t="s">
        <v>198</v>
      </c>
      <c r="F221" s="96">
        <f>SUM(F222:F225)</f>
        <v>21720</v>
      </c>
      <c r="G221" s="90"/>
      <c r="H221" s="97">
        <f>SUM(H222:H225)</f>
        <v>0</v>
      </c>
      <c r="I221" s="96">
        <f>SUM(I222:I225)</f>
        <v>0</v>
      </c>
      <c r="J221" s="96">
        <f>SUM(J222:J225)</f>
        <v>0</v>
      </c>
      <c r="K221" s="96">
        <f>SUM(K222:K225)</f>
        <v>0</v>
      </c>
      <c r="L221" s="96">
        <f>SUM(L222:L225)</f>
        <v>0</v>
      </c>
      <c r="M221" s="96">
        <f>SUM(M222:M225)</f>
        <v>0</v>
      </c>
      <c r="N221" s="98">
        <f>SUM(N222:N225)</f>
        <v>21720</v>
      </c>
      <c r="O221" s="95"/>
    </row>
    <row r="222" spans="2:15" ht="23.25">
      <c r="B222" s="88"/>
      <c r="C222" s="33"/>
      <c r="D222" s="33">
        <v>4010</v>
      </c>
      <c r="E222" s="34" t="s">
        <v>143</v>
      </c>
      <c r="F222" s="93">
        <v>0</v>
      </c>
      <c r="G222" s="90"/>
      <c r="H222" s="36"/>
      <c r="I222" s="89"/>
      <c r="J222" s="89"/>
      <c r="K222" s="89"/>
      <c r="L222" s="89"/>
      <c r="M222" s="89"/>
      <c r="N222" s="94">
        <f>F222+H222</f>
        <v>0</v>
      </c>
      <c r="O222" s="95"/>
    </row>
    <row r="223" spans="2:15" ht="12.75">
      <c r="B223" s="88"/>
      <c r="C223" s="33"/>
      <c r="D223" s="33">
        <v>4110</v>
      </c>
      <c r="E223" s="34" t="s">
        <v>144</v>
      </c>
      <c r="F223" s="93">
        <v>0</v>
      </c>
      <c r="G223" s="90"/>
      <c r="H223" s="36"/>
      <c r="I223" s="89"/>
      <c r="J223" s="89"/>
      <c r="K223" s="89"/>
      <c r="L223" s="89"/>
      <c r="M223" s="89"/>
      <c r="N223" s="94">
        <f>F223+H223</f>
        <v>0</v>
      </c>
      <c r="O223" s="95"/>
    </row>
    <row r="224" spans="2:15" ht="12.75">
      <c r="B224" s="88"/>
      <c r="C224" s="33"/>
      <c r="D224" s="33">
        <v>4120</v>
      </c>
      <c r="E224" s="34" t="s">
        <v>197</v>
      </c>
      <c r="F224" s="93">
        <v>0</v>
      </c>
      <c r="G224" s="90"/>
      <c r="H224" s="36"/>
      <c r="I224" s="89"/>
      <c r="J224" s="89"/>
      <c r="K224" s="89"/>
      <c r="L224" s="89"/>
      <c r="M224" s="89"/>
      <c r="N224" s="94">
        <f>F224+H224</f>
        <v>0</v>
      </c>
      <c r="O224" s="95"/>
    </row>
    <row r="225" spans="2:15" ht="12.75">
      <c r="B225" s="88"/>
      <c r="C225" s="33"/>
      <c r="D225" s="33">
        <v>4170</v>
      </c>
      <c r="E225" s="34" t="s">
        <v>160</v>
      </c>
      <c r="F225" s="93">
        <v>21720</v>
      </c>
      <c r="G225" s="90"/>
      <c r="H225" s="36"/>
      <c r="I225" s="89"/>
      <c r="J225" s="89"/>
      <c r="K225" s="89"/>
      <c r="L225" s="89"/>
      <c r="M225" s="89"/>
      <c r="N225" s="94">
        <f>F225+H225</f>
        <v>21720</v>
      </c>
      <c r="O225" s="95"/>
    </row>
    <row r="226" spans="2:15" ht="12.75">
      <c r="B226" s="88"/>
      <c r="C226" s="27">
        <v>85295</v>
      </c>
      <c r="D226" s="27"/>
      <c r="E226" s="28" t="s">
        <v>13</v>
      </c>
      <c r="F226" s="96">
        <f>SUM(F227:F228)</f>
        <v>68374</v>
      </c>
      <c r="G226" s="90"/>
      <c r="H226" s="97">
        <f>SUM(H227:H228)</f>
        <v>400</v>
      </c>
      <c r="I226" s="96">
        <f>SUM(I227:I228)</f>
        <v>0</v>
      </c>
      <c r="J226" s="96">
        <f>SUM(J227:J228)</f>
        <v>0</v>
      </c>
      <c r="K226" s="96">
        <f>SUM(K227:K228)</f>
        <v>0</v>
      </c>
      <c r="L226" s="96">
        <f>SUM(L227:L228)</f>
        <v>0</v>
      </c>
      <c r="M226" s="96">
        <f>SUM(M227:M228)</f>
        <v>0</v>
      </c>
      <c r="N226" s="98">
        <f>SUM(N227:N228)</f>
        <v>68774</v>
      </c>
      <c r="O226" s="95"/>
    </row>
    <row r="227" spans="2:15" ht="12.75">
      <c r="B227" s="88"/>
      <c r="C227" s="27"/>
      <c r="D227" s="33">
        <v>3110</v>
      </c>
      <c r="E227" s="34" t="s">
        <v>189</v>
      </c>
      <c r="F227" s="93">
        <v>68374</v>
      </c>
      <c r="G227" s="90"/>
      <c r="H227" s="36"/>
      <c r="I227" s="89"/>
      <c r="J227" s="89"/>
      <c r="K227" s="89"/>
      <c r="L227" s="89"/>
      <c r="M227" s="89"/>
      <c r="N227" s="94">
        <f>F227+H227</f>
        <v>68374</v>
      </c>
      <c r="O227" s="95"/>
    </row>
    <row r="228" spans="2:15" ht="23.25">
      <c r="B228" s="88"/>
      <c r="C228" s="27"/>
      <c r="D228" s="33">
        <v>4300</v>
      </c>
      <c r="E228" s="34" t="s">
        <v>123</v>
      </c>
      <c r="F228" s="93"/>
      <c r="G228" s="90"/>
      <c r="H228" s="36">
        <v>400</v>
      </c>
      <c r="I228" s="89"/>
      <c r="J228" s="89"/>
      <c r="K228" s="89"/>
      <c r="L228" s="89"/>
      <c r="M228" s="89"/>
      <c r="N228" s="94">
        <f>F228+H228</f>
        <v>400</v>
      </c>
      <c r="O228" s="95" t="s">
        <v>199</v>
      </c>
    </row>
    <row r="229" spans="2:15" ht="12.75">
      <c r="B229" s="102">
        <v>854</v>
      </c>
      <c r="C229" s="103"/>
      <c r="D229" s="103"/>
      <c r="E229" s="104" t="s">
        <v>106</v>
      </c>
      <c r="F229" s="105">
        <f>F230</f>
        <v>20000</v>
      </c>
      <c r="G229" s="85"/>
      <c r="H229" s="106">
        <f>H230</f>
        <v>9331</v>
      </c>
      <c r="I229" s="105">
        <f>I230</f>
        <v>0</v>
      </c>
      <c r="J229" s="105">
        <f>J230</f>
        <v>0</v>
      </c>
      <c r="K229" s="105">
        <f>K230</f>
        <v>0</v>
      </c>
      <c r="L229" s="105">
        <f>L230</f>
        <v>0</v>
      </c>
      <c r="M229" s="105">
        <f>M230</f>
        <v>0</v>
      </c>
      <c r="N229" s="105">
        <f>N230</f>
        <v>29331</v>
      </c>
      <c r="O229" s="107"/>
    </row>
    <row r="230" spans="2:15" ht="12.75">
      <c r="B230" s="88"/>
      <c r="C230" s="27">
        <v>85415</v>
      </c>
      <c r="D230" s="55"/>
      <c r="E230" s="59" t="s">
        <v>107</v>
      </c>
      <c r="F230" s="96">
        <f>F231</f>
        <v>20000</v>
      </c>
      <c r="G230" s="90"/>
      <c r="H230" s="97">
        <f>H231</f>
        <v>9331</v>
      </c>
      <c r="I230" s="96">
        <f>I231</f>
        <v>0</v>
      </c>
      <c r="J230" s="96">
        <f>J231</f>
        <v>0</v>
      </c>
      <c r="K230" s="96">
        <f>K231</f>
        <v>0</v>
      </c>
      <c r="L230" s="96">
        <f>L231</f>
        <v>0</v>
      </c>
      <c r="M230" s="96">
        <f>M231</f>
        <v>0</v>
      </c>
      <c r="N230" s="98">
        <f>N231</f>
        <v>29331</v>
      </c>
      <c r="O230" s="95"/>
    </row>
    <row r="231" spans="2:15" ht="34.5">
      <c r="B231" s="88"/>
      <c r="C231" s="27"/>
      <c r="D231" s="33">
        <v>3260</v>
      </c>
      <c r="E231" s="34" t="s">
        <v>177</v>
      </c>
      <c r="F231" s="93">
        <v>20000</v>
      </c>
      <c r="G231" s="90"/>
      <c r="H231" s="36">
        <v>9331</v>
      </c>
      <c r="I231" s="89"/>
      <c r="J231" s="89"/>
      <c r="K231" s="89"/>
      <c r="L231" s="89"/>
      <c r="M231" s="89"/>
      <c r="N231" s="94">
        <f>F231+H231</f>
        <v>29331</v>
      </c>
      <c r="O231" s="119" t="s">
        <v>200</v>
      </c>
    </row>
    <row r="232" spans="2:15" ht="23.25">
      <c r="B232" s="102">
        <v>900</v>
      </c>
      <c r="C232" s="103"/>
      <c r="D232" s="103"/>
      <c r="E232" s="104" t="s">
        <v>201</v>
      </c>
      <c r="F232" s="105">
        <f>F233+F239</f>
        <v>528480</v>
      </c>
      <c r="G232" s="85"/>
      <c r="H232" s="106">
        <f>H233+H239</f>
        <v>0</v>
      </c>
      <c r="I232" s="105">
        <f>I233+I239</f>
        <v>0</v>
      </c>
      <c r="J232" s="105">
        <f>J233+J239</f>
        <v>0</v>
      </c>
      <c r="K232" s="105">
        <f>K233+K239</f>
        <v>0</v>
      </c>
      <c r="L232" s="105">
        <f>L233+L239</f>
        <v>0</v>
      </c>
      <c r="M232" s="105">
        <f>M233+M239</f>
        <v>0</v>
      </c>
      <c r="N232" s="105">
        <f>N233+N239</f>
        <v>528480</v>
      </c>
      <c r="O232" s="107"/>
    </row>
    <row r="233" spans="2:15" ht="12.75">
      <c r="B233" s="88"/>
      <c r="C233" s="27">
        <v>90015</v>
      </c>
      <c r="D233" s="27"/>
      <c r="E233" s="28" t="s">
        <v>202</v>
      </c>
      <c r="F233" s="96">
        <f>SUM(F234:F238)</f>
        <v>232843</v>
      </c>
      <c r="G233" s="90"/>
      <c r="H233" s="97">
        <f>SUM(H234:H238)</f>
        <v>0</v>
      </c>
      <c r="I233" s="96">
        <f>SUM(I234:I238)</f>
        <v>0</v>
      </c>
      <c r="J233" s="96">
        <f>SUM(J234:J238)</f>
        <v>0</v>
      </c>
      <c r="K233" s="96">
        <f>SUM(K234:K238)</f>
        <v>0</v>
      </c>
      <c r="L233" s="96">
        <f>SUM(L234:L238)</f>
        <v>0</v>
      </c>
      <c r="M233" s="96">
        <f>SUM(M234:M238)</f>
        <v>0</v>
      </c>
      <c r="N233" s="98">
        <f>SUM(N234:N238)</f>
        <v>232843</v>
      </c>
      <c r="O233" s="95"/>
    </row>
    <row r="234" spans="2:15" ht="12.75">
      <c r="B234" s="88"/>
      <c r="C234" s="33"/>
      <c r="D234" s="33">
        <v>4210</v>
      </c>
      <c r="E234" s="34" t="s">
        <v>121</v>
      </c>
      <c r="F234" s="93">
        <v>2500</v>
      </c>
      <c r="G234" s="90"/>
      <c r="H234" s="36"/>
      <c r="I234" s="89"/>
      <c r="J234" s="89"/>
      <c r="K234" s="89"/>
      <c r="L234" s="89"/>
      <c r="M234" s="89"/>
      <c r="N234" s="94">
        <f>F234+H234</f>
        <v>2500</v>
      </c>
      <c r="O234" s="95"/>
    </row>
    <row r="235" spans="2:15" ht="12.75">
      <c r="B235" s="88"/>
      <c r="C235" s="33"/>
      <c r="D235" s="33">
        <v>4260</v>
      </c>
      <c r="E235" s="34" t="s">
        <v>152</v>
      </c>
      <c r="F235" s="93">
        <v>135000</v>
      </c>
      <c r="G235" s="90"/>
      <c r="H235" s="36">
        <v>35000</v>
      </c>
      <c r="I235" s="89"/>
      <c r="J235" s="89"/>
      <c r="K235" s="89"/>
      <c r="L235" s="89"/>
      <c r="M235" s="89"/>
      <c r="N235" s="94">
        <f>F235+H235</f>
        <v>170000</v>
      </c>
      <c r="O235" s="95"/>
    </row>
    <row r="236" spans="2:15" ht="12.75">
      <c r="B236" s="88"/>
      <c r="C236" s="33"/>
      <c r="D236" s="33">
        <v>4270</v>
      </c>
      <c r="E236" s="34" t="s">
        <v>155</v>
      </c>
      <c r="F236" s="93">
        <v>30000</v>
      </c>
      <c r="G236" s="90"/>
      <c r="H236" s="36">
        <v>10000</v>
      </c>
      <c r="I236" s="89"/>
      <c r="J236" s="89"/>
      <c r="K236" s="89"/>
      <c r="L236" s="89"/>
      <c r="M236" s="89"/>
      <c r="N236" s="94">
        <f>F236+H236</f>
        <v>40000</v>
      </c>
      <c r="O236" s="95"/>
    </row>
    <row r="237" spans="2:15" ht="12.75">
      <c r="B237" s="88"/>
      <c r="C237" s="33"/>
      <c r="D237" s="33">
        <v>4300</v>
      </c>
      <c r="E237" s="34" t="s">
        <v>123</v>
      </c>
      <c r="F237" s="93">
        <v>50000</v>
      </c>
      <c r="G237" s="90"/>
      <c r="H237" s="54">
        <v>-45000</v>
      </c>
      <c r="I237" s="89"/>
      <c r="J237" s="89"/>
      <c r="K237" s="89"/>
      <c r="L237" s="89"/>
      <c r="M237" s="89"/>
      <c r="N237" s="94">
        <f>F237+H237</f>
        <v>5000</v>
      </c>
      <c r="O237" s="95"/>
    </row>
    <row r="238" spans="2:15" ht="23.25">
      <c r="B238" s="88"/>
      <c r="C238" s="33"/>
      <c r="D238" s="33">
        <v>6050</v>
      </c>
      <c r="E238" s="34" t="s">
        <v>126</v>
      </c>
      <c r="F238" s="93">
        <v>15343</v>
      </c>
      <c r="G238" s="90"/>
      <c r="H238" s="36"/>
      <c r="I238" s="89"/>
      <c r="J238" s="89"/>
      <c r="K238" s="89"/>
      <c r="L238" s="89"/>
      <c r="M238" s="89"/>
      <c r="N238" s="94">
        <f>F238+H238</f>
        <v>15343</v>
      </c>
      <c r="O238" s="95"/>
    </row>
    <row r="239" spans="2:15" ht="12.75">
      <c r="B239" s="88"/>
      <c r="C239" s="27">
        <v>90095</v>
      </c>
      <c r="D239" s="27"/>
      <c r="E239" s="28" t="s">
        <v>13</v>
      </c>
      <c r="F239" s="96">
        <f>SUM(F240:F244)</f>
        <v>295637</v>
      </c>
      <c r="G239" s="90"/>
      <c r="H239" s="97">
        <f>SUM(H240:H244)</f>
        <v>0</v>
      </c>
      <c r="I239" s="96">
        <f>SUM(I240:I244)</f>
        <v>0</v>
      </c>
      <c r="J239" s="96">
        <f>SUM(J240:J244)</f>
        <v>0</v>
      </c>
      <c r="K239" s="96">
        <f>SUM(K240:K244)</f>
        <v>0</v>
      </c>
      <c r="L239" s="96">
        <f>SUM(L240:L244)</f>
        <v>0</v>
      </c>
      <c r="M239" s="96">
        <f>SUM(M240:M244)</f>
        <v>0</v>
      </c>
      <c r="N239" s="98">
        <f>SUM(N240:N244)</f>
        <v>295637</v>
      </c>
      <c r="O239" s="95"/>
    </row>
    <row r="240" spans="2:15" ht="12.75">
      <c r="B240" s="88"/>
      <c r="C240" s="27"/>
      <c r="D240" s="115">
        <v>4170</v>
      </c>
      <c r="E240" s="116" t="s">
        <v>203</v>
      </c>
      <c r="F240" s="93">
        <v>13000</v>
      </c>
      <c r="G240" s="90"/>
      <c r="H240" s="36"/>
      <c r="I240" s="89"/>
      <c r="J240" s="89"/>
      <c r="K240" s="89"/>
      <c r="L240" s="89"/>
      <c r="M240" s="89"/>
      <c r="N240" s="94">
        <f>F240+H240</f>
        <v>13000</v>
      </c>
      <c r="O240" s="95"/>
    </row>
    <row r="241" spans="2:15" ht="12.75">
      <c r="B241" s="88"/>
      <c r="C241" s="27"/>
      <c r="D241" s="33">
        <v>4210</v>
      </c>
      <c r="E241" s="34" t="s">
        <v>121</v>
      </c>
      <c r="F241" s="93">
        <v>25000</v>
      </c>
      <c r="G241" s="90"/>
      <c r="H241" s="36"/>
      <c r="I241" s="89"/>
      <c r="J241" s="89"/>
      <c r="K241" s="89"/>
      <c r="L241" s="89"/>
      <c r="M241" s="89"/>
      <c r="N241" s="94">
        <f>F241+H241</f>
        <v>25000</v>
      </c>
      <c r="O241" s="95"/>
    </row>
    <row r="242" spans="2:15" ht="12.75">
      <c r="B242" s="88"/>
      <c r="C242" s="33"/>
      <c r="D242" s="33">
        <v>4260</v>
      </c>
      <c r="E242" s="34" t="s">
        <v>152</v>
      </c>
      <c r="F242" s="93">
        <v>5337</v>
      </c>
      <c r="G242" s="90"/>
      <c r="H242" s="36"/>
      <c r="I242" s="89"/>
      <c r="J242" s="89"/>
      <c r="K242" s="89"/>
      <c r="L242" s="89"/>
      <c r="M242" s="89"/>
      <c r="N242" s="94">
        <f>F242+H242</f>
        <v>5337</v>
      </c>
      <c r="O242" s="95"/>
    </row>
    <row r="243" spans="2:15" ht="12.75">
      <c r="B243" s="88"/>
      <c r="C243" s="33"/>
      <c r="D243" s="33">
        <v>4300</v>
      </c>
      <c r="E243" s="34" t="s">
        <v>123</v>
      </c>
      <c r="F243" s="93">
        <v>14000</v>
      </c>
      <c r="G243" s="90"/>
      <c r="H243" s="36"/>
      <c r="I243" s="89"/>
      <c r="J243" s="89"/>
      <c r="K243" s="89"/>
      <c r="L243" s="89"/>
      <c r="M243" s="89"/>
      <c r="N243" s="94">
        <f>F243+H243</f>
        <v>14000</v>
      </c>
      <c r="O243" s="95"/>
    </row>
    <row r="244" spans="2:15" ht="23.25">
      <c r="B244" s="88"/>
      <c r="C244" s="33"/>
      <c r="D244" s="33">
        <v>6050</v>
      </c>
      <c r="E244" s="34" t="s">
        <v>126</v>
      </c>
      <c r="F244" s="93">
        <v>238300</v>
      </c>
      <c r="G244" s="90"/>
      <c r="H244" s="36"/>
      <c r="I244" s="89"/>
      <c r="J244" s="89"/>
      <c r="K244" s="89"/>
      <c r="L244" s="89"/>
      <c r="M244" s="89"/>
      <c r="N244" s="94">
        <f>F244+H244</f>
        <v>238300</v>
      </c>
      <c r="O244" s="95"/>
    </row>
    <row r="245" spans="2:15" ht="15">
      <c r="B245" s="122"/>
      <c r="C245" s="123"/>
      <c r="D245" s="123"/>
      <c r="E245" s="124" t="s">
        <v>109</v>
      </c>
      <c r="F245" s="125"/>
      <c r="G245" s="85"/>
      <c r="H245" s="125">
        <f>H5+H19+H28+H33+H64+H82+H101+H107+H110+H177+H190+H229+H232</f>
        <v>279428</v>
      </c>
      <c r="I245" s="84"/>
      <c r="J245" s="84"/>
      <c r="K245" s="84"/>
      <c r="L245" s="84"/>
      <c r="M245" s="84"/>
      <c r="N245" s="125"/>
      <c r="O245" s="107"/>
    </row>
  </sheetData>
  <mergeCells count="10"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O193:O197"/>
  </mergeCells>
  <printOptions horizontalCentered="1"/>
  <pageMargins left="0.45972222222222225" right="0.04027777777777778" top="0.5097222222222222" bottom="0.5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Iwona Krata</cp:lastModifiedBy>
  <cp:lastPrinted>2006-01-09T11:28:13Z</cp:lastPrinted>
  <dcterms:created xsi:type="dcterms:W3CDTF">2005-06-09T11:56:14Z</dcterms:created>
  <dcterms:modified xsi:type="dcterms:W3CDTF">2006-01-09T12:42:55Z</dcterms:modified>
  <cp:category/>
  <cp:version/>
  <cp:contentType/>
  <cp:contentStatus/>
  <cp:revision>1</cp:revision>
</cp:coreProperties>
</file>