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" activeTab="5"/>
  </bookViews>
  <sheets>
    <sheet name="budżet 03" sheetId="1" r:id="rId1"/>
    <sheet name=" korekta1  03" sheetId="2" r:id="rId2"/>
    <sheet name="korekta2 03" sheetId="3" r:id="rId3"/>
    <sheet name="korekta3 IX 03" sheetId="4" r:id="rId4"/>
    <sheet name="korekta4 X 03" sheetId="5" r:id="rId5"/>
    <sheet name="korekta XII 12 03" sheetId="6" r:id="rId6"/>
    <sheet name="kor XIII 29 03" sheetId="7" r:id="rId7"/>
  </sheets>
  <definedNames>
    <definedName name="_xlnm.Print_Area" localSheetId="1">' korekta1  03'!$A$1:$J$60</definedName>
    <definedName name="_xlnm.Print_Area" localSheetId="0">'budżet 03'!$A$1:$J$63</definedName>
    <definedName name="_xlnm.Print_Area" localSheetId="6">'kor XIII 29 03'!$A$1:$J$67</definedName>
    <definedName name="_xlnm.Print_Area" localSheetId="5">'korekta XII 12 03'!$A$1:$J$68</definedName>
    <definedName name="_xlnm.Print_Area" localSheetId="2">'korekta2 03'!$A$1:$J$62</definedName>
    <definedName name="_xlnm.Print_Area" localSheetId="3">'korekta3 IX 03'!$A$1:$J$62</definedName>
    <definedName name="_xlnm.Print_Area" localSheetId="4">'korekta4 X 03'!$A$1:$J$66</definedName>
  </definedNames>
  <calcPr fullCalcOnLoad="1"/>
</workbook>
</file>

<file path=xl/sharedStrings.xml><?xml version="1.0" encoding="utf-8"?>
<sst xmlns="http://schemas.openxmlformats.org/spreadsheetml/2006/main" count="651" uniqueCount="118">
  <si>
    <t>lp</t>
  </si>
  <si>
    <t>zadania inwestycyjne</t>
  </si>
  <si>
    <t>jednostka organizacyjna</t>
  </si>
  <si>
    <t>realizująca program lub</t>
  </si>
  <si>
    <t>koordynująca jego wykonanie</t>
  </si>
  <si>
    <t xml:space="preserve">dział  </t>
  </si>
  <si>
    <t>rozdział</t>
  </si>
  <si>
    <t>nakłady</t>
  </si>
  <si>
    <t>finansowe</t>
  </si>
  <si>
    <t>łączne</t>
  </si>
  <si>
    <t>dotacje</t>
  </si>
  <si>
    <t>i pożyczki</t>
  </si>
  <si>
    <t xml:space="preserve">kredyty </t>
  </si>
  <si>
    <t xml:space="preserve">środki </t>
  </si>
  <si>
    <t xml:space="preserve">z innych </t>
  </si>
  <si>
    <t>źródeł</t>
  </si>
  <si>
    <t>własne</t>
  </si>
  <si>
    <t xml:space="preserve">dochody </t>
  </si>
  <si>
    <t>UMiG Kazimierza Wielka</t>
  </si>
  <si>
    <t>010
 01010</t>
  </si>
  <si>
    <t>600
60016</t>
  </si>
  <si>
    <t>600
 60014</t>
  </si>
  <si>
    <t>wysokość wydatków w roku budżetowym  w tym:</t>
  </si>
  <si>
    <t>sprzęt komputerowy</t>
  </si>
  <si>
    <t>750
75023</t>
  </si>
  <si>
    <t>ZEAS Kazimierza Wielka</t>
  </si>
  <si>
    <t>finansowanie budowy gminnego</t>
  </si>
  <si>
    <t>gimnazjum i wyposażenia</t>
  </si>
  <si>
    <t>801
80110</t>
  </si>
  <si>
    <t>budowa przychodni zdrowia</t>
  </si>
  <si>
    <t>851
851111</t>
  </si>
  <si>
    <t>kanalizacja Donosy I etap</t>
  </si>
  <si>
    <t>900
90001</t>
  </si>
  <si>
    <t>modernizacja świetlic -
 Broniszów i Wijciechów</t>
  </si>
  <si>
    <t>921
92109</t>
  </si>
  <si>
    <t>budowa hali sportowej
 porozumienie</t>
  </si>
  <si>
    <t>926
92601</t>
  </si>
  <si>
    <t>900
90017</t>
  </si>
  <si>
    <t>kanalizacja ul. Sienkiewicza
I etap</t>
  </si>
  <si>
    <t>i wyposażenia meblowego dla przychodni zdrowia</t>
  </si>
  <si>
    <t>Zakład   Gospodarki
 Komunalnej</t>
  </si>
  <si>
    <t>W y d  a t k i   na inwestycje jednoroczne</t>
  </si>
  <si>
    <t xml:space="preserve"> Załącznik nr  6 a</t>
  </si>
  <si>
    <t xml:space="preserve">  z dnia </t>
  </si>
  <si>
    <t>strona - 2 -</t>
  </si>
  <si>
    <t>wykonanie</t>
  </si>
  <si>
    <t xml:space="preserve">koordynująca jego </t>
  </si>
  <si>
    <t xml:space="preserve">w Kazimierzy  Wielkiej  </t>
  </si>
  <si>
    <t>razem  inwestycje :</t>
  </si>
  <si>
    <t>drogi gminne 
wg  załącznika nr 6</t>
  </si>
  <si>
    <t>drogi publiczne powiatowe 
porozumienie 
wg załąlcznika nr 6</t>
  </si>
  <si>
    <t>zgkim</t>
  </si>
  <si>
    <t>gfoś</t>
  </si>
  <si>
    <t>zakup kontenerów 
Kp 7  12 szt</t>
  </si>
  <si>
    <t>*</t>
  </si>
  <si>
    <t>**</t>
  </si>
  <si>
    <t>inne środki</t>
  </si>
  <si>
    <t>**  środki ZGK w Kazimierzy Wielkiej</t>
  </si>
  <si>
    <t>Starostwo Powiatowe 
 w Kazimierzy Wielkiej</t>
  </si>
  <si>
    <t>wykup działek pod zbiornik
 retencyjny Małószówka</t>
  </si>
  <si>
    <t>wyjaśnienia :</t>
  </si>
  <si>
    <t>strona - 1 -</t>
  </si>
  <si>
    <t>podjazd dla niepełnosprawnych             w SP nr 1</t>
  </si>
  <si>
    <t>dochody</t>
  </si>
  <si>
    <t>z a d a n i a    inwestycyjne</t>
  </si>
  <si>
    <t>851
 85154</t>
  </si>
  <si>
    <t>25 marca</t>
  </si>
  <si>
    <t>uzupełnienie do załącznika nr   6</t>
  </si>
  <si>
    <r>
      <t xml:space="preserve">do uchwały Rady Miejskiej   nr  </t>
    </r>
    <r>
      <rPr>
        <b/>
        <sz val="10"/>
        <rFont val="Arial CE"/>
        <family val="2"/>
      </rPr>
      <t>V / 34 / 2003</t>
    </r>
  </si>
  <si>
    <t>Starostow Powiatowe
w   Kazimierza Wielka</t>
  </si>
  <si>
    <t>801
80101</t>
  </si>
  <si>
    <t>Przewodniczący Rady Miejskiej</t>
  </si>
  <si>
    <t>Lucjan   Małek</t>
  </si>
  <si>
    <t>*   środki GFOŚiGW</t>
  </si>
  <si>
    <t xml:space="preserve"> Załącznik </t>
  </si>
  <si>
    <t>28 kwietnia</t>
  </si>
  <si>
    <t>do uchwały Rady Miejskiej   Nr VI / 43 / 2003</t>
  </si>
  <si>
    <t>wysokość wydatków w roku budżetowym    w tym:</t>
  </si>
  <si>
    <t>uzupełnienie do załącznika nr   6A</t>
  </si>
  <si>
    <t xml:space="preserve">kanalizacja ul. Sienkiewicza
</t>
  </si>
  <si>
    <t>* - realizowane w ramach programu  Sapard</t>
  </si>
  <si>
    <t>Lucjan   M a ł e k</t>
  </si>
  <si>
    <t>wydatki   na inwestycje jednoroczne</t>
  </si>
  <si>
    <t>5 sierpnia</t>
  </si>
  <si>
    <t>Przewoniczący   Rady  Miejskiej</t>
  </si>
  <si>
    <t>udziały w spólce kapitałowej</t>
  </si>
  <si>
    <t>801
 80195</t>
  </si>
  <si>
    <t>do uchwały Rady Miejskiej   Nr IX / 57 / 2003</t>
  </si>
  <si>
    <t xml:space="preserve"> Załącznik Nr 1 </t>
  </si>
  <si>
    <t>budżet</t>
  </si>
  <si>
    <t>róożnica</t>
  </si>
  <si>
    <t>gimnazjum</t>
  </si>
  <si>
    <t>przychodnia</t>
  </si>
  <si>
    <t>Starostwo Powiatowe
w   Kazimierzy Wielkiej</t>
  </si>
  <si>
    <t>drogi publiczne powiatowe 
porozumienie 
wg załącznika nr 6</t>
  </si>
  <si>
    <t>modernizacja świetlic wiejskich -
 Broniszów i Wojciechów</t>
  </si>
  <si>
    <t>1. wykup działek pod zbiornik
 retencyjny Małoszówka,             2. zapłata końcówki faktury za wodociąg Kazimierza M.</t>
  </si>
  <si>
    <t>do uchwały Rady Miejskiej   Nr X / 69 / 2003</t>
  </si>
  <si>
    <t>11 września</t>
  </si>
  <si>
    <t>października</t>
  </si>
  <si>
    <t>2003 r</t>
  </si>
  <si>
    <t>różnica</t>
  </si>
  <si>
    <t>30 09</t>
  </si>
  <si>
    <t>31 10</t>
  </si>
  <si>
    <r>
      <t>Starostwo Powiatowe</t>
    </r>
    <r>
      <rPr>
        <i/>
        <sz val="10"/>
        <rFont val="Arial CE"/>
        <family val="2"/>
      </rPr>
      <t xml:space="preserve">
w   Kazimierzy Wielkiej</t>
    </r>
  </si>
  <si>
    <r>
      <t>Starostwo Powiatowe</t>
    </r>
    <r>
      <rPr>
        <i/>
        <sz val="10"/>
        <rFont val="Arial CE"/>
        <family val="2"/>
      </rPr>
      <t xml:space="preserve"> 
 w Kazimierzy Wielkiej</t>
    </r>
  </si>
  <si>
    <r>
      <t xml:space="preserve">Starostwo Powiatowe </t>
    </r>
    <r>
      <rPr>
        <i/>
        <sz val="10"/>
        <rFont val="Arial CE"/>
        <family val="2"/>
      </rPr>
      <t xml:space="preserve">
 w Kazimierzy Wielkiej</t>
    </r>
  </si>
  <si>
    <t xml:space="preserve">  z dnia 28</t>
  </si>
  <si>
    <t>do uchwały Rady Miejskiej   Nr XI / 75/ 2003</t>
  </si>
  <si>
    <t>900
90015</t>
  </si>
  <si>
    <t>gimn+przych</t>
  </si>
  <si>
    <t>grudnia</t>
  </si>
  <si>
    <t>oświetlenia uliczne, 
projekt i wykonanie</t>
  </si>
  <si>
    <t xml:space="preserve"> Załącznik  </t>
  </si>
  <si>
    <t>do uchwały Rady Miejskiej   Nr XIII /............./ 2003</t>
  </si>
  <si>
    <t>16 12</t>
  </si>
  <si>
    <t>29 12</t>
  </si>
  <si>
    <t>do uchwały Rady Miejskiej   Nr XII / 94 / 2003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</si>
</sst>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10"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name val="Arial CE"/>
      <family val="2"/>
    </font>
    <font>
      <i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165" fontId="0" fillId="0" borderId="3" xfId="15" applyNumberFormat="1" applyBorder="1" applyAlignment="1">
      <alignment/>
    </xf>
    <xf numFmtId="0" fontId="0" fillId="0" borderId="0" xfId="0" applyAlignment="1">
      <alignment horizontal="center"/>
    </xf>
    <xf numFmtId="3" fontId="0" fillId="0" borderId="3" xfId="0" applyNumberFormat="1" applyBorder="1" applyAlignment="1">
      <alignment horizontal="center" wrapText="1"/>
    </xf>
    <xf numFmtId="165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65" fontId="0" fillId="0" borderId="1" xfId="15" applyNumberFormat="1" applyBorder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5" fontId="3" fillId="0" borderId="3" xfId="15" applyNumberFormat="1" applyFont="1" applyBorder="1" applyAlignment="1">
      <alignment/>
    </xf>
    <xf numFmtId="3" fontId="3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5" fillId="0" borderId="3" xfId="15" applyNumberFormat="1" applyFont="1" applyBorder="1" applyAlignment="1">
      <alignment/>
    </xf>
    <xf numFmtId="165" fontId="6" fillId="0" borderId="3" xfId="15" applyNumberFormat="1" applyFont="1" applyBorder="1" applyAlignment="1">
      <alignment/>
    </xf>
    <xf numFmtId="3" fontId="6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165" fontId="0" fillId="0" borderId="3" xfId="15" applyNumberFormat="1" applyFont="1" applyBorder="1" applyAlignment="1">
      <alignment/>
    </xf>
    <xf numFmtId="3" fontId="0" fillId="0" borderId="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165" fontId="0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0" fontId="4" fillId="0" borderId="0" xfId="0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0" fontId="6" fillId="2" borderId="0" xfId="0" applyFont="1" applyFill="1" applyAlignment="1">
      <alignment/>
    </xf>
    <xf numFmtId="165" fontId="6" fillId="0" borderId="0" xfId="15" applyNumberFormat="1" applyFont="1" applyAlignment="1">
      <alignment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5" fontId="2" fillId="0" borderId="0" xfId="0" applyNumberFormat="1" applyFont="1" applyAlignment="1">
      <alignment/>
    </xf>
    <xf numFmtId="165" fontId="2" fillId="3" borderId="0" xfId="0" applyNumberFormat="1" applyFont="1" applyFill="1" applyAlignment="1">
      <alignment/>
    </xf>
    <xf numFmtId="165" fontId="2" fillId="3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SheetLayoutView="75" workbookViewId="0" topLeftCell="A46">
      <selection activeCell="C18" sqref="C18"/>
    </sheetView>
  </sheetViews>
  <sheetFormatPr defaultColWidth="9.00390625" defaultRowHeight="12.75"/>
  <cols>
    <col min="1" max="1" width="4.125" style="0" customWidth="1"/>
    <col min="2" max="2" width="31.25390625" style="0" customWidth="1"/>
    <col min="3" max="3" width="29.00390625" style="0" customWidth="1"/>
    <col min="4" max="4" width="10.375" style="0" customWidth="1"/>
    <col min="5" max="5" width="13.75390625" style="0" customWidth="1"/>
    <col min="6" max="6" width="14.25390625" style="0" customWidth="1"/>
    <col min="7" max="7" width="12.125" style="0" customWidth="1"/>
    <col min="8" max="8" width="12.625" style="0" customWidth="1"/>
    <col min="9" max="9" width="14.125" style="0" customWidth="1"/>
    <col min="10" max="10" width="2.00390625" style="0" customWidth="1"/>
    <col min="12" max="12" width="17.00390625" style="0" customWidth="1"/>
  </cols>
  <sheetData>
    <row r="1" ht="15">
      <c r="F1" s="27" t="s">
        <v>42</v>
      </c>
    </row>
    <row r="2" spans="2:6" ht="20.25">
      <c r="B2" s="93" t="s">
        <v>41</v>
      </c>
      <c r="C2" s="93"/>
      <c r="D2" s="93"/>
      <c r="E2" s="93"/>
      <c r="F2" t="s">
        <v>68</v>
      </c>
    </row>
    <row r="3" spans="2:6" ht="12.75">
      <c r="B3" s="96" t="s">
        <v>67</v>
      </c>
      <c r="C3" s="96"/>
      <c r="F3" t="s">
        <v>47</v>
      </c>
    </row>
    <row r="4" spans="6:8" ht="12.75">
      <c r="F4" t="s">
        <v>43</v>
      </c>
      <c r="G4" s="12" t="s">
        <v>66</v>
      </c>
      <c r="H4" s="12">
        <v>2003</v>
      </c>
    </row>
    <row r="7" spans="6:9" ht="15">
      <c r="F7" s="1"/>
      <c r="G7" s="1"/>
      <c r="H7" s="36" t="s">
        <v>61</v>
      </c>
      <c r="I7" s="1"/>
    </row>
    <row r="8" spans="1:9" ht="4.5" customHeight="1">
      <c r="A8" s="1"/>
      <c r="B8" s="1"/>
      <c r="C8" s="1"/>
      <c r="D8" s="1"/>
      <c r="E8" s="1"/>
      <c r="F8" s="1"/>
      <c r="G8" s="1"/>
      <c r="H8" s="1"/>
      <c r="I8" s="1"/>
    </row>
    <row r="9" spans="2:10" ht="12.75">
      <c r="B9" s="5"/>
      <c r="C9" s="3" t="s">
        <v>2</v>
      </c>
      <c r="D9" s="4"/>
      <c r="E9" s="4"/>
      <c r="F9" s="99" t="s">
        <v>22</v>
      </c>
      <c r="G9" s="100"/>
      <c r="H9" s="100"/>
      <c r="I9" s="100"/>
      <c r="J9" s="4"/>
    </row>
    <row r="10" spans="2:10" ht="12.75">
      <c r="B10" s="3"/>
      <c r="C10" s="3" t="s">
        <v>3</v>
      </c>
      <c r="D10" s="3"/>
      <c r="E10" s="3" t="s">
        <v>9</v>
      </c>
      <c r="F10" s="3"/>
      <c r="G10" s="6"/>
      <c r="H10" s="6"/>
      <c r="I10" s="6" t="s">
        <v>13</v>
      </c>
      <c r="J10" s="4"/>
    </row>
    <row r="11" spans="1:10" ht="12.75">
      <c r="A11" s="12" t="s">
        <v>0</v>
      </c>
      <c r="B11" s="3" t="s">
        <v>64</v>
      </c>
      <c r="C11" s="3" t="s">
        <v>46</v>
      </c>
      <c r="D11" s="3" t="s">
        <v>5</v>
      </c>
      <c r="E11" s="3" t="s">
        <v>7</v>
      </c>
      <c r="F11" s="3" t="s">
        <v>63</v>
      </c>
      <c r="G11" s="3" t="s">
        <v>10</v>
      </c>
      <c r="H11" s="3" t="s">
        <v>12</v>
      </c>
      <c r="I11" s="3" t="s">
        <v>14</v>
      </c>
      <c r="J11" s="4"/>
    </row>
    <row r="12" spans="2:10" ht="12.75">
      <c r="B12" s="3"/>
      <c r="C12" s="3" t="s">
        <v>45</v>
      </c>
      <c r="D12" s="3" t="s">
        <v>6</v>
      </c>
      <c r="E12" s="3" t="s">
        <v>8</v>
      </c>
      <c r="F12" s="3" t="s">
        <v>16</v>
      </c>
      <c r="G12" s="3"/>
      <c r="H12" s="3" t="s">
        <v>11</v>
      </c>
      <c r="I12" s="3" t="s">
        <v>15</v>
      </c>
      <c r="J12" s="4"/>
    </row>
    <row r="13" spans="1:10" ht="6.75" customHeight="1">
      <c r="A13" s="1"/>
      <c r="B13" s="2"/>
      <c r="C13" s="2"/>
      <c r="D13" s="2"/>
      <c r="E13" s="2"/>
      <c r="F13" s="2"/>
      <c r="G13" s="2"/>
      <c r="H13" s="2"/>
      <c r="I13" s="7"/>
      <c r="J13" s="4"/>
    </row>
    <row r="14" spans="1:10" ht="12.75">
      <c r="A14" s="18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20">
        <v>9</v>
      </c>
      <c r="J14" s="4"/>
    </row>
    <row r="15" spans="2:10" ht="9" customHeight="1">
      <c r="B15" s="4"/>
      <c r="C15" s="4"/>
      <c r="D15" s="4"/>
      <c r="E15" s="4"/>
      <c r="F15" s="4"/>
      <c r="G15" s="4"/>
      <c r="H15" s="4"/>
      <c r="I15" s="4"/>
      <c r="J15" s="4"/>
    </row>
    <row r="16" spans="1:10" ht="25.5">
      <c r="A16" s="12">
        <v>1</v>
      </c>
      <c r="B16" s="9" t="s">
        <v>59</v>
      </c>
      <c r="C16" s="3" t="s">
        <v>18</v>
      </c>
      <c r="D16" s="10" t="s">
        <v>19</v>
      </c>
      <c r="E16" s="11">
        <v>25000</v>
      </c>
      <c r="F16" s="11">
        <v>25000</v>
      </c>
      <c r="G16" s="11"/>
      <c r="H16" s="11"/>
      <c r="I16" s="11"/>
      <c r="J16" s="4"/>
    </row>
    <row r="17" spans="1:10" ht="6" customHeight="1">
      <c r="A17" s="12"/>
      <c r="B17" s="9"/>
      <c r="C17" s="3"/>
      <c r="D17" s="10"/>
      <c r="E17" s="11"/>
      <c r="F17" s="11"/>
      <c r="G17" s="11"/>
      <c r="H17" s="11"/>
      <c r="I17" s="11"/>
      <c r="J17" s="4"/>
    </row>
    <row r="18" spans="1:10" ht="38.25">
      <c r="A18" s="12">
        <v>2</v>
      </c>
      <c r="B18" s="32" t="s">
        <v>50</v>
      </c>
      <c r="C18" s="32" t="s">
        <v>69</v>
      </c>
      <c r="D18" s="35" t="s">
        <v>21</v>
      </c>
      <c r="E18" s="33">
        <v>100000</v>
      </c>
      <c r="F18" s="33">
        <v>100000</v>
      </c>
      <c r="G18" s="33"/>
      <c r="H18" s="11"/>
      <c r="I18" s="11"/>
      <c r="J18" s="4"/>
    </row>
    <row r="19" spans="1:10" ht="6.75" customHeight="1">
      <c r="A19" s="12"/>
      <c r="B19" s="4"/>
      <c r="C19" s="3"/>
      <c r="D19" s="4"/>
      <c r="E19" s="4"/>
      <c r="F19" s="4"/>
      <c r="G19" s="4"/>
      <c r="H19" s="4"/>
      <c r="I19" s="4"/>
      <c r="J19" s="4"/>
    </row>
    <row r="20" spans="1:10" ht="25.5">
      <c r="A20" s="12">
        <v>3</v>
      </c>
      <c r="B20" s="9" t="s">
        <v>49</v>
      </c>
      <c r="C20" s="3" t="s">
        <v>18</v>
      </c>
      <c r="D20" s="13" t="s">
        <v>20</v>
      </c>
      <c r="E20" s="11">
        <v>600000</v>
      </c>
      <c r="F20" s="11">
        <v>600000</v>
      </c>
      <c r="G20" s="4"/>
      <c r="H20" s="4"/>
      <c r="I20" s="4"/>
      <c r="J20" s="4"/>
    </row>
    <row r="21" spans="1:10" ht="4.5" customHeight="1">
      <c r="A21" s="12"/>
      <c r="B21" s="4"/>
      <c r="C21" s="3"/>
      <c r="D21" s="4"/>
      <c r="E21" s="4"/>
      <c r="F21" s="4"/>
      <c r="G21" s="4"/>
      <c r="H21" s="4"/>
      <c r="I21" s="4"/>
      <c r="J21" s="4"/>
    </row>
    <row r="22" spans="1:10" ht="25.5">
      <c r="A22" s="12">
        <v>4</v>
      </c>
      <c r="B22" s="3" t="s">
        <v>23</v>
      </c>
      <c r="C22" s="3" t="s">
        <v>18</v>
      </c>
      <c r="D22" s="13" t="s">
        <v>24</v>
      </c>
      <c r="E22" s="11">
        <v>15000</v>
      </c>
      <c r="F22" s="11">
        <v>15000</v>
      </c>
      <c r="G22" s="4"/>
      <c r="H22" s="4"/>
      <c r="I22" s="4"/>
      <c r="J22" s="4"/>
    </row>
    <row r="23" spans="1:10" ht="4.5" customHeight="1">
      <c r="A23" s="12"/>
      <c r="B23" s="4"/>
      <c r="C23" s="3"/>
      <c r="D23" s="4"/>
      <c r="E23" s="4"/>
      <c r="F23" s="4"/>
      <c r="G23" s="4"/>
      <c r="H23" s="4"/>
      <c r="I23" s="4"/>
      <c r="J23" s="4"/>
    </row>
    <row r="24" spans="1:10" ht="25.5">
      <c r="A24" s="12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11"/>
      <c r="I24" s="11"/>
      <c r="J24" s="4"/>
    </row>
    <row r="25" spans="1:10" ht="5.25" customHeight="1">
      <c r="A25" s="12"/>
      <c r="B25" s="4"/>
      <c r="C25" s="3"/>
      <c r="D25" s="4"/>
      <c r="E25" s="11"/>
      <c r="F25" s="11"/>
      <c r="G25" s="11"/>
      <c r="H25" s="11"/>
      <c r="I25" s="11"/>
      <c r="J25" s="4"/>
    </row>
    <row r="26" spans="1:10" s="48" customFormat="1" ht="25.5">
      <c r="A26" s="45">
        <v>6</v>
      </c>
      <c r="B26" s="45" t="s">
        <v>26</v>
      </c>
      <c r="C26" s="46" t="s">
        <v>18</v>
      </c>
      <c r="D26" s="39" t="s">
        <v>28</v>
      </c>
      <c r="E26" s="38">
        <v>1120000</v>
      </c>
      <c r="F26" s="38">
        <v>620000</v>
      </c>
      <c r="G26" s="38"/>
      <c r="H26" s="38">
        <v>500000</v>
      </c>
      <c r="I26" s="38"/>
      <c r="J26" s="47"/>
    </row>
    <row r="27" spans="1:10" ht="12.75">
      <c r="A27" s="12"/>
      <c r="B27" s="3" t="s">
        <v>27</v>
      </c>
      <c r="C27" s="17"/>
      <c r="D27" s="4"/>
      <c r="E27" s="11"/>
      <c r="F27" s="11"/>
      <c r="G27" s="11"/>
      <c r="H27" s="11"/>
      <c r="I27" s="11"/>
      <c r="J27" s="4"/>
    </row>
    <row r="28" spans="1:10" ht="6" customHeight="1">
      <c r="A28" s="12"/>
      <c r="B28" s="4"/>
      <c r="C28" s="17"/>
      <c r="D28" s="4"/>
      <c r="E28" s="11"/>
      <c r="F28" s="11"/>
      <c r="G28" s="11"/>
      <c r="H28" s="11"/>
      <c r="I28" s="11"/>
      <c r="J28" s="4"/>
    </row>
    <row r="29" spans="1:10" s="48" customFormat="1" ht="25.5">
      <c r="A29" s="45">
        <v>7</v>
      </c>
      <c r="B29" s="46" t="s">
        <v>29</v>
      </c>
      <c r="C29" s="42" t="s">
        <v>18</v>
      </c>
      <c r="D29" s="39" t="s">
        <v>30</v>
      </c>
      <c r="E29" s="38">
        <v>300000</v>
      </c>
      <c r="F29" s="38">
        <v>300000</v>
      </c>
      <c r="G29" s="38"/>
      <c r="H29" s="38"/>
      <c r="I29" s="38"/>
      <c r="J29" s="47"/>
    </row>
    <row r="30" spans="1:10" ht="12.75">
      <c r="A30" s="12"/>
      <c r="B30" s="101" t="s">
        <v>39</v>
      </c>
      <c r="C30" s="102"/>
      <c r="D30" s="4"/>
      <c r="E30" s="11"/>
      <c r="F30" s="11"/>
      <c r="G30" s="11"/>
      <c r="H30" s="11"/>
      <c r="I30" s="11"/>
      <c r="J30" s="4"/>
    </row>
    <row r="31" spans="1:10" ht="3" customHeight="1">
      <c r="A31" s="12"/>
      <c r="B31" s="3"/>
      <c r="C31" s="15"/>
      <c r="D31" s="4"/>
      <c r="E31" s="11"/>
      <c r="F31" s="11"/>
      <c r="G31" s="11"/>
      <c r="H31" s="11"/>
      <c r="I31" s="11"/>
      <c r="J31" s="4"/>
    </row>
    <row r="32" spans="1:10" ht="25.5">
      <c r="A32" s="12">
        <v>8</v>
      </c>
      <c r="B32" s="32" t="s">
        <v>35</v>
      </c>
      <c r="C32" s="31" t="s">
        <v>58</v>
      </c>
      <c r="D32" s="9" t="s">
        <v>65</v>
      </c>
      <c r="E32" s="11">
        <v>100000</v>
      </c>
      <c r="F32" s="11">
        <v>100000</v>
      </c>
      <c r="G32" s="11"/>
      <c r="H32" s="11"/>
      <c r="I32" s="11"/>
      <c r="J32" s="4"/>
    </row>
    <row r="33" spans="1:10" ht="5.25" customHeight="1">
      <c r="A33" s="12"/>
      <c r="B33" s="4"/>
      <c r="C33" s="16"/>
      <c r="D33" s="4"/>
      <c r="E33" s="11"/>
      <c r="F33" s="11"/>
      <c r="G33" s="11"/>
      <c r="H33" s="11"/>
      <c r="I33" s="11"/>
      <c r="J33" s="4"/>
    </row>
    <row r="34" spans="1:10" ht="25.5">
      <c r="A34" s="12">
        <v>9</v>
      </c>
      <c r="B34" s="3" t="s">
        <v>31</v>
      </c>
      <c r="C34" s="17" t="s">
        <v>18</v>
      </c>
      <c r="D34" s="13" t="s">
        <v>32</v>
      </c>
      <c r="E34" s="11">
        <v>255900</v>
      </c>
      <c r="F34" s="11">
        <v>130900</v>
      </c>
      <c r="G34" s="11"/>
      <c r="H34" s="11">
        <v>125000</v>
      </c>
      <c r="I34" s="11"/>
      <c r="J34" s="4"/>
    </row>
    <row r="35" spans="1:10" ht="12.75">
      <c r="A35" s="12"/>
      <c r="B35" s="3"/>
      <c r="C35" s="17"/>
      <c r="D35" s="13"/>
      <c r="E35" s="11"/>
      <c r="F35" s="11"/>
      <c r="G35" s="11"/>
      <c r="H35" s="11"/>
      <c r="I35" s="11"/>
      <c r="J35" s="4"/>
    </row>
    <row r="36" spans="1:11" ht="12.75">
      <c r="A36" s="15"/>
      <c r="B36" s="15"/>
      <c r="C36" s="15"/>
      <c r="D36" s="23"/>
      <c r="E36" s="21"/>
      <c r="F36" s="21"/>
      <c r="G36" s="21"/>
      <c r="H36" s="21"/>
      <c r="I36" s="21"/>
      <c r="J36" s="16"/>
      <c r="K36" s="16"/>
    </row>
    <row r="37" spans="1:10" ht="12.75">
      <c r="A37" s="12"/>
      <c r="B37" s="15"/>
      <c r="C37" s="15"/>
      <c r="D37" s="23"/>
      <c r="E37" s="21"/>
      <c r="F37" s="21"/>
      <c r="G37" s="21"/>
      <c r="H37" s="21"/>
      <c r="I37" s="21"/>
      <c r="J37" s="16"/>
    </row>
    <row r="38" spans="1:10" ht="15">
      <c r="A38" s="15"/>
      <c r="B38" s="22"/>
      <c r="C38" s="15"/>
      <c r="D38" s="23"/>
      <c r="E38" s="21"/>
      <c r="F38" s="26"/>
      <c r="G38" s="26"/>
      <c r="H38" s="36" t="s">
        <v>44</v>
      </c>
      <c r="I38" s="26"/>
      <c r="J38" s="16"/>
    </row>
    <row r="39" spans="1:10" ht="4.5" customHeight="1">
      <c r="A39" s="8"/>
      <c r="B39" s="24"/>
      <c r="C39" s="8"/>
      <c r="D39" s="25"/>
      <c r="E39" s="26"/>
      <c r="F39" s="26"/>
      <c r="G39" s="26"/>
      <c r="H39" s="8"/>
      <c r="I39" s="26"/>
      <c r="J39" s="16"/>
    </row>
    <row r="40" spans="2:10" ht="12.75">
      <c r="B40" s="5"/>
      <c r="C40" s="4"/>
      <c r="D40" s="4"/>
      <c r="E40" s="4"/>
      <c r="F40" s="94" t="s">
        <v>22</v>
      </c>
      <c r="G40" s="95"/>
      <c r="H40" s="95"/>
      <c r="I40" s="95"/>
      <c r="J40" s="4"/>
    </row>
    <row r="41" spans="2:10" ht="12.75">
      <c r="B41" s="3"/>
      <c r="C41" s="3" t="s">
        <v>2</v>
      </c>
      <c r="D41" s="3"/>
      <c r="E41" s="3" t="s">
        <v>9</v>
      </c>
      <c r="F41" s="3" t="s">
        <v>17</v>
      </c>
      <c r="G41" s="6"/>
      <c r="H41" s="6"/>
      <c r="I41" s="6" t="s">
        <v>13</v>
      </c>
      <c r="J41" s="4"/>
    </row>
    <row r="42" spans="1:10" ht="12.75">
      <c r="A42" s="12" t="s">
        <v>0</v>
      </c>
      <c r="B42" s="3" t="s">
        <v>1</v>
      </c>
      <c r="C42" s="3" t="s">
        <v>3</v>
      </c>
      <c r="D42" s="3" t="s">
        <v>5</v>
      </c>
      <c r="E42" s="3" t="s">
        <v>7</v>
      </c>
      <c r="F42" s="3" t="s">
        <v>16</v>
      </c>
      <c r="G42" s="3" t="s">
        <v>10</v>
      </c>
      <c r="H42" s="3" t="s">
        <v>12</v>
      </c>
      <c r="I42" s="3" t="s">
        <v>14</v>
      </c>
      <c r="J42" s="4"/>
    </row>
    <row r="43" spans="2:10" ht="12.75">
      <c r="B43" s="3"/>
      <c r="C43" s="3" t="s">
        <v>4</v>
      </c>
      <c r="D43" s="3" t="s">
        <v>6</v>
      </c>
      <c r="E43" s="3" t="s">
        <v>8</v>
      </c>
      <c r="F43" s="3"/>
      <c r="G43" s="3"/>
      <c r="H43" s="3" t="s">
        <v>11</v>
      </c>
      <c r="I43" s="3" t="s">
        <v>15</v>
      </c>
      <c r="J43" s="4"/>
    </row>
    <row r="44" spans="1:10" ht="12.75">
      <c r="A44" s="1"/>
      <c r="B44" s="2"/>
      <c r="C44" s="2"/>
      <c r="D44" s="2"/>
      <c r="E44" s="2"/>
      <c r="F44" s="2"/>
      <c r="G44" s="2"/>
      <c r="H44" s="2"/>
      <c r="I44" s="7"/>
      <c r="J44" s="4"/>
    </row>
    <row r="45" spans="1:10" ht="12.75">
      <c r="A45" s="18">
        <v>1</v>
      </c>
      <c r="B45" s="19">
        <v>2</v>
      </c>
      <c r="C45" s="19">
        <v>3</v>
      </c>
      <c r="D45" s="19">
        <v>4</v>
      </c>
      <c r="E45" s="19">
        <v>5</v>
      </c>
      <c r="F45" s="19">
        <v>6</v>
      </c>
      <c r="G45" s="19">
        <v>7</v>
      </c>
      <c r="H45" s="19">
        <v>8</v>
      </c>
      <c r="I45" s="20">
        <v>9</v>
      </c>
      <c r="J45" s="4"/>
    </row>
    <row r="46" spans="1:11" ht="6.75" customHeight="1">
      <c r="A46" s="15"/>
      <c r="B46" s="15"/>
      <c r="C46" s="15"/>
      <c r="D46" s="23"/>
      <c r="E46" s="21"/>
      <c r="F46" s="21"/>
      <c r="G46" s="21"/>
      <c r="H46" s="21"/>
      <c r="I46" s="21"/>
      <c r="J46" s="16"/>
      <c r="K46" s="16"/>
    </row>
    <row r="47" spans="1:10" ht="12.75">
      <c r="A47" s="12"/>
      <c r="B47" s="3"/>
      <c r="C47" s="17"/>
      <c r="D47" s="3"/>
      <c r="E47" s="11"/>
      <c r="F47" s="11"/>
      <c r="G47" s="11"/>
      <c r="H47" s="11"/>
      <c r="I47" s="11"/>
      <c r="J47" s="4"/>
    </row>
    <row r="48" spans="1:10" ht="25.5">
      <c r="A48" s="12">
        <v>10</v>
      </c>
      <c r="B48" s="41" t="s">
        <v>38</v>
      </c>
      <c r="C48" s="42" t="s">
        <v>18</v>
      </c>
      <c r="D48" s="39" t="s">
        <v>32</v>
      </c>
      <c r="E48" s="38">
        <v>134100</v>
      </c>
      <c r="F48" s="38">
        <v>54100</v>
      </c>
      <c r="G48" s="11"/>
      <c r="H48" s="11"/>
      <c r="I48" s="38">
        <v>80000</v>
      </c>
      <c r="J48" s="4" t="s">
        <v>54</v>
      </c>
    </row>
    <row r="49" spans="1:10" ht="12.75">
      <c r="A49" s="12"/>
      <c r="B49" s="41"/>
      <c r="C49" s="42"/>
      <c r="D49" s="39"/>
      <c r="E49" s="38"/>
      <c r="F49" s="38"/>
      <c r="G49" s="11"/>
      <c r="H49" s="11"/>
      <c r="I49" s="11"/>
      <c r="J49" s="4"/>
    </row>
    <row r="50" spans="1:10" ht="6" customHeight="1">
      <c r="A50" s="12"/>
      <c r="B50" s="41"/>
      <c r="C50" s="42"/>
      <c r="D50" s="39"/>
      <c r="E50" s="38"/>
      <c r="F50" s="38"/>
      <c r="G50" s="11"/>
      <c r="H50" s="11"/>
      <c r="I50" s="11"/>
      <c r="J50" s="4"/>
    </row>
    <row r="51" spans="1:10" ht="25.5">
      <c r="A51" s="12">
        <v>11</v>
      </c>
      <c r="B51" s="43" t="s">
        <v>53</v>
      </c>
      <c r="C51" s="44" t="s">
        <v>40</v>
      </c>
      <c r="D51" s="40" t="s">
        <v>37</v>
      </c>
      <c r="E51" s="37">
        <v>30000</v>
      </c>
      <c r="F51" s="37">
        <v>0</v>
      </c>
      <c r="G51" s="33"/>
      <c r="H51" s="33"/>
      <c r="I51" s="37">
        <v>30000</v>
      </c>
      <c r="J51" s="4" t="s">
        <v>55</v>
      </c>
    </row>
    <row r="52" spans="1:10" ht="6" customHeight="1">
      <c r="A52" s="12"/>
      <c r="B52" s="4"/>
      <c r="C52" s="17"/>
      <c r="D52" s="4"/>
      <c r="E52" s="11"/>
      <c r="F52" s="11"/>
      <c r="G52" s="11"/>
      <c r="H52" s="11"/>
      <c r="I52" s="11"/>
      <c r="J52" s="4"/>
    </row>
    <row r="53" spans="1:10" ht="25.5">
      <c r="A53" s="12">
        <v>12</v>
      </c>
      <c r="B53" s="9" t="s">
        <v>33</v>
      </c>
      <c r="C53" s="17" t="s">
        <v>18</v>
      </c>
      <c r="D53" s="13" t="s">
        <v>34</v>
      </c>
      <c r="E53" s="11">
        <v>50000</v>
      </c>
      <c r="F53" s="11">
        <v>50000</v>
      </c>
      <c r="G53" s="11"/>
      <c r="H53" s="11"/>
      <c r="I53" s="11"/>
      <c r="J53" s="4"/>
    </row>
    <row r="54" spans="1:10" ht="6.75" customHeight="1">
      <c r="A54" s="12"/>
      <c r="B54" s="4"/>
      <c r="C54" s="17"/>
      <c r="D54" s="4"/>
      <c r="E54" s="11"/>
      <c r="F54" s="11"/>
      <c r="G54" s="11"/>
      <c r="H54" s="11"/>
      <c r="I54" s="11"/>
      <c r="J54" s="4"/>
    </row>
    <row r="55" spans="1:10" ht="25.5">
      <c r="A55" s="12">
        <v>13</v>
      </c>
      <c r="B55" s="32" t="s">
        <v>35</v>
      </c>
      <c r="C55" s="31" t="s">
        <v>58</v>
      </c>
      <c r="D55" s="32" t="s">
        <v>36</v>
      </c>
      <c r="E55" s="33">
        <v>500000</v>
      </c>
      <c r="F55" s="33">
        <v>500000</v>
      </c>
      <c r="G55" s="33"/>
      <c r="H55" s="11"/>
      <c r="I55" s="11"/>
      <c r="J55" s="4"/>
    </row>
    <row r="56" spans="1:10" ht="12.75">
      <c r="A56" s="12"/>
      <c r="B56" s="4"/>
      <c r="C56" s="5"/>
      <c r="D56" s="4"/>
      <c r="E56" s="11"/>
      <c r="F56" s="11"/>
      <c r="G56" s="11"/>
      <c r="H56" s="11"/>
      <c r="I56" s="11"/>
      <c r="J56" s="4"/>
    </row>
    <row r="57" spans="1:11" ht="12.75">
      <c r="A57" s="15"/>
      <c r="B57" s="16"/>
      <c r="C57" s="16"/>
      <c r="D57" s="16"/>
      <c r="E57" s="21"/>
      <c r="F57" s="21"/>
      <c r="G57" s="21"/>
      <c r="H57" s="21"/>
      <c r="I57" s="21"/>
      <c r="J57" s="16"/>
      <c r="K57" s="16"/>
    </row>
    <row r="58" spans="1:11" ht="15">
      <c r="A58" s="15"/>
      <c r="B58" s="16" t="s">
        <v>60</v>
      </c>
      <c r="C58" s="16"/>
      <c r="D58" s="16"/>
      <c r="E58" s="21"/>
      <c r="F58" s="21"/>
      <c r="G58" s="98" t="s">
        <v>71</v>
      </c>
      <c r="H58" s="98"/>
      <c r="I58" s="98"/>
      <c r="J58" s="16"/>
      <c r="K58" s="16"/>
    </row>
    <row r="59" spans="1:11" ht="4.5" customHeight="1">
      <c r="A59" s="15"/>
      <c r="B59" s="16"/>
      <c r="C59" s="16"/>
      <c r="D59" s="16"/>
      <c r="E59" s="21"/>
      <c r="F59" s="21"/>
      <c r="G59" s="21"/>
      <c r="H59" s="21"/>
      <c r="I59" s="21"/>
      <c r="J59" s="16"/>
      <c r="K59" s="16"/>
    </row>
    <row r="60" spans="1:11" ht="12.75">
      <c r="A60" s="15"/>
      <c r="B60" s="16" t="s">
        <v>73</v>
      </c>
      <c r="C60" s="16"/>
      <c r="D60" s="16"/>
      <c r="E60" s="21"/>
      <c r="F60" s="21"/>
      <c r="G60" s="21"/>
      <c r="H60" s="21"/>
      <c r="I60" s="21"/>
      <c r="J60" s="16"/>
      <c r="K60" s="16"/>
    </row>
    <row r="61" spans="1:11" ht="12.75">
      <c r="A61" s="15"/>
      <c r="B61" s="16"/>
      <c r="C61" s="16"/>
      <c r="D61" s="16"/>
      <c r="E61" s="21"/>
      <c r="F61" s="21"/>
      <c r="G61" s="21"/>
      <c r="H61" s="21"/>
      <c r="I61" s="21"/>
      <c r="J61" s="16"/>
      <c r="K61" s="16"/>
    </row>
    <row r="62" spans="1:11" ht="12.75">
      <c r="A62" s="15"/>
      <c r="B62" s="16" t="s">
        <v>57</v>
      </c>
      <c r="C62" s="16"/>
      <c r="D62" s="16"/>
      <c r="E62" s="21"/>
      <c r="F62" s="21"/>
      <c r="G62" s="21"/>
      <c r="H62" s="21"/>
      <c r="I62" s="21"/>
      <c r="J62" s="16"/>
      <c r="K62" s="16"/>
    </row>
    <row r="63" spans="1:11" ht="12.75">
      <c r="A63" s="15"/>
      <c r="B63" s="16"/>
      <c r="C63" s="16"/>
      <c r="D63" s="16"/>
      <c r="E63" s="21"/>
      <c r="F63" s="21"/>
      <c r="G63" s="97" t="s">
        <v>72</v>
      </c>
      <c r="H63" s="97"/>
      <c r="I63" s="97"/>
      <c r="J63" s="16"/>
      <c r="K63" s="16"/>
    </row>
    <row r="64" spans="1:10" ht="12.75">
      <c r="A64" s="12"/>
      <c r="B64" s="4"/>
      <c r="C64" s="5"/>
      <c r="D64" s="4"/>
      <c r="E64" s="11"/>
      <c r="F64" s="11"/>
      <c r="G64" s="11"/>
      <c r="H64" s="11"/>
      <c r="I64" s="11"/>
      <c r="J64" s="4"/>
    </row>
    <row r="65" spans="1:12" ht="12.75">
      <c r="A65" s="12"/>
      <c r="B65" s="3" t="s">
        <v>48</v>
      </c>
      <c r="C65" s="5"/>
      <c r="D65" s="4"/>
      <c r="E65" s="29">
        <f>SUM(E16:E34)+SUM(E48:E55)</f>
        <v>3270000</v>
      </c>
      <c r="F65" s="29">
        <f>SUM(F16:F34)+SUM(F48:F55)</f>
        <v>2535000</v>
      </c>
      <c r="G65" s="29">
        <f>SUM(G16:G34)+SUM(G48:G55)</f>
        <v>0</v>
      </c>
      <c r="H65" s="29">
        <f>SUM(H16:H34)+SUM(H48:H55)</f>
        <v>625000</v>
      </c>
      <c r="I65" s="29">
        <f>SUM(I16:I34)+SUM(I48:I55)</f>
        <v>110000</v>
      </c>
      <c r="J65" s="4"/>
      <c r="L65" s="28">
        <f>SUM(F65:K65)</f>
        <v>3270000</v>
      </c>
    </row>
    <row r="66" spans="1:12" ht="12.75">
      <c r="A66" s="12"/>
      <c r="E66" s="28"/>
      <c r="F66" s="28">
        <v>625000</v>
      </c>
      <c r="G66" s="28"/>
      <c r="H66" s="28"/>
      <c r="I66" s="28"/>
      <c r="L66" s="28"/>
    </row>
    <row r="67" spans="1:6" ht="12.75">
      <c r="A67" s="12"/>
      <c r="E67" s="14">
        <v>-3160000</v>
      </c>
      <c r="F67" s="28">
        <f>SUM(F65:F66)</f>
        <v>3160000</v>
      </c>
    </row>
    <row r="68" ht="12.75">
      <c r="A68" s="12"/>
    </row>
    <row r="69" spans="1:6" ht="12.75">
      <c r="A69" s="12"/>
      <c r="E69" s="14">
        <f>SUM(E65:E68)</f>
        <v>110000</v>
      </c>
      <c r="F69" t="s">
        <v>56</v>
      </c>
    </row>
    <row r="70" spans="1:6" ht="12.75">
      <c r="A70" s="12"/>
      <c r="E70" s="14">
        <v>-80000</v>
      </c>
      <c r="F70" t="s">
        <v>52</v>
      </c>
    </row>
    <row r="71" spans="1:6" ht="12.75">
      <c r="A71" s="12"/>
      <c r="E71" s="14">
        <f>SUM(E69:E70)</f>
        <v>30000</v>
      </c>
      <c r="F71" t="s">
        <v>51</v>
      </c>
    </row>
  </sheetData>
  <mergeCells count="7">
    <mergeCell ref="B2:E2"/>
    <mergeCell ref="F40:I40"/>
    <mergeCell ref="B3:C3"/>
    <mergeCell ref="G63:I63"/>
    <mergeCell ref="G58:I58"/>
    <mergeCell ref="F9:I9"/>
    <mergeCell ref="B30:C30"/>
  </mergeCells>
  <printOptions horizontalCentered="1" verticalCentered="1"/>
  <pageMargins left="0" right="0" top="0.984251968503937" bottom="0" header="0.5118110236220472" footer="0.5118110236220472"/>
  <pageSetup horizontalDpi="300" verticalDpi="300" orientation="landscape" paperSize="9" scale="99" r:id="rId1"/>
  <rowBreaks count="1" manualBreakCount="1">
    <brk id="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75" zoomScaleSheetLayoutView="75" workbookViewId="0" topLeftCell="A47">
      <selection activeCell="B16" sqref="B16"/>
    </sheetView>
  </sheetViews>
  <sheetFormatPr defaultColWidth="9.00390625" defaultRowHeight="12.75"/>
  <cols>
    <col min="1" max="1" width="4.125" style="49" customWidth="1"/>
    <col min="2" max="2" width="31.25390625" style="49" customWidth="1"/>
    <col min="3" max="3" width="29.00390625" style="49" customWidth="1"/>
    <col min="4" max="4" width="10.375" style="49" customWidth="1"/>
    <col min="5" max="5" width="13.75390625" style="49" customWidth="1"/>
    <col min="6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00390625" style="49" customWidth="1"/>
    <col min="11" max="11" width="9.125" style="49" customWidth="1"/>
    <col min="12" max="12" width="17.00390625" style="49" customWidth="1"/>
    <col min="13" max="16384" width="9.125" style="49" customWidth="1"/>
  </cols>
  <sheetData>
    <row r="1" ht="15">
      <c r="F1" s="27" t="s">
        <v>74</v>
      </c>
    </row>
    <row r="2" spans="2:6" ht="20.25">
      <c r="B2" s="93" t="s">
        <v>41</v>
      </c>
      <c r="C2" s="93"/>
      <c r="D2" s="93"/>
      <c r="E2" s="93"/>
      <c r="F2" s="49" t="s">
        <v>76</v>
      </c>
    </row>
    <row r="3" spans="2:6" ht="12.75">
      <c r="B3" s="106" t="s">
        <v>67</v>
      </c>
      <c r="C3" s="106"/>
      <c r="F3" s="49" t="s">
        <v>47</v>
      </c>
    </row>
    <row r="4" spans="6:8" ht="12.75">
      <c r="F4" s="49" t="s">
        <v>43</v>
      </c>
      <c r="G4" s="50" t="s">
        <v>75</v>
      </c>
      <c r="H4" s="50">
        <v>2003</v>
      </c>
    </row>
    <row r="7" spans="6:9" ht="15">
      <c r="F7" s="51"/>
      <c r="G7" s="51"/>
      <c r="H7" s="36" t="s">
        <v>61</v>
      </c>
      <c r="I7" s="51"/>
    </row>
    <row r="8" spans="1:9" ht="4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2:10" ht="12.75">
      <c r="B9" s="52"/>
      <c r="C9" s="53" t="s">
        <v>2</v>
      </c>
      <c r="D9" s="54"/>
      <c r="E9" s="54"/>
      <c r="F9" s="99" t="s">
        <v>22</v>
      </c>
      <c r="G9" s="100"/>
      <c r="H9" s="100"/>
      <c r="I9" s="100"/>
      <c r="J9" s="54"/>
    </row>
    <row r="10" spans="2:10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4"/>
    </row>
    <row r="11" spans="1:10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4"/>
    </row>
    <row r="12" spans="2:10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4"/>
    </row>
    <row r="13" spans="1:10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</row>
    <row r="14" spans="1:10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4"/>
    </row>
    <row r="15" spans="2:10" ht="9" customHeight="1"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25.5">
      <c r="A16" s="50">
        <v>1</v>
      </c>
      <c r="B16" s="61" t="s">
        <v>59</v>
      </c>
      <c r="C16" s="53" t="s">
        <v>18</v>
      </c>
      <c r="D16" s="62" t="s">
        <v>19</v>
      </c>
      <c r="E16" s="63">
        <v>25000</v>
      </c>
      <c r="F16" s="63">
        <v>25000</v>
      </c>
      <c r="G16" s="63"/>
      <c r="H16" s="63"/>
      <c r="I16" s="63"/>
      <c r="J16" s="54"/>
    </row>
    <row r="17" spans="1:10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54"/>
    </row>
    <row r="18" spans="1:10" ht="38.25">
      <c r="A18" s="50">
        <v>2</v>
      </c>
      <c r="B18" s="32" t="s">
        <v>50</v>
      </c>
      <c r="C18" s="32" t="s">
        <v>69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54"/>
    </row>
    <row r="19" spans="1:10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</row>
    <row r="20" spans="1:10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v>600000</v>
      </c>
      <c r="F20" s="63">
        <v>600000</v>
      </c>
      <c r="G20" s="54"/>
      <c r="H20" s="54"/>
      <c r="I20" s="54"/>
      <c r="J20" s="54"/>
    </row>
    <row r="21" spans="1:10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</row>
    <row r="22" spans="1:10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v>15000</v>
      </c>
      <c r="F22" s="63">
        <v>15000</v>
      </c>
      <c r="G22" s="54"/>
      <c r="H22" s="54"/>
      <c r="I22" s="54"/>
      <c r="J22" s="54"/>
    </row>
    <row r="23" spans="1:10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</row>
    <row r="24" spans="1:10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54"/>
    </row>
    <row r="25" spans="1:10" ht="5.25" customHeight="1">
      <c r="A25" s="50"/>
      <c r="B25" s="54"/>
      <c r="C25" s="53"/>
      <c r="D25" s="54"/>
      <c r="E25" s="63"/>
      <c r="F25" s="63"/>
      <c r="G25" s="63"/>
      <c r="H25" s="63"/>
      <c r="I25" s="63"/>
      <c r="J25" s="54"/>
    </row>
    <row r="26" spans="1:10" ht="3" customHeight="1">
      <c r="A26" s="50"/>
      <c r="B26" s="53"/>
      <c r="C26" s="65"/>
      <c r="D26" s="54"/>
      <c r="E26" s="63"/>
      <c r="F26" s="63"/>
      <c r="G26" s="63"/>
      <c r="H26" s="63"/>
      <c r="I26" s="63"/>
      <c r="J26" s="54"/>
    </row>
    <row r="27" spans="1:10" ht="25.5">
      <c r="A27" s="50">
        <v>8</v>
      </c>
      <c r="B27" s="32" t="s">
        <v>35</v>
      </c>
      <c r="C27" s="31" t="s">
        <v>58</v>
      </c>
      <c r="D27" s="61" t="s">
        <v>65</v>
      </c>
      <c r="E27" s="63">
        <v>100000</v>
      </c>
      <c r="F27" s="63">
        <v>100000</v>
      </c>
      <c r="G27" s="63"/>
      <c r="H27" s="63"/>
      <c r="I27" s="63"/>
      <c r="J27" s="54"/>
    </row>
    <row r="28" spans="1:10" ht="5.25" customHeight="1">
      <c r="A28" s="50"/>
      <c r="B28" s="54"/>
      <c r="C28" s="66"/>
      <c r="D28" s="54"/>
      <c r="E28" s="63"/>
      <c r="F28" s="63"/>
      <c r="G28" s="63"/>
      <c r="H28" s="63"/>
      <c r="I28" s="63"/>
      <c r="J28" s="54"/>
    </row>
    <row r="29" spans="1:10" ht="25.5">
      <c r="A29" s="50">
        <v>9</v>
      </c>
      <c r="B29" s="53" t="s">
        <v>31</v>
      </c>
      <c r="C29" s="67" t="s">
        <v>18</v>
      </c>
      <c r="D29" s="64" t="s">
        <v>32</v>
      </c>
      <c r="E29" s="63">
        <v>255900</v>
      </c>
      <c r="F29" s="63">
        <v>130900</v>
      </c>
      <c r="G29" s="63"/>
      <c r="H29" s="63">
        <v>125000</v>
      </c>
      <c r="I29" s="63"/>
      <c r="J29" s="54"/>
    </row>
    <row r="30" spans="1:10" ht="12.75">
      <c r="A30" s="50"/>
      <c r="B30" s="53"/>
      <c r="C30" s="67"/>
      <c r="D30" s="64"/>
      <c r="E30" s="63"/>
      <c r="F30" s="63"/>
      <c r="G30" s="63"/>
      <c r="H30" s="63"/>
      <c r="I30" s="63"/>
      <c r="J30" s="54"/>
    </row>
    <row r="31" spans="1:11" ht="12.75">
      <c r="A31" s="65"/>
      <c r="B31" s="65"/>
      <c r="C31" s="65"/>
      <c r="D31" s="68"/>
      <c r="E31" s="69"/>
      <c r="F31" s="69"/>
      <c r="G31" s="69"/>
      <c r="H31" s="69"/>
      <c r="I31" s="69"/>
      <c r="J31" s="66"/>
      <c r="K31" s="66"/>
    </row>
    <row r="32" spans="1:10" ht="12.75">
      <c r="A32" s="50"/>
      <c r="B32" s="65"/>
      <c r="C32" s="65"/>
      <c r="D32" s="68"/>
      <c r="E32" s="69"/>
      <c r="F32" s="69"/>
      <c r="G32" s="69"/>
      <c r="H32" s="69"/>
      <c r="I32" s="69"/>
      <c r="J32" s="66"/>
    </row>
    <row r="33" spans="1:10" ht="15">
      <c r="A33" s="65"/>
      <c r="B33" s="70"/>
      <c r="C33" s="65"/>
      <c r="D33" s="68"/>
      <c r="E33" s="69"/>
      <c r="F33" s="71"/>
      <c r="G33" s="71"/>
      <c r="H33" s="36" t="s">
        <v>44</v>
      </c>
      <c r="I33" s="71"/>
      <c r="J33" s="66"/>
    </row>
    <row r="34" spans="1:10" ht="4.5" customHeight="1">
      <c r="A34" s="72"/>
      <c r="B34" s="73"/>
      <c r="C34" s="72"/>
      <c r="D34" s="74"/>
      <c r="E34" s="71"/>
      <c r="F34" s="71"/>
      <c r="G34" s="71"/>
      <c r="H34" s="72"/>
      <c r="I34" s="71"/>
      <c r="J34" s="66"/>
    </row>
    <row r="35" spans="2:10" ht="12.75">
      <c r="B35" s="52"/>
      <c r="C35" s="54"/>
      <c r="D35" s="54"/>
      <c r="E35" s="54"/>
      <c r="F35" s="103" t="s">
        <v>22</v>
      </c>
      <c r="G35" s="104"/>
      <c r="H35" s="104"/>
      <c r="I35" s="104"/>
      <c r="J35" s="54"/>
    </row>
    <row r="36" spans="2:10" ht="12.75">
      <c r="B36" s="53"/>
      <c r="C36" s="53" t="s">
        <v>2</v>
      </c>
      <c r="D36" s="53"/>
      <c r="E36" s="53" t="s">
        <v>9</v>
      </c>
      <c r="F36" s="53" t="s">
        <v>17</v>
      </c>
      <c r="G36" s="55"/>
      <c r="H36" s="55"/>
      <c r="I36" s="55" t="s">
        <v>13</v>
      </c>
      <c r="J36" s="54"/>
    </row>
    <row r="37" spans="1:10" ht="12.75">
      <c r="A37" s="50" t="s">
        <v>0</v>
      </c>
      <c r="B37" s="53" t="s">
        <v>1</v>
      </c>
      <c r="C37" s="53" t="s">
        <v>3</v>
      </c>
      <c r="D37" s="53" t="s">
        <v>5</v>
      </c>
      <c r="E37" s="53" t="s">
        <v>7</v>
      </c>
      <c r="F37" s="53" t="s">
        <v>16</v>
      </c>
      <c r="G37" s="53" t="s">
        <v>10</v>
      </c>
      <c r="H37" s="53" t="s">
        <v>12</v>
      </c>
      <c r="I37" s="53" t="s">
        <v>14</v>
      </c>
      <c r="J37" s="54"/>
    </row>
    <row r="38" spans="2:10" ht="12.75">
      <c r="B38" s="53"/>
      <c r="C38" s="53" t="s">
        <v>4</v>
      </c>
      <c r="D38" s="53" t="s">
        <v>6</v>
      </c>
      <c r="E38" s="53" t="s">
        <v>8</v>
      </c>
      <c r="F38" s="53"/>
      <c r="G38" s="53"/>
      <c r="H38" s="53" t="s">
        <v>11</v>
      </c>
      <c r="I38" s="53" t="s">
        <v>15</v>
      </c>
      <c r="J38" s="54"/>
    </row>
    <row r="39" spans="1:10" ht="12.75">
      <c r="A39" s="51"/>
      <c r="B39" s="56"/>
      <c r="C39" s="56"/>
      <c r="D39" s="56"/>
      <c r="E39" s="56"/>
      <c r="F39" s="56"/>
      <c r="G39" s="56"/>
      <c r="H39" s="56"/>
      <c r="I39" s="57"/>
      <c r="J39" s="54"/>
    </row>
    <row r="40" spans="1:10" ht="12.75">
      <c r="A40" s="58">
        <v>1</v>
      </c>
      <c r="B40" s="59">
        <v>2</v>
      </c>
      <c r="C40" s="59">
        <v>3</v>
      </c>
      <c r="D40" s="59">
        <v>4</v>
      </c>
      <c r="E40" s="59">
        <v>5</v>
      </c>
      <c r="F40" s="59">
        <v>6</v>
      </c>
      <c r="G40" s="59">
        <v>7</v>
      </c>
      <c r="H40" s="59">
        <v>8</v>
      </c>
      <c r="I40" s="60">
        <v>9</v>
      </c>
      <c r="J40" s="54"/>
    </row>
    <row r="41" spans="1:11" ht="6.75" customHeight="1">
      <c r="A41" s="65"/>
      <c r="B41" s="65"/>
      <c r="C41" s="65"/>
      <c r="D41" s="68"/>
      <c r="E41" s="69"/>
      <c r="F41" s="69"/>
      <c r="G41" s="69"/>
      <c r="H41" s="69"/>
      <c r="I41" s="69"/>
      <c r="J41" s="66"/>
      <c r="K41" s="66"/>
    </row>
    <row r="42" spans="1:10" ht="12.75">
      <c r="A42" s="50"/>
      <c r="B42" s="53"/>
      <c r="C42" s="67"/>
      <c r="D42" s="53"/>
      <c r="E42" s="63"/>
      <c r="F42" s="63"/>
      <c r="G42" s="63"/>
      <c r="H42" s="63"/>
      <c r="I42" s="63"/>
      <c r="J42" s="54"/>
    </row>
    <row r="43" spans="1:10" ht="25.5">
      <c r="A43" s="50">
        <v>10</v>
      </c>
      <c r="B43" s="61" t="s">
        <v>38</v>
      </c>
      <c r="C43" s="67" t="s">
        <v>18</v>
      </c>
      <c r="D43" s="64" t="s">
        <v>32</v>
      </c>
      <c r="E43" s="63">
        <v>54100</v>
      </c>
      <c r="F43" s="63">
        <v>54100</v>
      </c>
      <c r="G43" s="63"/>
      <c r="H43" s="63"/>
      <c r="I43" s="63">
        <v>0</v>
      </c>
      <c r="J43" s="54"/>
    </row>
    <row r="44" spans="1:10" ht="12.75">
      <c r="A44" s="50"/>
      <c r="B44" s="61"/>
      <c r="C44" s="67"/>
      <c r="D44" s="64"/>
      <c r="E44" s="63"/>
      <c r="F44" s="63"/>
      <c r="G44" s="63"/>
      <c r="H44" s="63"/>
      <c r="I44" s="63"/>
      <c r="J44" s="54"/>
    </row>
    <row r="45" spans="1:10" ht="6" customHeight="1">
      <c r="A45" s="50"/>
      <c r="B45" s="54"/>
      <c r="C45" s="67"/>
      <c r="D45" s="54"/>
      <c r="E45" s="63"/>
      <c r="F45" s="63"/>
      <c r="G45" s="63"/>
      <c r="H45" s="63"/>
      <c r="I45" s="63"/>
      <c r="J45" s="54"/>
    </row>
    <row r="46" spans="1:10" ht="25.5">
      <c r="A46" s="50">
        <v>12</v>
      </c>
      <c r="B46" s="61" t="s">
        <v>33</v>
      </c>
      <c r="C46" s="67" t="s">
        <v>18</v>
      </c>
      <c r="D46" s="64" t="s">
        <v>34</v>
      </c>
      <c r="E46" s="63">
        <v>50000</v>
      </c>
      <c r="F46" s="63">
        <v>50000</v>
      </c>
      <c r="G46" s="63"/>
      <c r="H46" s="63"/>
      <c r="I46" s="63"/>
      <c r="J46" s="54"/>
    </row>
    <row r="47" spans="1:10" ht="6.75" customHeight="1">
      <c r="A47" s="50"/>
      <c r="B47" s="54"/>
      <c r="C47" s="67"/>
      <c r="D47" s="54"/>
      <c r="E47" s="63"/>
      <c r="F47" s="63"/>
      <c r="G47" s="63"/>
      <c r="H47" s="63"/>
      <c r="I47" s="63"/>
      <c r="J47" s="54"/>
    </row>
    <row r="48" spans="1:10" ht="25.5">
      <c r="A48" s="50">
        <v>13</v>
      </c>
      <c r="B48" s="32" t="s">
        <v>35</v>
      </c>
      <c r="C48" s="31" t="s">
        <v>58</v>
      </c>
      <c r="D48" s="32" t="s">
        <v>36</v>
      </c>
      <c r="E48" s="33">
        <v>500000</v>
      </c>
      <c r="F48" s="33">
        <v>500000</v>
      </c>
      <c r="G48" s="33"/>
      <c r="H48" s="63"/>
      <c r="I48" s="63"/>
      <c r="J48" s="54"/>
    </row>
    <row r="49" spans="1:10" ht="12.75">
      <c r="A49" s="50"/>
      <c r="B49" s="54"/>
      <c r="C49" s="52"/>
      <c r="D49" s="54"/>
      <c r="E49" s="63"/>
      <c r="F49" s="63"/>
      <c r="G49" s="63"/>
      <c r="H49" s="63"/>
      <c r="I49" s="63"/>
      <c r="J49" s="54"/>
    </row>
    <row r="50" spans="1:10" ht="12.75">
      <c r="A50" s="50"/>
      <c r="B50" s="66"/>
      <c r="C50" s="66"/>
      <c r="D50" s="66"/>
      <c r="E50" s="69"/>
      <c r="F50" s="69"/>
      <c r="G50" s="69"/>
      <c r="H50" s="69"/>
      <c r="I50" s="69"/>
      <c r="J50" s="66"/>
    </row>
    <row r="51" spans="1:10" ht="12.75">
      <c r="A51" s="50"/>
      <c r="B51" s="66"/>
      <c r="C51" s="66"/>
      <c r="D51" s="66"/>
      <c r="E51" s="69"/>
      <c r="F51" s="69"/>
      <c r="G51" s="69"/>
      <c r="H51" s="69"/>
      <c r="I51" s="69"/>
      <c r="J51" s="66"/>
    </row>
    <row r="52" spans="1:10" ht="12.75">
      <c r="A52" s="50"/>
      <c r="B52" s="66"/>
      <c r="C52" s="66"/>
      <c r="D52" s="66"/>
      <c r="E52" s="69"/>
      <c r="F52" s="69"/>
      <c r="G52" s="69"/>
      <c r="H52" s="69"/>
      <c r="I52" s="69"/>
      <c r="J52" s="66"/>
    </row>
    <row r="53" spans="1:10" ht="12.75">
      <c r="A53" s="50"/>
      <c r="B53" s="66"/>
      <c r="C53" s="66"/>
      <c r="E53" s="69"/>
      <c r="F53" s="69"/>
      <c r="G53" s="69"/>
      <c r="H53" s="69"/>
      <c r="I53" s="69"/>
      <c r="J53" s="66"/>
    </row>
    <row r="54" spans="1:11" ht="12.75">
      <c r="A54" s="65"/>
      <c r="B54" s="66"/>
      <c r="C54" s="66"/>
      <c r="D54" s="66"/>
      <c r="E54" s="69"/>
      <c r="F54" s="69"/>
      <c r="G54" s="69"/>
      <c r="H54" s="69"/>
      <c r="I54" s="69"/>
      <c r="J54" s="66"/>
      <c r="K54" s="66"/>
    </row>
    <row r="55" spans="1:11" ht="15">
      <c r="A55" s="65"/>
      <c r="B55" s="66"/>
      <c r="C55" s="66"/>
      <c r="D55" s="66"/>
      <c r="E55" s="69"/>
      <c r="F55" s="69"/>
      <c r="G55" s="98" t="s">
        <v>71</v>
      </c>
      <c r="H55" s="98"/>
      <c r="I55" s="98"/>
      <c r="J55" s="66"/>
      <c r="K55" s="66"/>
    </row>
    <row r="56" spans="1:11" ht="4.5" customHeight="1">
      <c r="A56" s="65"/>
      <c r="B56" s="66"/>
      <c r="C56" s="66"/>
      <c r="D56" s="66"/>
      <c r="E56" s="69"/>
      <c r="F56" s="69"/>
      <c r="G56" s="69"/>
      <c r="H56" s="69"/>
      <c r="I56" s="69"/>
      <c r="J56" s="66"/>
      <c r="K56" s="66"/>
    </row>
    <row r="57" spans="1:11" ht="12.75">
      <c r="A57" s="65"/>
      <c r="B57" s="66"/>
      <c r="C57" s="66"/>
      <c r="D57" s="66"/>
      <c r="E57" s="69"/>
      <c r="F57" s="69"/>
      <c r="G57" s="69"/>
      <c r="H57" s="69"/>
      <c r="I57" s="69"/>
      <c r="J57" s="66"/>
      <c r="K57" s="66"/>
    </row>
    <row r="58" spans="1:11" ht="12.75">
      <c r="A58" s="65"/>
      <c r="B58" s="66"/>
      <c r="C58" s="66"/>
      <c r="D58" s="66"/>
      <c r="E58" s="69"/>
      <c r="F58" s="69"/>
      <c r="G58" s="69"/>
      <c r="H58" s="69"/>
      <c r="I58" s="69"/>
      <c r="J58" s="66"/>
      <c r="K58" s="66"/>
    </row>
    <row r="59" spans="1:11" ht="12.75">
      <c r="A59" s="65"/>
      <c r="B59" s="66"/>
      <c r="C59" s="66"/>
      <c r="D59" s="66"/>
      <c r="E59" s="69"/>
      <c r="F59" s="69"/>
      <c r="G59" s="69"/>
      <c r="H59" s="69"/>
      <c r="I59" s="69"/>
      <c r="J59" s="66"/>
      <c r="K59" s="66"/>
    </row>
    <row r="60" spans="1:11" ht="12.75">
      <c r="A60" s="65"/>
      <c r="B60" s="66"/>
      <c r="C60" s="66"/>
      <c r="D60" s="66"/>
      <c r="E60" s="69"/>
      <c r="F60" s="69"/>
      <c r="G60" s="105" t="s">
        <v>72</v>
      </c>
      <c r="H60" s="105"/>
      <c r="I60" s="105"/>
      <c r="J60" s="66"/>
      <c r="K60" s="66"/>
    </row>
    <row r="61" spans="1:10" ht="12.75">
      <c r="A61" s="50"/>
      <c r="B61" s="54"/>
      <c r="C61" s="52"/>
      <c r="D61" s="54"/>
      <c r="E61" s="63"/>
      <c r="F61" s="63"/>
      <c r="G61" s="63"/>
      <c r="H61" s="63"/>
      <c r="I61" s="63"/>
      <c r="J61" s="54"/>
    </row>
    <row r="62" spans="1:12" ht="12.75">
      <c r="A62" s="50"/>
      <c r="B62" s="53" t="s">
        <v>48</v>
      </c>
      <c r="C62" s="52"/>
      <c r="D62" s="54"/>
      <c r="E62" s="75">
        <f>SUM(E16:E29)+SUM(E43:E48)</f>
        <v>1740000</v>
      </c>
      <c r="F62" s="75">
        <f>SUM(F16:F29)+SUM(F43:F48)</f>
        <v>1615000</v>
      </c>
      <c r="G62" s="75">
        <f>SUM(G16:G29)+SUM(G43:G48)</f>
        <v>0</v>
      </c>
      <c r="H62" s="75">
        <f>SUM(H16:H29)+SUM(H43:H48)</f>
        <v>125000</v>
      </c>
      <c r="I62" s="75">
        <f>SUM(I16:I29)+SUM(I43:I48)</f>
        <v>0</v>
      </c>
      <c r="J62" s="54"/>
      <c r="L62" s="76">
        <f>SUM(F62:K62)</f>
        <v>1740000</v>
      </c>
    </row>
    <row r="63" spans="1:12" ht="12.75">
      <c r="A63" s="50"/>
      <c r="E63" s="76"/>
      <c r="F63" s="76">
        <v>625000</v>
      </c>
      <c r="G63" s="76"/>
      <c r="H63" s="76"/>
      <c r="I63" s="76"/>
      <c r="L63" s="76"/>
    </row>
    <row r="64" spans="1:6" ht="12.75">
      <c r="A64" s="50"/>
      <c r="E64" s="77">
        <v>-3160000</v>
      </c>
      <c r="F64" s="76">
        <f>SUM(F62:F63)</f>
        <v>2240000</v>
      </c>
    </row>
    <row r="65" ht="12.75">
      <c r="A65" s="50"/>
    </row>
    <row r="66" spans="1:6" ht="12.75">
      <c r="A66" s="50"/>
      <c r="E66" s="77">
        <f>SUM(E62:E65)</f>
        <v>-1420000</v>
      </c>
      <c r="F66" s="49" t="s">
        <v>56</v>
      </c>
    </row>
    <row r="67" spans="1:6" ht="12.75">
      <c r="A67" s="50"/>
      <c r="E67" s="77">
        <v>-80000</v>
      </c>
      <c r="F67" s="49" t="s">
        <v>52</v>
      </c>
    </row>
    <row r="68" spans="1:6" ht="12.75">
      <c r="A68" s="50"/>
      <c r="E68" s="77">
        <f>SUM(E66:E67)</f>
        <v>-1500000</v>
      </c>
      <c r="F68" s="49" t="s">
        <v>51</v>
      </c>
    </row>
  </sheetData>
  <mergeCells count="6">
    <mergeCell ref="F35:I35"/>
    <mergeCell ref="G55:I55"/>
    <mergeCell ref="G60:I60"/>
    <mergeCell ref="B2:E2"/>
    <mergeCell ref="B3:C3"/>
    <mergeCell ref="F9:I9"/>
  </mergeCells>
  <printOptions horizontalCentered="1" verticalCentered="1"/>
  <pageMargins left="0" right="0" top="0.984251968503937" bottom="0" header="0.5118110236220472" footer="0.5118110236220472"/>
  <pageSetup horizontalDpi="300" verticalDpi="300" orientation="landscape" paperSize="9" r:id="rId1"/>
  <rowBreaks count="1" manualBreakCount="1">
    <brk id="3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75" zoomScaleSheetLayoutView="75" workbookViewId="0" topLeftCell="C27">
      <selection activeCell="H30" sqref="H30"/>
    </sheetView>
  </sheetViews>
  <sheetFormatPr defaultColWidth="9.00390625" defaultRowHeight="12.75"/>
  <cols>
    <col min="1" max="1" width="4.125" style="49" customWidth="1"/>
    <col min="2" max="2" width="31.25390625" style="49" customWidth="1"/>
    <col min="3" max="3" width="29.00390625" style="49" customWidth="1"/>
    <col min="4" max="4" width="10.375" style="49" customWidth="1"/>
    <col min="5" max="5" width="13.75390625" style="49" customWidth="1"/>
    <col min="6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75390625" style="49" customWidth="1"/>
    <col min="11" max="11" width="12.875" style="49" customWidth="1"/>
    <col min="12" max="12" width="9.125" style="49" customWidth="1"/>
    <col min="13" max="13" width="17.00390625" style="49" customWidth="1"/>
    <col min="14" max="16384" width="9.125" style="49" customWidth="1"/>
  </cols>
  <sheetData>
    <row r="1" ht="15">
      <c r="F1" s="27" t="s">
        <v>74</v>
      </c>
    </row>
    <row r="2" spans="2:6" ht="20.25">
      <c r="B2" s="93" t="s">
        <v>41</v>
      </c>
      <c r="C2" s="93"/>
      <c r="D2" s="93"/>
      <c r="E2" s="93"/>
      <c r="F2" s="49" t="s">
        <v>87</v>
      </c>
    </row>
    <row r="3" spans="2:6" ht="12.75">
      <c r="B3" s="106" t="s">
        <v>78</v>
      </c>
      <c r="C3" s="106"/>
      <c r="F3" s="49" t="s">
        <v>47</v>
      </c>
    </row>
    <row r="4" spans="6:8" ht="12.75">
      <c r="F4" s="49" t="s">
        <v>43</v>
      </c>
      <c r="G4" s="50" t="s">
        <v>83</v>
      </c>
      <c r="H4" s="50">
        <v>2003</v>
      </c>
    </row>
    <row r="7" spans="6:10" ht="15">
      <c r="F7" s="51"/>
      <c r="G7" s="51"/>
      <c r="H7" s="36" t="s">
        <v>61</v>
      </c>
      <c r="I7" s="51"/>
      <c r="J7" s="66"/>
    </row>
    <row r="8" spans="1:10" ht="4.5" customHeight="1">
      <c r="A8" s="51"/>
      <c r="B8" s="51"/>
      <c r="C8" s="51"/>
      <c r="D8" s="51"/>
      <c r="E8" s="51"/>
      <c r="F8" s="51"/>
      <c r="G8" s="51"/>
      <c r="H8" s="51"/>
      <c r="I8" s="51"/>
      <c r="J8" s="66"/>
    </row>
    <row r="9" spans="2:11" ht="12.75">
      <c r="B9" s="52"/>
      <c r="C9" s="53" t="s">
        <v>2</v>
      </c>
      <c r="D9" s="54"/>
      <c r="E9" s="54"/>
      <c r="F9" s="99" t="s">
        <v>77</v>
      </c>
      <c r="G9" s="100"/>
      <c r="H9" s="100"/>
      <c r="I9" s="100"/>
      <c r="J9" s="82"/>
      <c r="K9" s="54"/>
    </row>
    <row r="10" spans="2:11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3"/>
      <c r="K10" s="54"/>
    </row>
    <row r="11" spans="1:11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3"/>
      <c r="K11" s="54"/>
    </row>
    <row r="12" spans="2:11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3"/>
      <c r="K12" s="54"/>
    </row>
    <row r="13" spans="1:11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  <c r="K13" s="54"/>
    </row>
    <row r="14" spans="1:11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3"/>
      <c r="K14" s="54"/>
    </row>
    <row r="15" spans="2:11" ht="9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25.5">
      <c r="A16" s="50">
        <v>1</v>
      </c>
      <c r="B16" s="61" t="s">
        <v>59</v>
      </c>
      <c r="C16" s="53" t="s">
        <v>18</v>
      </c>
      <c r="D16" s="62" t="s">
        <v>19</v>
      </c>
      <c r="E16" s="63">
        <f>25000+5976+60000</f>
        <v>90976</v>
      </c>
      <c r="F16" s="63">
        <v>90976</v>
      </c>
      <c r="G16" s="63"/>
      <c r="H16" s="63"/>
      <c r="I16" s="63"/>
      <c r="J16" s="63"/>
      <c r="K16" s="54"/>
    </row>
    <row r="17" spans="1:11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63"/>
      <c r="K17" s="54"/>
    </row>
    <row r="18" spans="1:11" ht="38.25">
      <c r="A18" s="50">
        <v>2</v>
      </c>
      <c r="B18" s="32" t="s">
        <v>50</v>
      </c>
      <c r="C18" s="32" t="s">
        <v>69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63"/>
      <c r="K18" s="54"/>
    </row>
    <row r="19" spans="1:11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f>600000+203329</f>
        <v>803329</v>
      </c>
      <c r="F20" s="63">
        <v>630000</v>
      </c>
      <c r="G20" s="54"/>
      <c r="H20" s="54"/>
      <c r="I20" s="63">
        <v>173329</v>
      </c>
      <c r="J20" s="63" t="s">
        <v>54</v>
      </c>
      <c r="K20" s="54"/>
    </row>
    <row r="21" spans="1:11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f>15000+5000</f>
        <v>20000</v>
      </c>
      <c r="F22" s="63">
        <v>20000</v>
      </c>
      <c r="G22" s="54"/>
      <c r="H22" s="54"/>
      <c r="I22" s="54"/>
      <c r="J22" s="54"/>
      <c r="K22" s="54"/>
    </row>
    <row r="23" spans="1:11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63"/>
      <c r="K24" s="54"/>
    </row>
    <row r="25" spans="1:11" ht="4.5" customHeight="1">
      <c r="A25" s="50"/>
      <c r="B25" s="32"/>
      <c r="C25" s="30"/>
      <c r="D25" s="34"/>
      <c r="E25" s="33"/>
      <c r="F25" s="33"/>
      <c r="G25" s="33"/>
      <c r="H25" s="63"/>
      <c r="I25" s="63"/>
      <c r="J25" s="63"/>
      <c r="K25" s="54"/>
    </row>
    <row r="26" spans="1:11" ht="25.5">
      <c r="A26" s="50">
        <v>6</v>
      </c>
      <c r="B26" s="32" t="s">
        <v>85</v>
      </c>
      <c r="C26" s="31" t="s">
        <v>58</v>
      </c>
      <c r="D26" s="34" t="s">
        <v>86</v>
      </c>
      <c r="E26" s="33">
        <v>80000</v>
      </c>
      <c r="F26" s="33">
        <v>80000</v>
      </c>
      <c r="G26" s="33"/>
      <c r="H26" s="63"/>
      <c r="I26" s="63"/>
      <c r="J26" s="63"/>
      <c r="K26" s="54"/>
    </row>
    <row r="27" spans="1:11" ht="4.5" customHeight="1">
      <c r="A27" s="50"/>
      <c r="B27" s="54"/>
      <c r="C27" s="53"/>
      <c r="D27" s="54"/>
      <c r="E27" s="63"/>
      <c r="F27" s="63"/>
      <c r="G27" s="63"/>
      <c r="H27" s="63"/>
      <c r="I27" s="63"/>
      <c r="J27" s="63"/>
      <c r="K27" s="54"/>
    </row>
    <row r="28" spans="1:11" ht="25.5">
      <c r="A28" s="50">
        <v>7</v>
      </c>
      <c r="B28" s="32" t="s">
        <v>35</v>
      </c>
      <c r="C28" s="31" t="s">
        <v>58</v>
      </c>
      <c r="D28" s="61" t="s">
        <v>65</v>
      </c>
      <c r="E28" s="63">
        <v>100000</v>
      </c>
      <c r="F28" s="63">
        <v>100000</v>
      </c>
      <c r="G28" s="63"/>
      <c r="H28" s="63"/>
      <c r="I28" s="63"/>
      <c r="J28" s="63"/>
      <c r="K28" s="54"/>
    </row>
    <row r="29" spans="1:11" ht="5.25" customHeight="1">
      <c r="A29" s="50"/>
      <c r="B29" s="54"/>
      <c r="C29" s="66"/>
      <c r="D29" s="54"/>
      <c r="E29" s="63"/>
      <c r="F29" s="63"/>
      <c r="G29" s="63"/>
      <c r="H29" s="63"/>
      <c r="I29" s="63"/>
      <c r="J29" s="63"/>
      <c r="K29" s="54"/>
    </row>
    <row r="30" spans="1:11" ht="25.5">
      <c r="A30" s="50">
        <v>8</v>
      </c>
      <c r="B30" s="53" t="s">
        <v>31</v>
      </c>
      <c r="C30" s="67" t="s">
        <v>18</v>
      </c>
      <c r="D30" s="64" t="s">
        <v>32</v>
      </c>
      <c r="E30" s="63">
        <v>246315</v>
      </c>
      <c r="F30" s="63">
        <v>7800</v>
      </c>
      <c r="G30" s="63"/>
      <c r="H30" s="63">
        <f>97056+24264</f>
        <v>121320</v>
      </c>
      <c r="I30" s="63">
        <v>117195</v>
      </c>
      <c r="J30" s="63" t="s">
        <v>54</v>
      </c>
      <c r="K30" s="75">
        <f>SUM(G30:I30)</f>
        <v>238515</v>
      </c>
    </row>
    <row r="31" spans="1:11" ht="12.75">
      <c r="A31" s="50"/>
      <c r="B31" s="53"/>
      <c r="C31" s="67"/>
      <c r="D31" s="64"/>
      <c r="E31" s="63"/>
      <c r="F31" s="63"/>
      <c r="G31" s="63"/>
      <c r="H31" s="63"/>
      <c r="I31" s="63"/>
      <c r="J31" s="63"/>
      <c r="K31" s="54">
        <v>-246315</v>
      </c>
    </row>
    <row r="32" spans="1:12" ht="12.75">
      <c r="A32" s="65"/>
      <c r="B32" s="65"/>
      <c r="C32" s="65"/>
      <c r="D32" s="68"/>
      <c r="E32" s="69"/>
      <c r="F32" s="69"/>
      <c r="G32" s="69"/>
      <c r="H32" s="69"/>
      <c r="I32" s="69"/>
      <c r="J32" s="69"/>
      <c r="K32" s="79">
        <f>SUM(K30:K31)</f>
        <v>-7800</v>
      </c>
      <c r="L32" s="66"/>
    </row>
    <row r="33" spans="1:11" ht="12.75">
      <c r="A33" s="50"/>
      <c r="B33" s="65"/>
      <c r="C33" s="65"/>
      <c r="D33" s="68"/>
      <c r="E33" s="69"/>
      <c r="F33" s="69"/>
      <c r="G33" s="69"/>
      <c r="H33" s="69"/>
      <c r="I33" s="69"/>
      <c r="J33" s="69"/>
      <c r="K33" s="66"/>
    </row>
    <row r="34" spans="1:11" ht="15">
      <c r="A34" s="65"/>
      <c r="B34" s="70"/>
      <c r="C34" s="104" t="s">
        <v>82</v>
      </c>
      <c r="D34" s="104"/>
      <c r="E34" s="104"/>
      <c r="F34" s="104"/>
      <c r="G34" s="71"/>
      <c r="H34" s="36" t="s">
        <v>44</v>
      </c>
      <c r="I34" s="71"/>
      <c r="J34" s="69"/>
      <c r="K34" s="66"/>
    </row>
    <row r="35" spans="1:11" ht="4.5" customHeight="1">
      <c r="A35" s="72"/>
      <c r="B35" s="73"/>
      <c r="C35" s="72"/>
      <c r="D35" s="74"/>
      <c r="E35" s="71"/>
      <c r="F35" s="71"/>
      <c r="G35" s="71"/>
      <c r="H35" s="72"/>
      <c r="I35" s="71"/>
      <c r="J35" s="69"/>
      <c r="K35" s="66"/>
    </row>
    <row r="36" spans="2:11" ht="12.75">
      <c r="B36" s="52"/>
      <c r="C36" s="54"/>
      <c r="D36" s="54"/>
      <c r="E36" s="54"/>
      <c r="F36" s="103" t="s">
        <v>22</v>
      </c>
      <c r="G36" s="104"/>
      <c r="H36" s="104"/>
      <c r="I36" s="104"/>
      <c r="J36" s="65"/>
      <c r="K36" s="54"/>
    </row>
    <row r="37" spans="2:11" ht="12.75">
      <c r="B37" s="53"/>
      <c r="C37" s="53" t="s">
        <v>2</v>
      </c>
      <c r="D37" s="53"/>
      <c r="E37" s="53" t="s">
        <v>9</v>
      </c>
      <c r="F37" s="53" t="s">
        <v>17</v>
      </c>
      <c r="G37" s="55"/>
      <c r="H37" s="55"/>
      <c r="I37" s="55" t="s">
        <v>13</v>
      </c>
      <c r="J37" s="53"/>
      <c r="K37" s="54"/>
    </row>
    <row r="38" spans="1:11" ht="12.75">
      <c r="A38" s="50" t="s">
        <v>0</v>
      </c>
      <c r="B38" s="53" t="s">
        <v>1</v>
      </c>
      <c r="C38" s="53" t="s">
        <v>3</v>
      </c>
      <c r="D38" s="53" t="s">
        <v>5</v>
      </c>
      <c r="E38" s="53" t="s">
        <v>7</v>
      </c>
      <c r="F38" s="53" t="s">
        <v>16</v>
      </c>
      <c r="G38" s="53" t="s">
        <v>10</v>
      </c>
      <c r="H38" s="53" t="s">
        <v>12</v>
      </c>
      <c r="I38" s="53" t="s">
        <v>14</v>
      </c>
      <c r="J38" s="53"/>
      <c r="K38" s="54"/>
    </row>
    <row r="39" spans="2:11" ht="12.75">
      <c r="B39" s="53"/>
      <c r="C39" s="53" t="s">
        <v>4</v>
      </c>
      <c r="D39" s="53" t="s">
        <v>6</v>
      </c>
      <c r="E39" s="53" t="s">
        <v>8</v>
      </c>
      <c r="F39" s="53"/>
      <c r="G39" s="53"/>
      <c r="H39" s="53" t="s">
        <v>11</v>
      </c>
      <c r="I39" s="53" t="s">
        <v>15</v>
      </c>
      <c r="J39" s="53"/>
      <c r="K39" s="54"/>
    </row>
    <row r="40" spans="1:11" ht="12.75">
      <c r="A40" s="51"/>
      <c r="B40" s="56"/>
      <c r="C40" s="56"/>
      <c r="D40" s="56"/>
      <c r="E40" s="56"/>
      <c r="F40" s="56"/>
      <c r="G40" s="56"/>
      <c r="H40" s="56"/>
      <c r="I40" s="57"/>
      <c r="J40" s="54"/>
      <c r="K40" s="54"/>
    </row>
    <row r="41" spans="1:11" ht="12.75">
      <c r="A41" s="58">
        <v>1</v>
      </c>
      <c r="B41" s="59">
        <v>2</v>
      </c>
      <c r="C41" s="59">
        <v>3</v>
      </c>
      <c r="D41" s="59">
        <v>4</v>
      </c>
      <c r="E41" s="59">
        <v>5</v>
      </c>
      <c r="F41" s="59">
        <v>6</v>
      </c>
      <c r="G41" s="59">
        <v>7</v>
      </c>
      <c r="H41" s="59">
        <v>8</v>
      </c>
      <c r="I41" s="60">
        <v>9</v>
      </c>
      <c r="J41" s="53"/>
      <c r="K41" s="54"/>
    </row>
    <row r="42" spans="1:12" ht="6.75" customHeight="1">
      <c r="A42" s="65"/>
      <c r="B42" s="65"/>
      <c r="C42" s="65"/>
      <c r="D42" s="68"/>
      <c r="E42" s="69"/>
      <c r="F42" s="69"/>
      <c r="G42" s="69"/>
      <c r="H42" s="69"/>
      <c r="I42" s="69"/>
      <c r="J42" s="69"/>
      <c r="K42" s="66"/>
      <c r="L42" s="66"/>
    </row>
    <row r="43" spans="1:11" ht="12.75">
      <c r="A43" s="50"/>
      <c r="B43" s="53"/>
      <c r="C43" s="67"/>
      <c r="D43" s="53"/>
      <c r="E43" s="63"/>
      <c r="F43" s="63"/>
      <c r="G43" s="63"/>
      <c r="H43" s="63"/>
      <c r="I43" s="63"/>
      <c r="J43" s="63"/>
      <c r="K43" s="54"/>
    </row>
    <row r="44" spans="1:11" ht="25.5">
      <c r="A44" s="50">
        <v>9</v>
      </c>
      <c r="B44" s="61" t="s">
        <v>79</v>
      </c>
      <c r="C44" s="67" t="s">
        <v>18</v>
      </c>
      <c r="D44" s="64" t="s">
        <v>32</v>
      </c>
      <c r="E44" s="63">
        <f>108800+1900+500+84680-60000-736</f>
        <v>135144</v>
      </c>
      <c r="F44" s="63">
        <v>135144</v>
      </c>
      <c r="G44" s="63"/>
      <c r="H44" s="63"/>
      <c r="I44" s="63">
        <v>0</v>
      </c>
      <c r="J44" s="63"/>
      <c r="K44" s="54"/>
    </row>
    <row r="45" spans="1:11" ht="12.75">
      <c r="A45" s="50"/>
      <c r="B45" s="61"/>
      <c r="C45" s="67"/>
      <c r="D45" s="64"/>
      <c r="E45" s="63"/>
      <c r="F45" s="63"/>
      <c r="G45" s="63"/>
      <c r="H45" s="63"/>
      <c r="I45" s="63"/>
      <c r="J45" s="63"/>
      <c r="K45" s="54"/>
    </row>
    <row r="46" spans="1:11" ht="6" customHeight="1">
      <c r="A46" s="50"/>
      <c r="B46" s="54"/>
      <c r="C46" s="67"/>
      <c r="D46" s="54"/>
      <c r="E46" s="63"/>
      <c r="F46" s="63"/>
      <c r="G46" s="63"/>
      <c r="H46" s="63"/>
      <c r="I46" s="63"/>
      <c r="J46" s="63"/>
      <c r="K46" s="54"/>
    </row>
    <row r="47" spans="1:11" ht="25.5">
      <c r="A47" s="50">
        <v>10</v>
      </c>
      <c r="B47" s="61" t="s">
        <v>33</v>
      </c>
      <c r="C47" s="67" t="s">
        <v>18</v>
      </c>
      <c r="D47" s="64" t="s">
        <v>34</v>
      </c>
      <c r="E47" s="63">
        <v>50000</v>
      </c>
      <c r="F47" s="63">
        <v>50000</v>
      </c>
      <c r="G47" s="63"/>
      <c r="H47" s="63"/>
      <c r="I47" s="63"/>
      <c r="J47" s="63"/>
      <c r="K47" s="54"/>
    </row>
    <row r="48" spans="1:11" ht="9.75" customHeight="1">
      <c r="A48" s="50"/>
      <c r="B48" s="54"/>
      <c r="C48" s="67"/>
      <c r="D48" s="54"/>
      <c r="E48" s="63"/>
      <c r="F48" s="63"/>
      <c r="G48" s="63"/>
      <c r="H48" s="63"/>
      <c r="I48" s="63"/>
      <c r="J48" s="63"/>
      <c r="K48" s="54"/>
    </row>
    <row r="49" spans="1:11" ht="25.5">
      <c r="A49" s="50">
        <v>11</v>
      </c>
      <c r="B49" s="32" t="s">
        <v>35</v>
      </c>
      <c r="C49" s="31" t="s">
        <v>58</v>
      </c>
      <c r="D49" s="32" t="s">
        <v>36</v>
      </c>
      <c r="E49" s="33">
        <v>500000</v>
      </c>
      <c r="F49" s="33">
        <v>500000</v>
      </c>
      <c r="G49" s="33"/>
      <c r="H49" s="63"/>
      <c r="I49" s="63"/>
      <c r="J49" s="63"/>
      <c r="K49" s="54"/>
    </row>
    <row r="50" spans="1:11" ht="12.75">
      <c r="A50" s="50"/>
      <c r="B50" s="54"/>
      <c r="C50" s="52"/>
      <c r="D50" s="54"/>
      <c r="E50" s="63"/>
      <c r="F50" s="63"/>
      <c r="G50" s="63"/>
      <c r="H50" s="63"/>
      <c r="I50" s="63"/>
      <c r="J50" s="63"/>
      <c r="K50" s="54"/>
    </row>
    <row r="51" spans="1:11" ht="6.75" customHeight="1">
      <c r="A51" s="50"/>
      <c r="B51" s="51"/>
      <c r="C51" s="51"/>
      <c r="D51" s="51"/>
      <c r="E51" s="71"/>
      <c r="F51" s="71"/>
      <c r="G51" s="71"/>
      <c r="H51" s="71"/>
      <c r="I51" s="71"/>
      <c r="J51" s="69"/>
      <c r="K51" s="66"/>
    </row>
    <row r="52" spans="1:11" ht="6.75" customHeight="1">
      <c r="A52" s="50"/>
      <c r="B52" s="66"/>
      <c r="C52" s="66"/>
      <c r="D52" s="66"/>
      <c r="E52" s="69"/>
      <c r="F52" s="69"/>
      <c r="G52" s="69"/>
      <c r="H52" s="69"/>
      <c r="I52" s="69"/>
      <c r="J52" s="69"/>
      <c r="K52" s="66"/>
    </row>
    <row r="53" spans="1:11" ht="6.75" customHeight="1">
      <c r="A53" s="50"/>
      <c r="B53" s="66"/>
      <c r="C53" s="66"/>
      <c r="D53" s="66"/>
      <c r="E53" s="69"/>
      <c r="F53" s="69"/>
      <c r="G53" s="69"/>
      <c r="H53" s="69"/>
      <c r="I53" s="69"/>
      <c r="J53" s="69"/>
      <c r="K53" s="66"/>
    </row>
    <row r="54" spans="1:12" ht="12.75">
      <c r="A54" s="65"/>
      <c r="B54" s="108" t="s">
        <v>80</v>
      </c>
      <c r="C54" s="108"/>
      <c r="D54" s="66"/>
      <c r="E54" s="69"/>
      <c r="F54" s="69"/>
      <c r="G54" s="69"/>
      <c r="H54" s="69"/>
      <c r="I54" s="69"/>
      <c r="J54" s="69"/>
      <c r="K54" s="66"/>
      <c r="L54" s="66"/>
    </row>
    <row r="55" spans="1:12" ht="12.75">
      <c r="A55" s="65"/>
      <c r="B55" s="66"/>
      <c r="C55" s="66"/>
      <c r="D55" s="66"/>
      <c r="E55" s="69"/>
      <c r="F55" s="69"/>
      <c r="G55" s="69"/>
      <c r="H55" s="69"/>
      <c r="I55" s="69"/>
      <c r="J55" s="69"/>
      <c r="K55" s="66"/>
      <c r="L55" s="66"/>
    </row>
    <row r="56" spans="1:12" ht="15">
      <c r="A56" s="65"/>
      <c r="B56" s="66"/>
      <c r="C56" s="66"/>
      <c r="D56" s="66"/>
      <c r="E56" s="69"/>
      <c r="F56" s="69"/>
      <c r="G56" s="83" t="s">
        <v>84</v>
      </c>
      <c r="H56" s="69"/>
      <c r="I56" s="69"/>
      <c r="J56" s="69"/>
      <c r="K56" s="66"/>
      <c r="L56" s="66"/>
    </row>
    <row r="57" spans="1:12" ht="12.75">
      <c r="A57" s="65"/>
      <c r="B57" s="66"/>
      <c r="C57" s="66"/>
      <c r="D57" s="66"/>
      <c r="E57" s="69"/>
      <c r="F57" s="69"/>
      <c r="G57" s="69"/>
      <c r="H57" s="69"/>
      <c r="I57" s="69"/>
      <c r="J57" s="69"/>
      <c r="K57" s="66"/>
      <c r="L57" s="66"/>
    </row>
    <row r="58" spans="1:12" ht="12.75">
      <c r="A58" s="65"/>
      <c r="B58" s="66"/>
      <c r="C58" s="66"/>
      <c r="D58" s="66"/>
      <c r="E58" s="69"/>
      <c r="F58" s="69"/>
      <c r="G58" s="69"/>
      <c r="H58" s="69"/>
      <c r="I58" s="69"/>
      <c r="J58" s="69"/>
      <c r="K58" s="66"/>
      <c r="L58" s="66"/>
    </row>
    <row r="59" spans="1:12" ht="12.75">
      <c r="A59" s="65"/>
      <c r="B59" s="66"/>
      <c r="C59" s="66"/>
      <c r="D59" s="66"/>
      <c r="E59" s="69"/>
      <c r="F59" s="69"/>
      <c r="G59" s="69"/>
      <c r="H59" s="69"/>
      <c r="I59" s="69"/>
      <c r="J59" s="69"/>
      <c r="K59" s="66"/>
      <c r="L59" s="66"/>
    </row>
    <row r="60" spans="1:12" ht="14.25">
      <c r="A60" s="65"/>
      <c r="B60" s="66"/>
      <c r="C60" s="66"/>
      <c r="D60" s="66"/>
      <c r="E60" s="69"/>
      <c r="F60" s="69"/>
      <c r="G60" s="107" t="s">
        <v>81</v>
      </c>
      <c r="H60" s="107"/>
      <c r="I60" s="107"/>
      <c r="J60" s="80"/>
      <c r="K60" s="66"/>
      <c r="L60" s="66"/>
    </row>
    <row r="61" spans="1:12" ht="12.75">
      <c r="A61" s="65"/>
      <c r="B61" s="66"/>
      <c r="C61" s="66"/>
      <c r="D61" s="66"/>
      <c r="E61" s="69"/>
      <c r="F61" s="69"/>
      <c r="G61" s="69"/>
      <c r="H61" s="69"/>
      <c r="I61" s="69"/>
      <c r="J61" s="69"/>
      <c r="K61" s="66"/>
      <c r="L61" s="66"/>
    </row>
    <row r="62" spans="1:12" ht="12.75">
      <c r="A62" s="65"/>
      <c r="B62" s="66"/>
      <c r="C62" s="66"/>
      <c r="D62" s="66"/>
      <c r="E62" s="69"/>
      <c r="F62" s="69"/>
      <c r="G62" s="69"/>
      <c r="H62" s="69"/>
      <c r="I62" s="69"/>
      <c r="J62" s="69"/>
      <c r="K62" s="66"/>
      <c r="L62" s="66"/>
    </row>
    <row r="63" spans="1:12" ht="12.75">
      <c r="A63" s="65"/>
      <c r="B63" s="66"/>
      <c r="C63" s="66"/>
      <c r="D63" s="66"/>
      <c r="E63" s="69"/>
      <c r="F63" s="69"/>
      <c r="G63" s="69"/>
      <c r="H63" s="69"/>
      <c r="I63" s="69"/>
      <c r="J63" s="69"/>
      <c r="K63" s="66"/>
      <c r="L63" s="66"/>
    </row>
    <row r="64" spans="1:13" ht="12.75">
      <c r="A64" s="65"/>
      <c r="B64" s="65" t="s">
        <v>48</v>
      </c>
      <c r="C64" s="66"/>
      <c r="D64" s="66"/>
      <c r="E64" s="79">
        <f>SUM(E16:E30)+SUM(E44:E49)</f>
        <v>2165764</v>
      </c>
      <c r="F64" s="79">
        <f>SUM(F16:F30)+SUM(F44:F49)</f>
        <v>1753920</v>
      </c>
      <c r="G64" s="79">
        <f>SUM(G16:G30)+SUM(G44:G49)</f>
        <v>0</v>
      </c>
      <c r="H64" s="79">
        <f>SUM(H16:H30)+SUM(H44:H49)</f>
        <v>121320</v>
      </c>
      <c r="I64" s="79">
        <f>SUM(I16:I30)+SUM(I44:I49)</f>
        <v>290524</v>
      </c>
      <c r="J64" s="79"/>
      <c r="K64" s="66"/>
      <c r="L64" s="66"/>
      <c r="M64" s="76">
        <f>SUM(F64:L64)</f>
        <v>2165764</v>
      </c>
    </row>
    <row r="65" spans="1:13" ht="12.75">
      <c r="A65" s="50"/>
      <c r="E65" s="76">
        <v>-3585764</v>
      </c>
      <c r="F65" s="76"/>
      <c r="G65" s="76"/>
      <c r="H65" s="76"/>
      <c r="I65" s="76"/>
      <c r="J65" s="76"/>
      <c r="M65" s="76"/>
    </row>
    <row r="66" spans="1:6" ht="12.75">
      <c r="A66" s="50"/>
      <c r="E66" s="81">
        <f>SUM(E64:E65)</f>
        <v>-1420000</v>
      </c>
      <c r="F66" s="78"/>
    </row>
    <row r="67" spans="1:6" ht="12.75">
      <c r="A67" s="50"/>
      <c r="E67" s="77">
        <v>1120000</v>
      </c>
      <c r="F67" s="77"/>
    </row>
    <row r="68" spans="1:6" ht="12.75">
      <c r="A68" s="50"/>
      <c r="E68" s="77">
        <v>300000</v>
      </c>
      <c r="F68" s="77"/>
    </row>
    <row r="69" spans="1:5" ht="12.75">
      <c r="A69" s="50"/>
      <c r="E69" s="81">
        <f>SUM(E66:E68)</f>
        <v>0</v>
      </c>
    </row>
    <row r="70" spans="1:6" ht="12.75">
      <c r="A70" s="50"/>
      <c r="E70" s="77"/>
      <c r="F70" s="76"/>
    </row>
  </sheetData>
  <mergeCells count="7">
    <mergeCell ref="G60:I60"/>
    <mergeCell ref="B2:E2"/>
    <mergeCell ref="B3:C3"/>
    <mergeCell ref="F9:I9"/>
    <mergeCell ref="F36:I36"/>
    <mergeCell ref="B54:C54"/>
    <mergeCell ref="C34:F34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scale="99" r:id="rId1"/>
  <rowBreaks count="1" manualBreakCount="1">
    <brk id="3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75" zoomScaleSheetLayoutView="75" workbookViewId="0" topLeftCell="B41">
      <selection activeCell="E66" sqref="E66"/>
    </sheetView>
  </sheetViews>
  <sheetFormatPr defaultColWidth="9.00390625" defaultRowHeight="12.75"/>
  <cols>
    <col min="1" max="1" width="4.125" style="49" customWidth="1"/>
    <col min="2" max="2" width="31.25390625" style="49" customWidth="1"/>
    <col min="3" max="3" width="29.00390625" style="49" customWidth="1"/>
    <col min="4" max="4" width="10.375" style="49" customWidth="1"/>
    <col min="5" max="5" width="13.75390625" style="49" customWidth="1"/>
    <col min="6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75390625" style="49" customWidth="1"/>
    <col min="11" max="11" width="12.875" style="49" customWidth="1"/>
    <col min="12" max="12" width="9.125" style="49" customWidth="1"/>
    <col min="13" max="13" width="17.00390625" style="49" customWidth="1"/>
    <col min="14" max="16384" width="9.125" style="49" customWidth="1"/>
  </cols>
  <sheetData>
    <row r="1" ht="15">
      <c r="F1" s="27" t="s">
        <v>88</v>
      </c>
    </row>
    <row r="2" spans="2:6" ht="20.25">
      <c r="B2" s="93" t="s">
        <v>41</v>
      </c>
      <c r="C2" s="93"/>
      <c r="D2" s="93"/>
      <c r="E2" s="93"/>
      <c r="F2" s="49" t="s">
        <v>97</v>
      </c>
    </row>
    <row r="3" spans="2:6" ht="12.75">
      <c r="B3" s="106" t="s">
        <v>78</v>
      </c>
      <c r="C3" s="106"/>
      <c r="F3" s="49" t="s">
        <v>47</v>
      </c>
    </row>
    <row r="4" spans="6:8" ht="12.75">
      <c r="F4" s="49" t="s">
        <v>43</v>
      </c>
      <c r="G4" s="50" t="s">
        <v>98</v>
      </c>
      <c r="H4" s="50">
        <v>2003</v>
      </c>
    </row>
    <row r="7" spans="6:10" ht="15">
      <c r="F7" s="51"/>
      <c r="G7" s="51"/>
      <c r="H7" s="36" t="s">
        <v>61</v>
      </c>
      <c r="I7" s="51"/>
      <c r="J7" s="66"/>
    </row>
    <row r="8" spans="1:10" ht="4.5" customHeight="1">
      <c r="A8" s="51"/>
      <c r="B8" s="51"/>
      <c r="C8" s="51"/>
      <c r="D8" s="51"/>
      <c r="E8" s="51"/>
      <c r="F8" s="51"/>
      <c r="G8" s="51"/>
      <c r="H8" s="51"/>
      <c r="I8" s="51"/>
      <c r="J8" s="66"/>
    </row>
    <row r="9" spans="2:11" ht="12.75">
      <c r="B9" s="52"/>
      <c r="C9" s="53" t="s">
        <v>2</v>
      </c>
      <c r="D9" s="54"/>
      <c r="E9" s="54"/>
      <c r="F9" s="99" t="s">
        <v>77</v>
      </c>
      <c r="G9" s="100"/>
      <c r="H9" s="100"/>
      <c r="I9" s="100"/>
      <c r="J9" s="82"/>
      <c r="K9" s="54"/>
    </row>
    <row r="10" spans="2:11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3"/>
      <c r="K10" s="54"/>
    </row>
    <row r="11" spans="1:11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3"/>
      <c r="K11" s="54"/>
    </row>
    <row r="12" spans="2:11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3"/>
      <c r="K12" s="54"/>
    </row>
    <row r="13" spans="1:11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  <c r="K13" s="54"/>
    </row>
    <row r="14" spans="1:11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3"/>
      <c r="K14" s="54"/>
    </row>
    <row r="15" spans="2:11" ht="9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51">
      <c r="A16" s="50">
        <v>1</v>
      </c>
      <c r="B16" s="61" t="s">
        <v>96</v>
      </c>
      <c r="C16" s="53" t="s">
        <v>18</v>
      </c>
      <c r="D16" s="62" t="s">
        <v>19</v>
      </c>
      <c r="E16" s="63">
        <f>25000+5976+60000</f>
        <v>90976</v>
      </c>
      <c r="F16" s="63">
        <v>90976</v>
      </c>
      <c r="G16" s="63"/>
      <c r="H16" s="63"/>
      <c r="I16" s="63"/>
      <c r="J16" s="63"/>
      <c r="K16" s="54"/>
    </row>
    <row r="17" spans="1:11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63"/>
      <c r="K17" s="54"/>
    </row>
    <row r="18" spans="1:11" ht="38.25">
      <c r="A18" s="50">
        <v>2</v>
      </c>
      <c r="B18" s="32" t="s">
        <v>94</v>
      </c>
      <c r="C18" s="32" t="s">
        <v>93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63"/>
      <c r="K18" s="54"/>
    </row>
    <row r="19" spans="1:11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f>600000+203329</f>
        <v>803329</v>
      </c>
      <c r="F20" s="63">
        <v>630000</v>
      </c>
      <c r="G20" s="54"/>
      <c r="H20" s="54"/>
      <c r="I20" s="63">
        <v>173329</v>
      </c>
      <c r="J20" s="63" t="s">
        <v>54</v>
      </c>
      <c r="K20" s="54"/>
    </row>
    <row r="21" spans="1:11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v>20000</v>
      </c>
      <c r="F22" s="63">
        <v>20000</v>
      </c>
      <c r="G22" s="54"/>
      <c r="H22" s="54"/>
      <c r="I22" s="54"/>
      <c r="J22" s="54"/>
      <c r="K22" s="54"/>
    </row>
    <row r="23" spans="1:11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63"/>
      <c r="K24" s="54"/>
    </row>
    <row r="25" spans="1:11" ht="4.5" customHeight="1">
      <c r="A25" s="50"/>
      <c r="B25" s="32"/>
      <c r="C25" s="30"/>
      <c r="D25" s="34"/>
      <c r="E25" s="33"/>
      <c r="F25" s="33"/>
      <c r="G25" s="33"/>
      <c r="H25" s="63"/>
      <c r="I25" s="63"/>
      <c r="J25" s="63"/>
      <c r="K25" s="54"/>
    </row>
    <row r="26" spans="1:11" ht="25.5">
      <c r="A26" s="50">
        <v>6</v>
      </c>
      <c r="B26" s="32" t="s">
        <v>85</v>
      </c>
      <c r="C26" s="31" t="s">
        <v>58</v>
      </c>
      <c r="D26" s="34" t="s">
        <v>86</v>
      </c>
      <c r="E26" s="33">
        <f>80000+20000</f>
        <v>100000</v>
      </c>
      <c r="F26" s="33">
        <f>80000+20000</f>
        <v>100000</v>
      </c>
      <c r="G26" s="33"/>
      <c r="H26" s="63"/>
      <c r="I26" s="63"/>
      <c r="J26" s="63"/>
      <c r="K26" s="54"/>
    </row>
    <row r="27" spans="1:11" ht="4.5" customHeight="1">
      <c r="A27" s="50"/>
      <c r="B27" s="54"/>
      <c r="C27" s="53"/>
      <c r="D27" s="54"/>
      <c r="E27" s="63"/>
      <c r="F27" s="63"/>
      <c r="G27" s="63"/>
      <c r="H27" s="63"/>
      <c r="I27" s="63"/>
      <c r="J27" s="63"/>
      <c r="K27" s="54"/>
    </row>
    <row r="28" spans="1:11" ht="25.5">
      <c r="A28" s="50">
        <v>7</v>
      </c>
      <c r="B28" s="32" t="s">
        <v>35</v>
      </c>
      <c r="C28" s="31" t="s">
        <v>58</v>
      </c>
      <c r="D28" s="61" t="s">
        <v>65</v>
      </c>
      <c r="E28" s="63">
        <v>100000</v>
      </c>
      <c r="F28" s="63">
        <v>100000</v>
      </c>
      <c r="G28" s="63"/>
      <c r="H28" s="63"/>
      <c r="I28" s="63"/>
      <c r="J28" s="63"/>
      <c r="K28" s="54"/>
    </row>
    <row r="29" spans="1:11" ht="5.25" customHeight="1">
      <c r="A29" s="50"/>
      <c r="B29" s="54"/>
      <c r="C29" s="66"/>
      <c r="D29" s="54"/>
      <c r="E29" s="63"/>
      <c r="F29" s="63"/>
      <c r="G29" s="63"/>
      <c r="H29" s="63"/>
      <c r="I29" s="63"/>
      <c r="J29" s="63"/>
      <c r="K29" s="54"/>
    </row>
    <row r="30" spans="1:11" ht="25.5">
      <c r="A30" s="50">
        <v>8</v>
      </c>
      <c r="B30" s="53" t="s">
        <v>31</v>
      </c>
      <c r="C30" s="67" t="s">
        <v>18</v>
      </c>
      <c r="D30" s="64" t="s">
        <v>32</v>
      </c>
      <c r="E30" s="63">
        <v>246315</v>
      </c>
      <c r="F30" s="63">
        <v>7800</v>
      </c>
      <c r="G30" s="63"/>
      <c r="H30" s="63">
        <f>97056+24264</f>
        <v>121320</v>
      </c>
      <c r="I30" s="63">
        <v>117195</v>
      </c>
      <c r="J30" s="63" t="s">
        <v>54</v>
      </c>
      <c r="K30" s="75">
        <f>SUM(G30:I30)</f>
        <v>238515</v>
      </c>
    </row>
    <row r="31" spans="1:11" ht="12.75">
      <c r="A31" s="50"/>
      <c r="B31" s="53"/>
      <c r="C31" s="67"/>
      <c r="D31" s="64"/>
      <c r="E31" s="63"/>
      <c r="F31" s="63"/>
      <c r="G31" s="63"/>
      <c r="H31" s="63"/>
      <c r="I31" s="63"/>
      <c r="J31" s="63"/>
      <c r="K31" s="54">
        <v>-246315</v>
      </c>
    </row>
    <row r="32" spans="1:12" ht="12.75">
      <c r="A32" s="65"/>
      <c r="B32" s="65"/>
      <c r="C32" s="65"/>
      <c r="D32" s="68"/>
      <c r="E32" s="69"/>
      <c r="F32" s="69"/>
      <c r="G32" s="69"/>
      <c r="H32" s="69"/>
      <c r="I32" s="69"/>
      <c r="J32" s="69"/>
      <c r="K32" s="79">
        <f>SUM(K30:K31)</f>
        <v>-7800</v>
      </c>
      <c r="L32" s="66"/>
    </row>
    <row r="33" spans="1:11" ht="12.75">
      <c r="A33" s="50"/>
      <c r="B33" s="65"/>
      <c r="C33" s="65"/>
      <c r="D33" s="68"/>
      <c r="E33" s="69"/>
      <c r="F33" s="69"/>
      <c r="G33" s="69"/>
      <c r="H33" s="69"/>
      <c r="I33" s="69"/>
      <c r="J33" s="69"/>
      <c r="K33" s="66"/>
    </row>
    <row r="34" spans="1:11" ht="15">
      <c r="A34" s="65"/>
      <c r="B34" s="70"/>
      <c r="C34" s="104" t="s">
        <v>82</v>
      </c>
      <c r="D34" s="104"/>
      <c r="E34" s="104"/>
      <c r="F34" s="104"/>
      <c r="G34" s="71"/>
      <c r="H34" s="36" t="s">
        <v>44</v>
      </c>
      <c r="I34" s="71"/>
      <c r="J34" s="69"/>
      <c r="K34" s="66"/>
    </row>
    <row r="35" spans="1:11" ht="4.5" customHeight="1">
      <c r="A35" s="72"/>
      <c r="B35" s="73"/>
      <c r="C35" s="72"/>
      <c r="D35" s="74"/>
      <c r="E35" s="71"/>
      <c r="F35" s="71"/>
      <c r="G35" s="71"/>
      <c r="H35" s="72"/>
      <c r="I35" s="71"/>
      <c r="J35" s="69"/>
      <c r="K35" s="66"/>
    </row>
    <row r="36" spans="2:11" ht="12.75">
      <c r="B36" s="52"/>
      <c r="C36" s="54"/>
      <c r="D36" s="54"/>
      <c r="E36" s="54"/>
      <c r="F36" s="103" t="s">
        <v>22</v>
      </c>
      <c r="G36" s="104"/>
      <c r="H36" s="104"/>
      <c r="I36" s="104"/>
      <c r="J36" s="65"/>
      <c r="K36" s="54"/>
    </row>
    <row r="37" spans="2:11" ht="12.75">
      <c r="B37" s="53"/>
      <c r="C37" s="53" t="s">
        <v>2</v>
      </c>
      <c r="D37" s="53"/>
      <c r="E37" s="53" t="s">
        <v>9</v>
      </c>
      <c r="F37" s="53" t="s">
        <v>17</v>
      </c>
      <c r="G37" s="55"/>
      <c r="H37" s="55"/>
      <c r="I37" s="55" t="s">
        <v>13</v>
      </c>
      <c r="J37" s="53"/>
      <c r="K37" s="54"/>
    </row>
    <row r="38" spans="1:11" ht="12.75">
      <c r="A38" s="50" t="s">
        <v>0</v>
      </c>
      <c r="B38" s="53" t="s">
        <v>1</v>
      </c>
      <c r="C38" s="53" t="s">
        <v>3</v>
      </c>
      <c r="D38" s="53" t="s">
        <v>5</v>
      </c>
      <c r="E38" s="53" t="s">
        <v>7</v>
      </c>
      <c r="F38" s="53" t="s">
        <v>16</v>
      </c>
      <c r="G38" s="53" t="s">
        <v>10</v>
      </c>
      <c r="H38" s="53" t="s">
        <v>12</v>
      </c>
      <c r="I38" s="53" t="s">
        <v>14</v>
      </c>
      <c r="J38" s="53"/>
      <c r="K38" s="54"/>
    </row>
    <row r="39" spans="2:11" ht="12.75">
      <c r="B39" s="53"/>
      <c r="C39" s="53" t="s">
        <v>4</v>
      </c>
      <c r="D39" s="53" t="s">
        <v>6</v>
      </c>
      <c r="E39" s="53" t="s">
        <v>8</v>
      </c>
      <c r="F39" s="53"/>
      <c r="G39" s="53"/>
      <c r="H39" s="53" t="s">
        <v>11</v>
      </c>
      <c r="I39" s="53" t="s">
        <v>15</v>
      </c>
      <c r="J39" s="53"/>
      <c r="K39" s="54"/>
    </row>
    <row r="40" spans="1:11" ht="12.75">
      <c r="A40" s="51"/>
      <c r="B40" s="56"/>
      <c r="C40" s="56"/>
      <c r="D40" s="56"/>
      <c r="E40" s="56"/>
      <c r="F40" s="56"/>
      <c r="G40" s="56"/>
      <c r="H40" s="56"/>
      <c r="I40" s="57"/>
      <c r="J40" s="54"/>
      <c r="K40" s="54"/>
    </row>
    <row r="41" spans="1:11" ht="12.75">
      <c r="A41" s="58">
        <v>1</v>
      </c>
      <c r="B41" s="59">
        <v>2</v>
      </c>
      <c r="C41" s="59">
        <v>3</v>
      </c>
      <c r="D41" s="59">
        <v>4</v>
      </c>
      <c r="E41" s="59">
        <v>5</v>
      </c>
      <c r="F41" s="59">
        <v>6</v>
      </c>
      <c r="G41" s="59">
        <v>7</v>
      </c>
      <c r="H41" s="59">
        <v>8</v>
      </c>
      <c r="I41" s="60">
        <v>9</v>
      </c>
      <c r="J41" s="53"/>
      <c r="K41" s="54"/>
    </row>
    <row r="42" spans="1:12" ht="6.75" customHeight="1">
      <c r="A42" s="65"/>
      <c r="B42" s="65"/>
      <c r="C42" s="65"/>
      <c r="D42" s="68"/>
      <c r="E42" s="69"/>
      <c r="F42" s="69"/>
      <c r="G42" s="69"/>
      <c r="H42" s="69"/>
      <c r="I42" s="69"/>
      <c r="J42" s="69"/>
      <c r="K42" s="66"/>
      <c r="L42" s="66"/>
    </row>
    <row r="43" spans="1:11" ht="12.75">
      <c r="A43" s="50"/>
      <c r="B43" s="53"/>
      <c r="C43" s="67"/>
      <c r="D43" s="53"/>
      <c r="E43" s="63"/>
      <c r="F43" s="63"/>
      <c r="G43" s="63"/>
      <c r="H43" s="63"/>
      <c r="I43" s="63"/>
      <c r="J43" s="63"/>
      <c r="K43" s="54"/>
    </row>
    <row r="44" spans="1:11" ht="25.5">
      <c r="A44" s="50">
        <v>9</v>
      </c>
      <c r="B44" s="61" t="s">
        <v>38</v>
      </c>
      <c r="C44" s="67" t="s">
        <v>18</v>
      </c>
      <c r="D44" s="64" t="s">
        <v>32</v>
      </c>
      <c r="E44" s="63">
        <f>108800+1900+500+84680-60000-736</f>
        <v>135144</v>
      </c>
      <c r="F44" s="63">
        <f>135144</f>
        <v>135144</v>
      </c>
      <c r="G44" s="63"/>
      <c r="H44" s="63"/>
      <c r="I44" s="63"/>
      <c r="J44" s="63"/>
      <c r="K44" s="54"/>
    </row>
    <row r="45" spans="1:11" ht="12.75">
      <c r="A45" s="50"/>
      <c r="B45" s="61"/>
      <c r="C45" s="67"/>
      <c r="D45" s="64"/>
      <c r="E45" s="63"/>
      <c r="F45" s="63"/>
      <c r="G45" s="63"/>
      <c r="H45" s="63"/>
      <c r="I45" s="63"/>
      <c r="J45" s="63"/>
      <c r="K45" s="54"/>
    </row>
    <row r="46" spans="1:11" ht="6" customHeight="1">
      <c r="A46" s="50"/>
      <c r="B46" s="54"/>
      <c r="C46" s="67"/>
      <c r="D46" s="54"/>
      <c r="E46" s="63"/>
      <c r="F46" s="63"/>
      <c r="G46" s="63"/>
      <c r="H46" s="63"/>
      <c r="I46" s="63"/>
      <c r="J46" s="63"/>
      <c r="K46" s="54"/>
    </row>
    <row r="47" spans="1:11" ht="25.5">
      <c r="A47" s="50">
        <v>10</v>
      </c>
      <c r="B47" s="61" t="s">
        <v>95</v>
      </c>
      <c r="C47" s="67" t="s">
        <v>18</v>
      </c>
      <c r="D47" s="64" t="s">
        <v>34</v>
      </c>
      <c r="E47" s="63">
        <v>50000</v>
      </c>
      <c r="F47" s="63">
        <v>50000</v>
      </c>
      <c r="G47" s="63"/>
      <c r="H47" s="63"/>
      <c r="I47" s="63"/>
      <c r="J47" s="63"/>
      <c r="K47" s="54"/>
    </row>
    <row r="48" spans="1:11" ht="9.75" customHeight="1">
      <c r="A48" s="50"/>
      <c r="B48" s="54"/>
      <c r="C48" s="67"/>
      <c r="D48" s="54"/>
      <c r="E48" s="63"/>
      <c r="F48" s="63"/>
      <c r="G48" s="63"/>
      <c r="H48" s="63"/>
      <c r="I48" s="63"/>
      <c r="J48" s="63"/>
      <c r="K48" s="54"/>
    </row>
    <row r="49" spans="1:11" ht="25.5">
      <c r="A49" s="50">
        <v>11</v>
      </c>
      <c r="B49" s="32" t="s">
        <v>35</v>
      </c>
      <c r="C49" s="31" t="s">
        <v>58</v>
      </c>
      <c r="D49" s="32" t="s">
        <v>36</v>
      </c>
      <c r="E49" s="33">
        <v>500000</v>
      </c>
      <c r="F49" s="33">
        <v>500000</v>
      </c>
      <c r="G49" s="33"/>
      <c r="H49" s="63"/>
      <c r="I49" s="63"/>
      <c r="J49" s="63"/>
      <c r="K49" s="54"/>
    </row>
    <row r="50" spans="1:11" ht="12.75">
      <c r="A50" s="50"/>
      <c r="B50" s="54"/>
      <c r="C50" s="52"/>
      <c r="D50" s="54"/>
      <c r="E50" s="63"/>
      <c r="F50" s="63"/>
      <c r="G50" s="63"/>
      <c r="H50" s="63"/>
      <c r="I50" s="63"/>
      <c r="J50" s="63"/>
      <c r="K50" s="54"/>
    </row>
    <row r="51" spans="1:11" ht="6.75" customHeight="1">
      <c r="A51" s="50"/>
      <c r="B51" s="51"/>
      <c r="C51" s="51"/>
      <c r="D51" s="51"/>
      <c r="E51" s="71"/>
      <c r="F51" s="71"/>
      <c r="G51" s="71"/>
      <c r="H51" s="71"/>
      <c r="I51" s="71"/>
      <c r="J51" s="69"/>
      <c r="K51" s="66"/>
    </row>
    <row r="52" spans="1:11" ht="6.75" customHeight="1">
      <c r="A52" s="50"/>
      <c r="B52" s="66"/>
      <c r="C52" s="66"/>
      <c r="D52" s="66"/>
      <c r="E52" s="69"/>
      <c r="F52" s="69"/>
      <c r="G52" s="69"/>
      <c r="H52" s="69"/>
      <c r="I52" s="69"/>
      <c r="J52" s="69"/>
      <c r="K52" s="66"/>
    </row>
    <row r="53" spans="1:11" ht="6.75" customHeight="1">
      <c r="A53" s="50"/>
      <c r="B53" s="66"/>
      <c r="C53" s="66"/>
      <c r="D53" s="66"/>
      <c r="E53" s="69"/>
      <c r="F53" s="69"/>
      <c r="G53" s="69"/>
      <c r="H53" s="69"/>
      <c r="I53" s="69"/>
      <c r="J53" s="69"/>
      <c r="K53" s="66"/>
    </row>
    <row r="54" spans="1:12" ht="12.75">
      <c r="A54" s="65"/>
      <c r="B54" s="108" t="s">
        <v>80</v>
      </c>
      <c r="C54" s="108"/>
      <c r="D54" s="66"/>
      <c r="E54" s="69"/>
      <c r="F54" s="69"/>
      <c r="G54" s="69"/>
      <c r="H54" s="69"/>
      <c r="I54" s="69"/>
      <c r="J54" s="69"/>
      <c r="K54" s="66"/>
      <c r="L54" s="66"/>
    </row>
    <row r="55" spans="1:12" ht="12.75">
      <c r="A55" s="65"/>
      <c r="B55" s="66"/>
      <c r="C55" s="66"/>
      <c r="D55" s="66"/>
      <c r="E55" s="69"/>
      <c r="F55" s="69"/>
      <c r="G55" s="69"/>
      <c r="H55" s="69"/>
      <c r="I55" s="69"/>
      <c r="J55" s="69"/>
      <c r="K55" s="66"/>
      <c r="L55" s="66"/>
    </row>
    <row r="56" spans="1:12" ht="15">
      <c r="A56" s="65"/>
      <c r="B56" s="66"/>
      <c r="C56" s="66"/>
      <c r="D56" s="66"/>
      <c r="E56" s="69"/>
      <c r="F56" s="69"/>
      <c r="G56" s="83" t="s">
        <v>84</v>
      </c>
      <c r="H56" s="69"/>
      <c r="I56" s="69"/>
      <c r="J56" s="69"/>
      <c r="K56" s="66"/>
      <c r="L56" s="66"/>
    </row>
    <row r="57" spans="1:12" ht="12.75">
      <c r="A57" s="65"/>
      <c r="B57" s="66"/>
      <c r="C57" s="66"/>
      <c r="D57" s="66"/>
      <c r="E57" s="69"/>
      <c r="F57" s="69"/>
      <c r="G57" s="69"/>
      <c r="H57" s="69"/>
      <c r="I57" s="69"/>
      <c r="J57" s="69"/>
      <c r="K57" s="66"/>
      <c r="L57" s="66"/>
    </row>
    <row r="58" spans="1:12" ht="12.75">
      <c r="A58" s="65"/>
      <c r="B58" s="66"/>
      <c r="C58" s="66"/>
      <c r="D58" s="66"/>
      <c r="E58" s="69"/>
      <c r="F58" s="69"/>
      <c r="G58" s="69"/>
      <c r="H58" s="69"/>
      <c r="I58" s="69"/>
      <c r="J58" s="69"/>
      <c r="K58" s="66"/>
      <c r="L58" s="66"/>
    </row>
    <row r="59" spans="1:12" ht="12.75">
      <c r="A59" s="65"/>
      <c r="B59" s="66"/>
      <c r="C59" s="66"/>
      <c r="D59" s="66"/>
      <c r="E59" s="69"/>
      <c r="F59" s="69"/>
      <c r="G59" s="69"/>
      <c r="H59" s="69"/>
      <c r="I59" s="69"/>
      <c r="J59" s="69"/>
      <c r="K59" s="66"/>
      <c r="L59" s="66"/>
    </row>
    <row r="60" spans="1:12" ht="14.25">
      <c r="A60" s="65"/>
      <c r="B60" s="66"/>
      <c r="C60" s="66"/>
      <c r="D60" s="66"/>
      <c r="E60" s="69"/>
      <c r="F60" s="69"/>
      <c r="G60" s="107" t="s">
        <v>81</v>
      </c>
      <c r="H60" s="107"/>
      <c r="I60" s="107"/>
      <c r="J60" s="80"/>
      <c r="K60" s="66"/>
      <c r="L60" s="66"/>
    </row>
    <row r="61" spans="1:12" ht="12.75">
      <c r="A61" s="65"/>
      <c r="B61" s="66"/>
      <c r="C61" s="66"/>
      <c r="D61" s="66"/>
      <c r="E61" s="69"/>
      <c r="F61" s="69"/>
      <c r="G61" s="69"/>
      <c r="H61" s="69"/>
      <c r="I61" s="69"/>
      <c r="J61" s="69"/>
      <c r="K61" s="66"/>
      <c r="L61" s="66"/>
    </row>
    <row r="62" spans="1:12" ht="12.75">
      <c r="A62" s="65"/>
      <c r="B62" s="66"/>
      <c r="C62" s="66"/>
      <c r="D62" s="66"/>
      <c r="E62" s="69"/>
      <c r="F62" s="69"/>
      <c r="G62" s="69"/>
      <c r="H62" s="69"/>
      <c r="I62" s="69"/>
      <c r="J62" s="69"/>
      <c r="K62" s="66"/>
      <c r="L62" s="66"/>
    </row>
    <row r="63" spans="1:12" ht="12.75">
      <c r="A63" s="65"/>
      <c r="B63" s="66"/>
      <c r="C63" s="66"/>
      <c r="D63" s="66"/>
      <c r="E63" s="69"/>
      <c r="F63" s="69"/>
      <c r="G63" s="69"/>
      <c r="H63" s="69"/>
      <c r="I63" s="69"/>
      <c r="J63" s="69"/>
      <c r="K63" s="66"/>
      <c r="L63" s="66"/>
    </row>
    <row r="64" spans="1:13" ht="12.75">
      <c r="A64" s="65"/>
      <c r="B64" s="65" t="s">
        <v>48</v>
      </c>
      <c r="C64" s="66"/>
      <c r="D64" s="66"/>
      <c r="E64" s="79">
        <f>SUM(E16:E30)+SUM(E44:E49)</f>
        <v>2185764</v>
      </c>
      <c r="F64" s="79">
        <f>SUM(F16:F30)+SUM(F44:F49)</f>
        <v>1773920</v>
      </c>
      <c r="G64" s="79">
        <f>SUM(G16:G30)+SUM(G44:G49)</f>
        <v>0</v>
      </c>
      <c r="H64" s="79">
        <f>SUM(H16:H30)+SUM(H44:H49)</f>
        <v>121320</v>
      </c>
      <c r="I64" s="79">
        <f>SUM(I16:I30)+SUM(I44:I49)</f>
        <v>290524</v>
      </c>
      <c r="J64" s="79"/>
      <c r="K64" s="66"/>
      <c r="L64" s="66"/>
      <c r="M64" s="76">
        <f>SUM(F64:L64)</f>
        <v>2185764</v>
      </c>
    </row>
    <row r="65" spans="1:13" ht="12.75">
      <c r="A65" s="65"/>
      <c r="B65" s="65"/>
      <c r="C65" s="66"/>
      <c r="D65" s="66"/>
      <c r="E65" s="79"/>
      <c r="F65" s="79"/>
      <c r="G65" s="79"/>
      <c r="H65" s="79"/>
      <c r="I65" s="79"/>
      <c r="J65" s="79"/>
      <c r="K65" s="66"/>
      <c r="L65" s="66"/>
      <c r="M65" s="76"/>
    </row>
    <row r="66" spans="1:13" ht="12.75">
      <c r="A66" s="50"/>
      <c r="D66" s="49" t="s">
        <v>89</v>
      </c>
      <c r="E66" s="76">
        <v>-3580764</v>
      </c>
      <c r="F66" s="76"/>
      <c r="G66" s="76"/>
      <c r="H66" s="76"/>
      <c r="I66" s="76"/>
      <c r="J66" s="76"/>
      <c r="M66" s="76"/>
    </row>
    <row r="67" spans="1:6" ht="12.75">
      <c r="A67" s="50"/>
      <c r="D67" s="49" t="s">
        <v>90</v>
      </c>
      <c r="E67" s="81">
        <f>SUM(E64:E66)</f>
        <v>-1395000</v>
      </c>
      <c r="F67" s="78"/>
    </row>
    <row r="68" spans="1:6" ht="12.75">
      <c r="A68" s="50"/>
      <c r="D68" s="49" t="s">
        <v>91</v>
      </c>
      <c r="E68" s="77">
        <f>1120000-25000</f>
        <v>1095000</v>
      </c>
      <c r="F68" s="77"/>
    </row>
    <row r="69" spans="1:6" ht="12.75">
      <c r="A69" s="50"/>
      <c r="D69" s="49" t="s">
        <v>92</v>
      </c>
      <c r="E69" s="77">
        <v>300000</v>
      </c>
      <c r="F69" s="77"/>
    </row>
    <row r="70" spans="1:5" ht="12.75">
      <c r="A70" s="50"/>
      <c r="E70" s="81">
        <f>SUM(E67:E69)</f>
        <v>0</v>
      </c>
    </row>
    <row r="71" spans="1:6" ht="12.75">
      <c r="A71" s="50"/>
      <c r="E71" s="77"/>
      <c r="F71" s="76"/>
    </row>
  </sheetData>
  <mergeCells count="7">
    <mergeCell ref="F36:I36"/>
    <mergeCell ref="B54:C54"/>
    <mergeCell ref="G60:I60"/>
    <mergeCell ref="B2:E2"/>
    <mergeCell ref="B3:C3"/>
    <mergeCell ref="F9:I9"/>
    <mergeCell ref="C34:F34"/>
  </mergeCells>
  <printOptions horizontalCentered="1" verticalCentered="1"/>
  <pageMargins left="0" right="0" top="0.984251968503937" bottom="0" header="0.5118110236220472" footer="0.5118110236220472"/>
  <pageSetup horizontalDpi="300" verticalDpi="300" orientation="landscape" paperSize="9" scale="99" r:id="rId1"/>
  <rowBreaks count="1" manualBreakCount="1">
    <brk id="3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="75" zoomScaleNormal="75" zoomScaleSheetLayoutView="75" workbookViewId="0" topLeftCell="A22">
      <selection activeCell="C24" sqref="C24"/>
    </sheetView>
  </sheetViews>
  <sheetFormatPr defaultColWidth="9.00390625" defaultRowHeight="12.75"/>
  <cols>
    <col min="1" max="1" width="5.75390625" style="49" customWidth="1"/>
    <col min="2" max="2" width="31.25390625" style="49" customWidth="1"/>
    <col min="3" max="3" width="29.00390625" style="49" customWidth="1"/>
    <col min="4" max="4" width="10.375" style="49" customWidth="1"/>
    <col min="5" max="5" width="13.75390625" style="49" customWidth="1"/>
    <col min="6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00390625" style="49" customWidth="1"/>
    <col min="11" max="11" width="12.875" style="49" customWidth="1"/>
    <col min="12" max="12" width="9.125" style="49" customWidth="1"/>
    <col min="13" max="13" width="17.00390625" style="49" customWidth="1"/>
    <col min="14" max="16384" width="9.125" style="49" customWidth="1"/>
  </cols>
  <sheetData>
    <row r="1" ht="15">
      <c r="F1" s="27" t="s">
        <v>88</v>
      </c>
    </row>
    <row r="2" spans="2:6" ht="20.25">
      <c r="B2" s="93" t="s">
        <v>41</v>
      </c>
      <c r="C2" s="93"/>
      <c r="D2" s="93"/>
      <c r="E2" s="93"/>
      <c r="F2" s="49" t="s">
        <v>108</v>
      </c>
    </row>
    <row r="3" spans="2:6" ht="12.75">
      <c r="B3" s="106" t="s">
        <v>78</v>
      </c>
      <c r="C3" s="106"/>
      <c r="F3" s="49" t="s">
        <v>47</v>
      </c>
    </row>
    <row r="4" spans="6:8" ht="12.75">
      <c r="F4" s="49" t="s">
        <v>107</v>
      </c>
      <c r="G4" s="50" t="s">
        <v>99</v>
      </c>
      <c r="H4" s="50" t="s">
        <v>100</v>
      </c>
    </row>
    <row r="7" spans="6:10" ht="15">
      <c r="F7" s="51"/>
      <c r="G7" s="51"/>
      <c r="H7" s="36" t="s">
        <v>61</v>
      </c>
      <c r="I7" s="51"/>
      <c r="J7" s="66"/>
    </row>
    <row r="8" spans="1:10" ht="4.5" customHeight="1">
      <c r="A8" s="51"/>
      <c r="B8" s="51"/>
      <c r="C8" s="51"/>
      <c r="D8" s="51"/>
      <c r="E8" s="51"/>
      <c r="F8" s="51"/>
      <c r="G8" s="51"/>
      <c r="H8" s="51"/>
      <c r="I8" s="51"/>
      <c r="J8" s="66"/>
    </row>
    <row r="9" spans="2:11" ht="12.75">
      <c r="B9" s="52"/>
      <c r="C9" s="53" t="s">
        <v>2</v>
      </c>
      <c r="D9" s="54"/>
      <c r="E9" s="54"/>
      <c r="F9" s="99" t="s">
        <v>77</v>
      </c>
      <c r="G9" s="100"/>
      <c r="H9" s="100"/>
      <c r="I9" s="100"/>
      <c r="J9" s="82"/>
      <c r="K9" s="54"/>
    </row>
    <row r="10" spans="2:11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3"/>
      <c r="K10" s="54"/>
    </row>
    <row r="11" spans="1:11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3"/>
      <c r="K11" s="54"/>
    </row>
    <row r="12" spans="2:11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3"/>
      <c r="K12" s="54"/>
    </row>
    <row r="13" spans="1:11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  <c r="K13" s="54"/>
    </row>
    <row r="14" spans="1:11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3"/>
      <c r="K14" s="54"/>
    </row>
    <row r="15" spans="2:11" ht="9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51">
      <c r="A16" s="50">
        <v>1</v>
      </c>
      <c r="B16" s="61" t="s">
        <v>96</v>
      </c>
      <c r="C16" s="53" t="s">
        <v>18</v>
      </c>
      <c r="D16" s="62" t="s">
        <v>19</v>
      </c>
      <c r="E16" s="63">
        <f>25000+5976+60000</f>
        <v>90976</v>
      </c>
      <c r="F16" s="63">
        <v>90976</v>
      </c>
      <c r="G16" s="63"/>
      <c r="H16" s="63"/>
      <c r="I16" s="63"/>
      <c r="J16" s="63"/>
      <c r="K16" s="54"/>
    </row>
    <row r="17" spans="1:11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63"/>
      <c r="K17" s="54"/>
    </row>
    <row r="18" spans="1:11" ht="38.25">
      <c r="A18" s="50">
        <v>2</v>
      </c>
      <c r="B18" s="32" t="s">
        <v>94</v>
      </c>
      <c r="C18" s="86" t="s">
        <v>104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63"/>
      <c r="K18" s="54"/>
    </row>
    <row r="19" spans="1:11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f>600000+203329+20000</f>
        <v>823329</v>
      </c>
      <c r="F20" s="63">
        <f>630000+20000</f>
        <v>650000</v>
      </c>
      <c r="G20" s="54"/>
      <c r="H20" s="54"/>
      <c r="I20" s="63">
        <v>173329</v>
      </c>
      <c r="J20" s="63" t="s">
        <v>54</v>
      </c>
      <c r="K20" s="54"/>
    </row>
    <row r="21" spans="1:11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v>26000</v>
      </c>
      <c r="F22" s="63">
        <v>26000</v>
      </c>
      <c r="G22" s="54"/>
      <c r="H22" s="54"/>
      <c r="I22" s="54"/>
      <c r="J22" s="54"/>
      <c r="K22" s="54"/>
    </row>
    <row r="23" spans="1:11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63"/>
      <c r="K24" s="54"/>
    </row>
    <row r="25" spans="1:11" ht="4.5" customHeight="1">
      <c r="A25" s="50"/>
      <c r="B25" s="32"/>
      <c r="C25" s="30"/>
      <c r="D25" s="34"/>
      <c r="E25" s="33"/>
      <c r="F25" s="33"/>
      <c r="G25" s="33"/>
      <c r="H25" s="63"/>
      <c r="I25" s="63"/>
      <c r="J25" s="63"/>
      <c r="K25" s="54"/>
    </row>
    <row r="26" spans="1:11" ht="27.75" customHeight="1">
      <c r="A26" s="50">
        <v>6</v>
      </c>
      <c r="B26" s="32" t="s">
        <v>85</v>
      </c>
      <c r="C26" s="87" t="s">
        <v>105</v>
      </c>
      <c r="D26" s="34" t="s">
        <v>86</v>
      </c>
      <c r="E26" s="33">
        <f>80000+20000</f>
        <v>100000</v>
      </c>
      <c r="F26" s="33">
        <f>80000+20000</f>
        <v>100000</v>
      </c>
      <c r="G26" s="33"/>
      <c r="H26" s="63"/>
      <c r="I26" s="63"/>
      <c r="J26" s="63"/>
      <c r="K26" s="54"/>
    </row>
    <row r="27" spans="1:11" ht="4.5" customHeight="1">
      <c r="A27" s="50"/>
      <c r="B27" s="54"/>
      <c r="C27" s="53"/>
      <c r="D27" s="54"/>
      <c r="E27" s="63"/>
      <c r="F27" s="63"/>
      <c r="G27" s="63"/>
      <c r="H27" s="63"/>
      <c r="I27" s="63"/>
      <c r="J27" s="63"/>
      <c r="K27" s="54"/>
    </row>
    <row r="28" spans="1:11" ht="28.5" customHeight="1">
      <c r="A28" s="50">
        <v>7</v>
      </c>
      <c r="B28" s="32" t="s">
        <v>35</v>
      </c>
      <c r="C28" s="87" t="s">
        <v>106</v>
      </c>
      <c r="D28" s="61" t="s">
        <v>65</v>
      </c>
      <c r="E28" s="63">
        <v>100000</v>
      </c>
      <c r="F28" s="63">
        <v>100000</v>
      </c>
      <c r="G28" s="63"/>
      <c r="H28" s="63"/>
      <c r="I28" s="63"/>
      <c r="J28" s="63"/>
      <c r="K28" s="54"/>
    </row>
    <row r="29" spans="1:11" ht="5.25" customHeight="1">
      <c r="A29" s="50"/>
      <c r="B29" s="54"/>
      <c r="C29" s="66"/>
      <c r="D29" s="54"/>
      <c r="E29" s="63"/>
      <c r="F29" s="63"/>
      <c r="G29" s="63"/>
      <c r="H29" s="63"/>
      <c r="I29" s="63"/>
      <c r="J29" s="63"/>
      <c r="K29" s="54"/>
    </row>
    <row r="30" spans="1:11" ht="25.5">
      <c r="A30" s="50">
        <v>8</v>
      </c>
      <c r="B30" s="53" t="s">
        <v>31</v>
      </c>
      <c r="C30" s="67" t="s">
        <v>18</v>
      </c>
      <c r="D30" s="64" t="s">
        <v>32</v>
      </c>
      <c r="E30" s="63">
        <v>246315</v>
      </c>
      <c r="F30" s="63">
        <v>7800</v>
      </c>
      <c r="G30" s="63"/>
      <c r="H30" s="63">
        <f>97056+24264</f>
        <v>121320</v>
      </c>
      <c r="I30" s="63">
        <v>117195</v>
      </c>
      <c r="J30" s="63" t="s">
        <v>54</v>
      </c>
      <c r="K30" s="75">
        <f>SUM(G30:I30)</f>
        <v>238515</v>
      </c>
    </row>
    <row r="31" spans="1:11" ht="12.75">
      <c r="A31" s="50"/>
      <c r="B31" s="53"/>
      <c r="C31" s="67"/>
      <c r="D31" s="64"/>
      <c r="E31" s="63"/>
      <c r="F31" s="63"/>
      <c r="G31" s="63"/>
      <c r="H31" s="63"/>
      <c r="I31" s="63"/>
      <c r="J31" s="63"/>
      <c r="K31" s="54">
        <v>-246315</v>
      </c>
    </row>
    <row r="32" spans="1:12" ht="12.75">
      <c r="A32" s="65"/>
      <c r="B32" s="65"/>
      <c r="C32" s="65"/>
      <c r="D32" s="68"/>
      <c r="E32" s="69"/>
      <c r="F32" s="69"/>
      <c r="G32" s="69"/>
      <c r="H32" s="69"/>
      <c r="I32" s="69"/>
      <c r="J32" s="69"/>
      <c r="K32" s="79">
        <f>SUM(K30:K31)</f>
        <v>-7800</v>
      </c>
      <c r="L32" s="66"/>
    </row>
    <row r="33" spans="1:12" ht="12.75">
      <c r="A33" s="65"/>
      <c r="B33" s="65"/>
      <c r="C33" s="65"/>
      <c r="D33" s="68"/>
      <c r="E33" s="69"/>
      <c r="F33" s="69"/>
      <c r="G33" s="69"/>
      <c r="H33" s="69"/>
      <c r="I33" s="69"/>
      <c r="J33" s="69"/>
      <c r="K33" s="79"/>
      <c r="L33" s="66"/>
    </row>
    <row r="34" spans="1:12" ht="12.75">
      <c r="A34" s="65"/>
      <c r="B34" s="65"/>
      <c r="C34" s="65"/>
      <c r="D34" s="68"/>
      <c r="E34" s="69"/>
      <c r="F34" s="69"/>
      <c r="G34" s="69"/>
      <c r="H34" s="69"/>
      <c r="I34" s="69"/>
      <c r="J34" s="69"/>
      <c r="K34" s="79"/>
      <c r="L34" s="66"/>
    </row>
    <row r="35" spans="1:12" ht="12.75">
      <c r="A35" s="65"/>
      <c r="B35" s="65"/>
      <c r="C35" s="65"/>
      <c r="D35" s="68"/>
      <c r="E35" s="69"/>
      <c r="F35" s="69"/>
      <c r="G35" s="69"/>
      <c r="H35" s="69"/>
      <c r="I35" s="69"/>
      <c r="J35" s="69"/>
      <c r="K35" s="79"/>
      <c r="L35" s="66"/>
    </row>
    <row r="36" spans="1:12" ht="12.75">
      <c r="A36" s="65"/>
      <c r="B36" s="65"/>
      <c r="C36" s="65"/>
      <c r="D36" s="68"/>
      <c r="E36" s="69"/>
      <c r="F36" s="69"/>
      <c r="G36" s="69"/>
      <c r="H36" s="69"/>
      <c r="I36" s="69"/>
      <c r="J36" s="69"/>
      <c r="K36" s="79"/>
      <c r="L36" s="66"/>
    </row>
    <row r="37" spans="1:11" ht="12.75">
      <c r="A37" s="50"/>
      <c r="B37" s="65"/>
      <c r="C37" s="65"/>
      <c r="D37" s="68"/>
      <c r="E37" s="69"/>
      <c r="F37" s="69"/>
      <c r="G37" s="69"/>
      <c r="H37" s="69"/>
      <c r="I37" s="69"/>
      <c r="J37" s="69"/>
      <c r="K37" s="66"/>
    </row>
    <row r="38" spans="1:11" ht="15">
      <c r="A38" s="65"/>
      <c r="B38" s="70"/>
      <c r="C38" s="104" t="s">
        <v>82</v>
      </c>
      <c r="D38" s="104"/>
      <c r="E38" s="104"/>
      <c r="F38" s="104"/>
      <c r="G38" s="71"/>
      <c r="H38" s="36" t="s">
        <v>44</v>
      </c>
      <c r="I38" s="71"/>
      <c r="J38" s="69"/>
      <c r="K38" s="66"/>
    </row>
    <row r="39" spans="1:11" ht="4.5" customHeight="1">
      <c r="A39" s="72"/>
      <c r="B39" s="73"/>
      <c r="C39" s="72"/>
      <c r="D39" s="74"/>
      <c r="E39" s="71"/>
      <c r="F39" s="71"/>
      <c r="G39" s="71"/>
      <c r="H39" s="72"/>
      <c r="I39" s="71"/>
      <c r="J39" s="69"/>
      <c r="K39" s="66"/>
    </row>
    <row r="40" spans="2:11" ht="12.75">
      <c r="B40" s="52"/>
      <c r="C40" s="54"/>
      <c r="D40" s="54"/>
      <c r="E40" s="54"/>
      <c r="F40" s="103" t="s">
        <v>22</v>
      </c>
      <c r="G40" s="104"/>
      <c r="H40" s="104"/>
      <c r="I40" s="104"/>
      <c r="J40" s="65"/>
      <c r="K40" s="54"/>
    </row>
    <row r="41" spans="2:11" ht="12.75">
      <c r="B41" s="53"/>
      <c r="C41" s="53" t="s">
        <v>2</v>
      </c>
      <c r="D41" s="53"/>
      <c r="E41" s="53" t="s">
        <v>9</v>
      </c>
      <c r="F41" s="53" t="s">
        <v>17</v>
      </c>
      <c r="G41" s="55"/>
      <c r="H41" s="55"/>
      <c r="I41" s="55" t="s">
        <v>13</v>
      </c>
      <c r="J41" s="53"/>
      <c r="K41" s="54"/>
    </row>
    <row r="42" spans="1:11" ht="12.75">
      <c r="A42" s="50" t="s">
        <v>0</v>
      </c>
      <c r="B42" s="53" t="s">
        <v>1</v>
      </c>
      <c r="C42" s="53" t="s">
        <v>3</v>
      </c>
      <c r="D42" s="53" t="s">
        <v>5</v>
      </c>
      <c r="E42" s="53" t="s">
        <v>7</v>
      </c>
      <c r="F42" s="53" t="s">
        <v>16</v>
      </c>
      <c r="G42" s="53" t="s">
        <v>10</v>
      </c>
      <c r="H42" s="53" t="s">
        <v>12</v>
      </c>
      <c r="I42" s="53" t="s">
        <v>14</v>
      </c>
      <c r="J42" s="53"/>
      <c r="K42" s="54"/>
    </row>
    <row r="43" spans="2:11" ht="12.75">
      <c r="B43" s="53"/>
      <c r="C43" s="53" t="s">
        <v>4</v>
      </c>
      <c r="D43" s="53" t="s">
        <v>6</v>
      </c>
      <c r="E43" s="53" t="s">
        <v>8</v>
      </c>
      <c r="F43" s="53"/>
      <c r="G43" s="53"/>
      <c r="H43" s="53" t="s">
        <v>11</v>
      </c>
      <c r="I43" s="53" t="s">
        <v>15</v>
      </c>
      <c r="J43" s="53"/>
      <c r="K43" s="54"/>
    </row>
    <row r="44" spans="1:11" ht="12.75">
      <c r="A44" s="51"/>
      <c r="B44" s="56"/>
      <c r="C44" s="56"/>
      <c r="D44" s="56"/>
      <c r="E44" s="56"/>
      <c r="F44" s="56"/>
      <c r="G44" s="56"/>
      <c r="H44" s="56"/>
      <c r="I44" s="57"/>
      <c r="J44" s="54"/>
      <c r="K44" s="54"/>
    </row>
    <row r="45" spans="1:11" ht="12.75">
      <c r="A45" s="58">
        <v>1</v>
      </c>
      <c r="B45" s="59">
        <v>2</v>
      </c>
      <c r="C45" s="59">
        <v>3</v>
      </c>
      <c r="D45" s="59">
        <v>4</v>
      </c>
      <c r="E45" s="59">
        <v>5</v>
      </c>
      <c r="F45" s="59">
        <v>6</v>
      </c>
      <c r="G45" s="59">
        <v>7</v>
      </c>
      <c r="H45" s="59">
        <v>8</v>
      </c>
      <c r="I45" s="60">
        <v>9</v>
      </c>
      <c r="J45" s="53"/>
      <c r="K45" s="54"/>
    </row>
    <row r="46" spans="1:12" ht="6.75" customHeight="1">
      <c r="A46" s="65"/>
      <c r="B46" s="65"/>
      <c r="C46" s="65"/>
      <c r="D46" s="68"/>
      <c r="E46" s="69"/>
      <c r="F46" s="69"/>
      <c r="G46" s="69"/>
      <c r="H46" s="69"/>
      <c r="I46" s="69"/>
      <c r="J46" s="69"/>
      <c r="K46" s="66"/>
      <c r="L46" s="66"/>
    </row>
    <row r="47" spans="1:11" ht="12.75">
      <c r="A47" s="50"/>
      <c r="B47" s="53"/>
      <c r="C47" s="67"/>
      <c r="D47" s="53"/>
      <c r="E47" s="63"/>
      <c r="F47" s="63"/>
      <c r="G47" s="63"/>
      <c r="H47" s="63"/>
      <c r="I47" s="63"/>
      <c r="J47" s="63"/>
      <c r="K47" s="54"/>
    </row>
    <row r="48" spans="1:11" ht="25.5">
      <c r="A48" s="50">
        <v>9</v>
      </c>
      <c r="B48" s="61" t="s">
        <v>38</v>
      </c>
      <c r="C48" s="67" t="s">
        <v>18</v>
      </c>
      <c r="D48" s="64" t="s">
        <v>32</v>
      </c>
      <c r="E48" s="63">
        <f>108800+1900+500+84680-60000-736-45000</f>
        <v>90144</v>
      </c>
      <c r="F48" s="63">
        <v>90144</v>
      </c>
      <c r="G48" s="63"/>
      <c r="H48" s="63"/>
      <c r="I48" s="63"/>
      <c r="J48" s="63"/>
      <c r="K48" s="54"/>
    </row>
    <row r="49" spans="1:11" ht="12.75">
      <c r="A49" s="50"/>
      <c r="B49" s="61"/>
      <c r="C49" s="67"/>
      <c r="D49" s="64"/>
      <c r="E49" s="63"/>
      <c r="F49" s="63"/>
      <c r="G49" s="63"/>
      <c r="H49" s="63"/>
      <c r="I49" s="63"/>
      <c r="J49" s="63"/>
      <c r="K49" s="54"/>
    </row>
    <row r="50" spans="1:11" ht="6" customHeight="1">
      <c r="A50" s="50"/>
      <c r="B50" s="54"/>
      <c r="C50" s="67"/>
      <c r="D50" s="54"/>
      <c r="E50" s="63"/>
      <c r="F50" s="63"/>
      <c r="G50" s="63"/>
      <c r="H50" s="63"/>
      <c r="I50" s="63"/>
      <c r="J50" s="63"/>
      <c r="K50" s="54"/>
    </row>
    <row r="51" spans="1:11" ht="25.5">
      <c r="A51" s="50">
        <v>10</v>
      </c>
      <c r="B51" s="61" t="s">
        <v>95</v>
      </c>
      <c r="C51" s="67" t="s">
        <v>18</v>
      </c>
      <c r="D51" s="64" t="s">
        <v>34</v>
      </c>
      <c r="E51" s="63">
        <v>50000</v>
      </c>
      <c r="F51" s="63">
        <v>50000</v>
      </c>
      <c r="G51" s="63"/>
      <c r="H51" s="63"/>
      <c r="I51" s="63"/>
      <c r="J51" s="63"/>
      <c r="K51" s="54"/>
    </row>
    <row r="52" spans="1:11" ht="9.75" customHeight="1">
      <c r="A52" s="50"/>
      <c r="B52" s="54"/>
      <c r="C52" s="67"/>
      <c r="D52" s="54"/>
      <c r="E52" s="63"/>
      <c r="F52" s="63"/>
      <c r="G52" s="63"/>
      <c r="H52" s="63"/>
      <c r="I52" s="63"/>
      <c r="J52" s="63"/>
      <c r="K52" s="54"/>
    </row>
    <row r="53" spans="1:11" ht="25.5">
      <c r="A53" s="50">
        <v>11</v>
      </c>
      <c r="B53" s="32" t="s">
        <v>35</v>
      </c>
      <c r="C53" s="31" t="s">
        <v>58</v>
      </c>
      <c r="D53" s="32" t="s">
        <v>36</v>
      </c>
      <c r="E53" s="33">
        <v>500000</v>
      </c>
      <c r="F53" s="33">
        <v>500000</v>
      </c>
      <c r="G53" s="33"/>
      <c r="H53" s="63"/>
      <c r="I53" s="63"/>
      <c r="J53" s="63"/>
      <c r="K53" s="54"/>
    </row>
    <row r="54" spans="1:11" ht="6" customHeight="1">
      <c r="A54" s="50"/>
      <c r="B54" s="54"/>
      <c r="C54" s="52"/>
      <c r="D54" s="54"/>
      <c r="E54" s="63"/>
      <c r="F54" s="63"/>
      <c r="G54" s="63"/>
      <c r="H54" s="63"/>
      <c r="I54" s="63"/>
      <c r="J54" s="63"/>
      <c r="K54" s="54"/>
    </row>
    <row r="55" spans="1:11" ht="12" customHeight="1">
      <c r="A55" s="50"/>
      <c r="B55" s="66"/>
      <c r="C55" s="66"/>
      <c r="D55" s="66"/>
      <c r="E55" s="69"/>
      <c r="F55" s="69"/>
      <c r="G55" s="69"/>
      <c r="H55" s="69"/>
      <c r="I55" s="69"/>
      <c r="J55" s="69"/>
      <c r="K55" s="66"/>
    </row>
    <row r="56" spans="1:11" ht="6.75" customHeight="1">
      <c r="A56" s="50"/>
      <c r="B56" s="51"/>
      <c r="C56" s="51"/>
      <c r="D56" s="51"/>
      <c r="E56" s="71"/>
      <c r="F56" s="71"/>
      <c r="G56" s="71"/>
      <c r="H56" s="71"/>
      <c r="I56" s="71"/>
      <c r="J56" s="69"/>
      <c r="K56" s="66"/>
    </row>
    <row r="57" spans="1:11" ht="6.75" customHeight="1">
      <c r="A57" s="50"/>
      <c r="B57" s="66"/>
      <c r="C57" s="66"/>
      <c r="D57" s="66"/>
      <c r="E57" s="69"/>
      <c r="F57" s="69"/>
      <c r="G57" s="69"/>
      <c r="H57" s="69"/>
      <c r="I57" s="69"/>
      <c r="J57" s="69"/>
      <c r="K57" s="66"/>
    </row>
    <row r="58" spans="1:12" ht="12.75">
      <c r="A58" s="65"/>
      <c r="B58" s="108" t="s">
        <v>80</v>
      </c>
      <c r="C58" s="108"/>
      <c r="D58" s="66"/>
      <c r="E58" s="69"/>
      <c r="F58" s="69"/>
      <c r="G58" s="69"/>
      <c r="H58" s="69"/>
      <c r="I58" s="69"/>
      <c r="J58" s="69"/>
      <c r="K58" s="66"/>
      <c r="L58" s="66"/>
    </row>
    <row r="59" spans="1:12" ht="12.75">
      <c r="A59" s="65"/>
      <c r="B59" s="66"/>
      <c r="C59" s="66"/>
      <c r="D59" s="66"/>
      <c r="E59" s="69"/>
      <c r="F59" s="69"/>
      <c r="G59" s="69"/>
      <c r="H59" s="69"/>
      <c r="I59" s="69"/>
      <c r="J59" s="69"/>
      <c r="K59" s="66"/>
      <c r="L59" s="66"/>
    </row>
    <row r="60" spans="1:12" ht="15">
      <c r="A60" s="65"/>
      <c r="B60" s="66"/>
      <c r="C60" s="66"/>
      <c r="D60" s="66"/>
      <c r="E60" s="69"/>
      <c r="F60" s="69"/>
      <c r="G60" s="83" t="s">
        <v>84</v>
      </c>
      <c r="H60" s="69"/>
      <c r="I60" s="69"/>
      <c r="J60" s="69"/>
      <c r="K60" s="66"/>
      <c r="L60" s="66"/>
    </row>
    <row r="61" spans="1:12" ht="12.75">
      <c r="A61" s="65"/>
      <c r="B61" s="66"/>
      <c r="C61" s="66"/>
      <c r="D61" s="66"/>
      <c r="E61" s="69"/>
      <c r="F61" s="69"/>
      <c r="G61" s="69"/>
      <c r="H61" s="69"/>
      <c r="I61" s="69"/>
      <c r="J61" s="69"/>
      <c r="K61" s="66"/>
      <c r="L61" s="66"/>
    </row>
    <row r="62" spans="1:12" ht="12.75">
      <c r="A62" s="65"/>
      <c r="B62" s="66"/>
      <c r="C62" s="66"/>
      <c r="D62" s="66"/>
      <c r="E62" s="69"/>
      <c r="F62" s="69"/>
      <c r="G62" s="69"/>
      <c r="H62" s="69"/>
      <c r="I62" s="69"/>
      <c r="J62" s="69"/>
      <c r="K62" s="66"/>
      <c r="L62" s="66"/>
    </row>
    <row r="63" spans="1:12" ht="12.75">
      <c r="A63" s="65"/>
      <c r="B63" s="66"/>
      <c r="C63" s="66"/>
      <c r="D63" s="66"/>
      <c r="E63" s="69"/>
      <c r="F63" s="69"/>
      <c r="G63" s="69"/>
      <c r="H63" s="69"/>
      <c r="I63" s="69"/>
      <c r="J63" s="69"/>
      <c r="K63" s="66"/>
      <c r="L63" s="66"/>
    </row>
    <row r="64" spans="1:12" ht="14.25">
      <c r="A64" s="65"/>
      <c r="B64" s="66"/>
      <c r="C64" s="66"/>
      <c r="D64" s="66"/>
      <c r="E64" s="69"/>
      <c r="F64" s="69"/>
      <c r="G64" s="107" t="s">
        <v>81</v>
      </c>
      <c r="H64" s="107"/>
      <c r="I64" s="107"/>
      <c r="J64" s="80"/>
      <c r="K64" s="66"/>
      <c r="L64" s="66"/>
    </row>
    <row r="65" spans="1:12" ht="12.75">
      <c r="A65" s="65"/>
      <c r="B65" s="66"/>
      <c r="C65" s="66"/>
      <c r="D65" s="66"/>
      <c r="E65" s="69"/>
      <c r="F65" s="69"/>
      <c r="G65" s="69"/>
      <c r="H65" s="69"/>
      <c r="I65" s="69"/>
      <c r="J65" s="69"/>
      <c r="K65" s="66"/>
      <c r="L65" s="66"/>
    </row>
    <row r="66" spans="1:12" ht="12.75">
      <c r="A66" s="65"/>
      <c r="B66" s="66"/>
      <c r="C66" s="66"/>
      <c r="D66" s="66"/>
      <c r="E66" s="69"/>
      <c r="F66" s="69"/>
      <c r="G66" s="69"/>
      <c r="H66" s="69"/>
      <c r="I66" s="69"/>
      <c r="J66" s="69"/>
      <c r="K66" s="66"/>
      <c r="L66" s="66"/>
    </row>
    <row r="67" spans="1:12" ht="12.75">
      <c r="A67" s="65"/>
      <c r="B67" s="66"/>
      <c r="C67" s="66"/>
      <c r="D67" s="66"/>
      <c r="E67" s="69"/>
      <c r="F67" s="69"/>
      <c r="G67" s="69"/>
      <c r="H67" s="69"/>
      <c r="I67" s="69"/>
      <c r="J67" s="69"/>
      <c r="K67" s="66"/>
      <c r="L67" s="66"/>
    </row>
    <row r="68" spans="1:13" ht="12.75">
      <c r="A68" s="65"/>
      <c r="B68" s="65" t="s">
        <v>48</v>
      </c>
      <c r="C68" s="66"/>
      <c r="D68" s="66"/>
      <c r="E68" s="79">
        <f>SUM(E16:E30)+SUM(E48:E53)</f>
        <v>2166764</v>
      </c>
      <c r="F68" s="79">
        <f>SUM(F16:F30)+SUM(F48:F53)</f>
        <v>1754920</v>
      </c>
      <c r="G68" s="79">
        <f>SUM(G16:G30)+SUM(G48:G53)</f>
        <v>0</v>
      </c>
      <c r="H68" s="79">
        <f>SUM(H16:H30)+SUM(H48:H53)</f>
        <v>121320</v>
      </c>
      <c r="I68" s="79">
        <f>SUM(I16:I30)+SUM(I48:I53)</f>
        <v>290524</v>
      </c>
      <c r="J68" s="79"/>
      <c r="K68" s="66"/>
      <c r="L68" s="66"/>
      <c r="M68" s="76">
        <f>SUM(F68:L68)</f>
        <v>2166764</v>
      </c>
    </row>
    <row r="69" spans="1:13" ht="12.75">
      <c r="A69" s="65"/>
      <c r="B69" s="65"/>
      <c r="C69" s="66"/>
      <c r="D69" s="66"/>
      <c r="E69" s="79"/>
      <c r="F69" s="79"/>
      <c r="G69" s="79"/>
      <c r="H69" s="79"/>
      <c r="I69" s="79"/>
      <c r="J69" s="79"/>
      <c r="K69" s="66"/>
      <c r="L69" s="66"/>
      <c r="M69" s="76"/>
    </row>
    <row r="70" spans="1:13" ht="12.75">
      <c r="A70" s="50" t="s">
        <v>102</v>
      </c>
      <c r="B70" s="77">
        <v>3586764</v>
      </c>
      <c r="D70" s="49" t="s">
        <v>89</v>
      </c>
      <c r="E70" s="76">
        <f>-3586764+45000-20000</f>
        <v>-3561764</v>
      </c>
      <c r="F70" s="76"/>
      <c r="G70" s="76"/>
      <c r="H70" s="76"/>
      <c r="I70" s="76"/>
      <c r="J70" s="76"/>
      <c r="M70" s="76"/>
    </row>
    <row r="71" spans="1:6" ht="12.75">
      <c r="A71" s="50"/>
      <c r="B71" s="85">
        <v>-45000</v>
      </c>
      <c r="D71" s="84" t="s">
        <v>101</v>
      </c>
      <c r="E71" s="81">
        <f>SUM(E68:E70)</f>
        <v>-1395000</v>
      </c>
      <c r="F71" s="78"/>
    </row>
    <row r="72" spans="1:6" ht="12.75">
      <c r="A72" s="50"/>
      <c r="B72" s="77">
        <v>20000</v>
      </c>
      <c r="D72" s="49" t="s">
        <v>91</v>
      </c>
      <c r="E72" s="77">
        <f>1120000-25000</f>
        <v>1095000</v>
      </c>
      <c r="F72" s="77"/>
    </row>
    <row r="73" spans="1:6" ht="12.75">
      <c r="A73" s="50"/>
      <c r="B73" s="77"/>
      <c r="D73" s="49" t="s">
        <v>92</v>
      </c>
      <c r="E73" s="77">
        <v>300000</v>
      </c>
      <c r="F73" s="77"/>
    </row>
    <row r="74" spans="1:5" ht="12.75">
      <c r="A74" s="50" t="s">
        <v>103</v>
      </c>
      <c r="B74" s="77">
        <f>SUM(B70:B73)</f>
        <v>3561764</v>
      </c>
      <c r="E74" s="81">
        <f>SUM(E71:E73)</f>
        <v>0</v>
      </c>
    </row>
    <row r="75" spans="1:6" ht="12.75">
      <c r="A75" s="50"/>
      <c r="D75" s="49" t="s">
        <v>89</v>
      </c>
      <c r="E75" s="76">
        <f>E68</f>
        <v>2166764</v>
      </c>
      <c r="F75" s="76"/>
    </row>
    <row r="76" spans="4:5" ht="12.75">
      <c r="D76" s="84" t="s">
        <v>101</v>
      </c>
      <c r="E76" s="81">
        <v>1395000</v>
      </c>
    </row>
    <row r="77" ht="12.75">
      <c r="E77" s="76">
        <f>SUM(E75:E76)</f>
        <v>3561764</v>
      </c>
    </row>
  </sheetData>
  <mergeCells count="7">
    <mergeCell ref="F40:I40"/>
    <mergeCell ref="B58:C58"/>
    <mergeCell ref="G64:I64"/>
    <mergeCell ref="B2:E2"/>
    <mergeCell ref="B3:C3"/>
    <mergeCell ref="F9:I9"/>
    <mergeCell ref="C38:F38"/>
  </mergeCells>
  <printOptions horizontalCentered="1"/>
  <pageMargins left="0" right="0" top="0.984251968503937" bottom="0" header="0.5118110236220472" footer="0.5118110236220472"/>
  <pageSetup horizontalDpi="300" verticalDpi="300" orientation="landscape" paperSize="9" scale="98" r:id="rId1"/>
  <rowBreaks count="1" manualBreakCount="1">
    <brk id="3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="75" zoomScaleNormal="75" zoomScaleSheetLayoutView="75" workbookViewId="0" topLeftCell="A1">
      <selection activeCell="L35" sqref="L35"/>
    </sheetView>
  </sheetViews>
  <sheetFormatPr defaultColWidth="9.00390625" defaultRowHeight="12.75"/>
  <cols>
    <col min="1" max="1" width="5.75390625" style="49" customWidth="1"/>
    <col min="2" max="2" width="31.25390625" style="49" customWidth="1"/>
    <col min="3" max="3" width="29.00390625" style="49" customWidth="1"/>
    <col min="4" max="4" width="11.625" style="49" customWidth="1"/>
    <col min="5" max="5" width="13.75390625" style="49" customWidth="1"/>
    <col min="6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00390625" style="49" customWidth="1"/>
    <col min="11" max="11" width="12.875" style="49" customWidth="1"/>
    <col min="12" max="12" width="9.125" style="49" customWidth="1"/>
    <col min="13" max="13" width="17.00390625" style="49" customWidth="1"/>
    <col min="14" max="16384" width="9.125" style="49" customWidth="1"/>
  </cols>
  <sheetData>
    <row r="1" ht="15">
      <c r="F1" s="27" t="s">
        <v>88</v>
      </c>
    </row>
    <row r="2" spans="2:6" ht="20.25">
      <c r="B2" s="93" t="s">
        <v>41</v>
      </c>
      <c r="C2" s="93"/>
      <c r="D2" s="93"/>
      <c r="E2" s="93"/>
      <c r="F2" s="49" t="s">
        <v>117</v>
      </c>
    </row>
    <row r="3" spans="2:6" ht="12.75">
      <c r="B3" s="106" t="s">
        <v>78</v>
      </c>
      <c r="C3" s="106"/>
      <c r="F3" s="49" t="s">
        <v>47</v>
      </c>
    </row>
    <row r="4" spans="6:8" ht="12.75">
      <c r="F4" s="49">
        <v>12</v>
      </c>
      <c r="G4" s="50" t="s">
        <v>111</v>
      </c>
      <c r="H4" s="50" t="s">
        <v>100</v>
      </c>
    </row>
    <row r="7" spans="6:10" ht="15">
      <c r="F7" s="51"/>
      <c r="G7" s="51"/>
      <c r="H7" s="36" t="s">
        <v>61</v>
      </c>
      <c r="I7" s="51"/>
      <c r="J7" s="66"/>
    </row>
    <row r="8" spans="1:10" ht="4.5" customHeight="1">
      <c r="A8" s="51"/>
      <c r="B8" s="51"/>
      <c r="C8" s="51"/>
      <c r="D8" s="51"/>
      <c r="E8" s="51"/>
      <c r="F8" s="51"/>
      <c r="G8" s="51"/>
      <c r="H8" s="51"/>
      <c r="I8" s="51"/>
      <c r="J8" s="66"/>
    </row>
    <row r="9" spans="2:11" ht="12.75">
      <c r="B9" s="52"/>
      <c r="C9" s="53" t="s">
        <v>2</v>
      </c>
      <c r="D9" s="54"/>
      <c r="E9" s="54"/>
      <c r="F9" s="99" t="s">
        <v>77</v>
      </c>
      <c r="G9" s="100"/>
      <c r="H9" s="100"/>
      <c r="I9" s="100"/>
      <c r="J9" s="82"/>
      <c r="K9" s="54"/>
    </row>
    <row r="10" spans="2:11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3"/>
      <c r="K10" s="54"/>
    </row>
    <row r="11" spans="1:11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3"/>
      <c r="K11" s="54"/>
    </row>
    <row r="12" spans="2:11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3"/>
      <c r="K12" s="54"/>
    </row>
    <row r="13" spans="1:11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  <c r="K13" s="54"/>
    </row>
    <row r="14" spans="1:11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3"/>
      <c r="K14" s="54"/>
    </row>
    <row r="15" spans="2:11" ht="9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51">
      <c r="A16" s="50">
        <v>1</v>
      </c>
      <c r="B16" s="61" t="s">
        <v>96</v>
      </c>
      <c r="C16" s="53" t="s">
        <v>18</v>
      </c>
      <c r="D16" s="62" t="s">
        <v>19</v>
      </c>
      <c r="E16" s="63">
        <f>25000+5976+60000</f>
        <v>90976</v>
      </c>
      <c r="F16" s="63">
        <f>90976-12000</f>
        <v>78976</v>
      </c>
      <c r="G16" s="63"/>
      <c r="H16" s="63"/>
      <c r="I16" s="63"/>
      <c r="J16" s="63"/>
      <c r="K16" s="54"/>
    </row>
    <row r="17" spans="1:11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63"/>
      <c r="K17" s="54"/>
    </row>
    <row r="18" spans="1:11" ht="38.25">
      <c r="A18" s="50">
        <v>2</v>
      </c>
      <c r="B18" s="32" t="s">
        <v>94</v>
      </c>
      <c r="C18" s="86" t="s">
        <v>104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63"/>
      <c r="K18" s="54"/>
    </row>
    <row r="19" spans="1:11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f>600000+203329+20000</f>
        <v>823329</v>
      </c>
      <c r="F20" s="63">
        <f>630000+20000</f>
        <v>650000</v>
      </c>
      <c r="G20" s="54"/>
      <c r="H20" s="54"/>
      <c r="I20" s="63">
        <v>173329</v>
      </c>
      <c r="J20" s="63" t="s">
        <v>54</v>
      </c>
      <c r="K20" s="54"/>
    </row>
    <row r="21" spans="1:11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v>26000</v>
      </c>
      <c r="F22" s="63">
        <v>26000</v>
      </c>
      <c r="G22" s="54"/>
      <c r="H22" s="54"/>
      <c r="I22" s="54"/>
      <c r="J22" s="54"/>
      <c r="K22" s="54"/>
    </row>
    <row r="23" spans="1:11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63"/>
      <c r="K24" s="54"/>
    </row>
    <row r="25" spans="1:11" ht="4.5" customHeight="1">
      <c r="A25" s="50"/>
      <c r="B25" s="32"/>
      <c r="C25" s="30"/>
      <c r="D25" s="34"/>
      <c r="E25" s="33"/>
      <c r="F25" s="33"/>
      <c r="G25" s="33"/>
      <c r="H25" s="63"/>
      <c r="I25" s="63"/>
      <c r="J25" s="63"/>
      <c r="K25" s="54"/>
    </row>
    <row r="26" spans="1:11" ht="27.75" customHeight="1">
      <c r="A26" s="50">
        <v>6</v>
      </c>
      <c r="B26" s="32" t="s">
        <v>85</v>
      </c>
      <c r="C26" s="87" t="s">
        <v>105</v>
      </c>
      <c r="D26" s="34" t="s">
        <v>86</v>
      </c>
      <c r="E26" s="33">
        <f>80000+20000</f>
        <v>100000</v>
      </c>
      <c r="F26" s="33">
        <f>80000+20000</f>
        <v>100000</v>
      </c>
      <c r="G26" s="33"/>
      <c r="H26" s="63"/>
      <c r="I26" s="63"/>
      <c r="J26" s="63"/>
      <c r="K26" s="54"/>
    </row>
    <row r="27" spans="1:11" ht="4.5" customHeight="1">
      <c r="A27" s="50"/>
      <c r="B27" s="54"/>
      <c r="C27" s="53"/>
      <c r="D27" s="54"/>
      <c r="E27" s="63"/>
      <c r="F27" s="63"/>
      <c r="G27" s="63"/>
      <c r="H27" s="63"/>
      <c r="I27" s="63"/>
      <c r="J27" s="63"/>
      <c r="K27" s="54"/>
    </row>
    <row r="28" spans="1:11" ht="28.5" customHeight="1">
      <c r="A28" s="50">
        <v>7</v>
      </c>
      <c r="B28" s="32" t="s">
        <v>35</v>
      </c>
      <c r="C28" s="87" t="s">
        <v>106</v>
      </c>
      <c r="D28" s="61" t="s">
        <v>65</v>
      </c>
      <c r="E28" s="63">
        <v>100000</v>
      </c>
      <c r="F28" s="63">
        <v>100000</v>
      </c>
      <c r="G28" s="63"/>
      <c r="H28" s="63"/>
      <c r="I28" s="63"/>
      <c r="J28" s="63"/>
      <c r="K28" s="54"/>
    </row>
    <row r="29" spans="1:11" ht="5.25" customHeight="1">
      <c r="A29" s="50"/>
      <c r="B29" s="54"/>
      <c r="C29" s="66"/>
      <c r="D29" s="54"/>
      <c r="E29" s="63"/>
      <c r="F29" s="63"/>
      <c r="G29" s="63"/>
      <c r="H29" s="63"/>
      <c r="I29" s="63"/>
      <c r="J29" s="63"/>
      <c r="K29" s="54"/>
    </row>
    <row r="30" spans="1:11" ht="25.5">
      <c r="A30" s="50">
        <v>8</v>
      </c>
      <c r="B30" s="53" t="s">
        <v>31</v>
      </c>
      <c r="C30" s="67" t="s">
        <v>18</v>
      </c>
      <c r="D30" s="64" t="s">
        <v>32</v>
      </c>
      <c r="E30" s="63">
        <v>246315</v>
      </c>
      <c r="F30" s="63">
        <v>7800</v>
      </c>
      <c r="G30" s="63"/>
      <c r="H30" s="63">
        <f>97056+24264</f>
        <v>121320</v>
      </c>
      <c r="I30" s="63">
        <v>117195</v>
      </c>
      <c r="J30" s="63" t="s">
        <v>54</v>
      </c>
      <c r="K30" s="75"/>
    </row>
    <row r="31" spans="1:11" ht="12.75">
      <c r="A31" s="50"/>
      <c r="B31" s="53"/>
      <c r="C31" s="67"/>
      <c r="D31" s="64"/>
      <c r="E31" s="63"/>
      <c r="F31" s="63"/>
      <c r="G31" s="63"/>
      <c r="H31" s="63"/>
      <c r="I31" s="63"/>
      <c r="J31" s="63"/>
      <c r="K31" s="54"/>
    </row>
    <row r="32" spans="1:12" ht="12.75">
      <c r="A32" s="65"/>
      <c r="B32" s="65"/>
      <c r="C32" s="65"/>
      <c r="D32" s="68"/>
      <c r="E32" s="69"/>
      <c r="F32" s="69"/>
      <c r="G32" s="69"/>
      <c r="H32" s="69"/>
      <c r="I32" s="69"/>
      <c r="J32" s="69"/>
      <c r="K32" s="79"/>
      <c r="L32" s="66"/>
    </row>
    <row r="33" spans="1:12" ht="12.75">
      <c r="A33" s="65"/>
      <c r="B33" s="65"/>
      <c r="C33" s="65"/>
      <c r="D33" s="68"/>
      <c r="E33" s="69"/>
      <c r="F33" s="69"/>
      <c r="G33" s="69"/>
      <c r="H33" s="69"/>
      <c r="I33" s="69"/>
      <c r="J33" s="69"/>
      <c r="K33" s="79"/>
      <c r="L33" s="66"/>
    </row>
    <row r="34" spans="1:12" ht="12.75">
      <c r="A34" s="65"/>
      <c r="B34" s="65"/>
      <c r="C34" s="65"/>
      <c r="D34" s="68"/>
      <c r="E34" s="69"/>
      <c r="F34" s="69"/>
      <c r="G34" s="69"/>
      <c r="H34" s="69"/>
      <c r="I34" s="69"/>
      <c r="J34" s="69"/>
      <c r="K34" s="79"/>
      <c r="L34" s="66"/>
    </row>
    <row r="35" spans="1:12" ht="12.75">
      <c r="A35" s="65"/>
      <c r="B35" s="65"/>
      <c r="C35" s="65"/>
      <c r="D35" s="68"/>
      <c r="E35" s="69"/>
      <c r="F35" s="69"/>
      <c r="G35" s="69"/>
      <c r="H35" s="69"/>
      <c r="I35" s="69"/>
      <c r="J35" s="69"/>
      <c r="K35" s="79"/>
      <c r="L35" s="66"/>
    </row>
    <row r="36" spans="1:12" ht="12.75">
      <c r="A36" s="65"/>
      <c r="B36" s="65"/>
      <c r="C36" s="65"/>
      <c r="D36" s="68"/>
      <c r="E36" s="69"/>
      <c r="F36" s="69"/>
      <c r="G36" s="69"/>
      <c r="H36" s="69"/>
      <c r="I36" s="69"/>
      <c r="J36" s="69"/>
      <c r="K36" s="79"/>
      <c r="L36" s="66"/>
    </row>
    <row r="37" spans="1:11" ht="12.75">
      <c r="A37" s="50"/>
      <c r="B37" s="65"/>
      <c r="C37" s="65"/>
      <c r="D37" s="68"/>
      <c r="E37" s="69"/>
      <c r="F37" s="69"/>
      <c r="G37" s="69"/>
      <c r="H37" s="69"/>
      <c r="I37" s="69"/>
      <c r="J37" s="69"/>
      <c r="K37" s="66"/>
    </row>
    <row r="38" spans="1:11" ht="15">
      <c r="A38" s="65"/>
      <c r="B38" s="70"/>
      <c r="C38" s="104" t="s">
        <v>82</v>
      </c>
      <c r="D38" s="104"/>
      <c r="E38" s="104"/>
      <c r="F38" s="104"/>
      <c r="G38" s="71"/>
      <c r="H38" s="36" t="s">
        <v>44</v>
      </c>
      <c r="I38" s="71"/>
      <c r="J38" s="69"/>
      <c r="K38" s="66"/>
    </row>
    <row r="39" spans="1:11" ht="4.5" customHeight="1">
      <c r="A39" s="72"/>
      <c r="B39" s="73"/>
      <c r="C39" s="72"/>
      <c r="D39" s="74"/>
      <c r="E39" s="71"/>
      <c r="F39" s="71"/>
      <c r="G39" s="71"/>
      <c r="H39" s="72"/>
      <c r="I39" s="71"/>
      <c r="J39" s="69"/>
      <c r="K39" s="66"/>
    </row>
    <row r="40" spans="2:11" ht="12.75">
      <c r="B40" s="52"/>
      <c r="C40" s="54"/>
      <c r="D40" s="54"/>
      <c r="E40" s="54"/>
      <c r="F40" s="103" t="s">
        <v>22</v>
      </c>
      <c r="G40" s="104"/>
      <c r="H40" s="104"/>
      <c r="I40" s="104"/>
      <c r="J40" s="65"/>
      <c r="K40" s="54"/>
    </row>
    <row r="41" spans="2:11" ht="12.75">
      <c r="B41" s="53"/>
      <c r="C41" s="53" t="s">
        <v>2</v>
      </c>
      <c r="D41" s="53"/>
      <c r="E41" s="53" t="s">
        <v>9</v>
      </c>
      <c r="F41" s="53" t="s">
        <v>17</v>
      </c>
      <c r="G41" s="55"/>
      <c r="H41" s="55"/>
      <c r="I41" s="55" t="s">
        <v>13</v>
      </c>
      <c r="J41" s="53"/>
      <c r="K41" s="54"/>
    </row>
    <row r="42" spans="1:11" ht="12.75">
      <c r="A42" s="50" t="s">
        <v>0</v>
      </c>
      <c r="B42" s="53" t="s">
        <v>1</v>
      </c>
      <c r="C42" s="53" t="s">
        <v>3</v>
      </c>
      <c r="D42" s="53" t="s">
        <v>5</v>
      </c>
      <c r="E42" s="53" t="s">
        <v>7</v>
      </c>
      <c r="F42" s="53" t="s">
        <v>16</v>
      </c>
      <c r="G42" s="53" t="s">
        <v>10</v>
      </c>
      <c r="H42" s="53" t="s">
        <v>12</v>
      </c>
      <c r="I42" s="53" t="s">
        <v>14</v>
      </c>
      <c r="J42" s="53"/>
      <c r="K42" s="54"/>
    </row>
    <row r="43" spans="2:11" ht="12.75">
      <c r="B43" s="53"/>
      <c r="C43" s="53" t="s">
        <v>4</v>
      </c>
      <c r="D43" s="53" t="s">
        <v>6</v>
      </c>
      <c r="E43" s="53" t="s">
        <v>8</v>
      </c>
      <c r="F43" s="53"/>
      <c r="G43" s="53"/>
      <c r="H43" s="53" t="s">
        <v>11</v>
      </c>
      <c r="I43" s="53" t="s">
        <v>15</v>
      </c>
      <c r="J43" s="53"/>
      <c r="K43" s="54"/>
    </row>
    <row r="44" spans="1:11" ht="12.75">
      <c r="A44" s="51"/>
      <c r="B44" s="56"/>
      <c r="C44" s="56"/>
      <c r="D44" s="56"/>
      <c r="E44" s="56"/>
      <c r="F44" s="56"/>
      <c r="G44" s="56"/>
      <c r="H44" s="56"/>
      <c r="I44" s="57"/>
      <c r="J44" s="54"/>
      <c r="K44" s="54"/>
    </row>
    <row r="45" spans="1:11" ht="12.75">
      <c r="A45" s="58">
        <v>1</v>
      </c>
      <c r="B45" s="59">
        <v>2</v>
      </c>
      <c r="C45" s="59">
        <v>3</v>
      </c>
      <c r="D45" s="59">
        <v>4</v>
      </c>
      <c r="E45" s="59">
        <v>5</v>
      </c>
      <c r="F45" s="59">
        <v>6</v>
      </c>
      <c r="G45" s="59">
        <v>7</v>
      </c>
      <c r="H45" s="59">
        <v>8</v>
      </c>
      <c r="I45" s="60">
        <v>9</v>
      </c>
      <c r="J45" s="53"/>
      <c r="K45" s="54"/>
    </row>
    <row r="46" spans="1:12" ht="6.75" customHeight="1">
      <c r="A46" s="65"/>
      <c r="B46" s="65"/>
      <c r="C46" s="65"/>
      <c r="D46" s="68"/>
      <c r="E46" s="69"/>
      <c r="F46" s="69"/>
      <c r="G46" s="69"/>
      <c r="H46" s="69"/>
      <c r="I46" s="69"/>
      <c r="J46" s="69"/>
      <c r="K46" s="66"/>
      <c r="L46" s="66"/>
    </row>
    <row r="47" spans="1:11" ht="12.75">
      <c r="A47" s="50"/>
      <c r="B47" s="53"/>
      <c r="C47" s="67"/>
      <c r="D47" s="53"/>
      <c r="E47" s="63"/>
      <c r="F47" s="63"/>
      <c r="G47" s="63"/>
      <c r="H47" s="63"/>
      <c r="I47" s="63"/>
      <c r="J47" s="63"/>
      <c r="K47" s="54"/>
    </row>
    <row r="48" spans="1:11" ht="25.5">
      <c r="A48" s="50">
        <v>9</v>
      </c>
      <c r="B48" s="61" t="s">
        <v>38</v>
      </c>
      <c r="C48" s="67" t="s">
        <v>18</v>
      </c>
      <c r="D48" s="64" t="s">
        <v>32</v>
      </c>
      <c r="E48" s="63">
        <f>108800+1900+500+84680-60000-736-45000-6459-12000</f>
        <v>71685</v>
      </c>
      <c r="F48" s="63">
        <f>90144-6459-12000</f>
        <v>71685</v>
      </c>
      <c r="G48" s="63"/>
      <c r="H48" s="63"/>
      <c r="I48" s="63"/>
      <c r="J48" s="63"/>
      <c r="K48" s="54"/>
    </row>
    <row r="49" spans="1:11" ht="4.5" customHeight="1">
      <c r="A49" s="50"/>
      <c r="B49" s="61"/>
      <c r="C49" s="67"/>
      <c r="D49" s="64"/>
      <c r="E49" s="63"/>
      <c r="F49" s="63"/>
      <c r="G49" s="63"/>
      <c r="H49" s="63"/>
      <c r="I49" s="63"/>
      <c r="J49" s="63"/>
      <c r="K49" s="54"/>
    </row>
    <row r="50" spans="1:11" ht="31.5" customHeight="1">
      <c r="A50" s="50">
        <v>10</v>
      </c>
      <c r="B50" s="61" t="s">
        <v>112</v>
      </c>
      <c r="C50" s="67" t="s">
        <v>18</v>
      </c>
      <c r="D50" s="64" t="s">
        <v>109</v>
      </c>
      <c r="E50" s="63">
        <v>15000</v>
      </c>
      <c r="F50" s="63">
        <v>15000</v>
      </c>
      <c r="G50" s="63"/>
      <c r="H50" s="63"/>
      <c r="I50" s="63"/>
      <c r="J50" s="63"/>
      <c r="K50" s="54"/>
    </row>
    <row r="51" spans="1:11" ht="6" customHeight="1">
      <c r="A51" s="50"/>
      <c r="B51" s="54"/>
      <c r="C51" s="67"/>
      <c r="D51" s="54"/>
      <c r="E51" s="63"/>
      <c r="F51" s="63"/>
      <c r="G51" s="63"/>
      <c r="H51" s="63"/>
      <c r="I51" s="63"/>
      <c r="J51" s="63"/>
      <c r="K51" s="54"/>
    </row>
    <row r="52" spans="1:11" ht="25.5">
      <c r="A52" s="50">
        <v>11</v>
      </c>
      <c r="B52" s="61" t="s">
        <v>95</v>
      </c>
      <c r="C52" s="67" t="s">
        <v>18</v>
      </c>
      <c r="D52" s="64" t="s">
        <v>34</v>
      </c>
      <c r="E52" s="63">
        <v>50000</v>
      </c>
      <c r="F52" s="63">
        <v>50000</v>
      </c>
      <c r="G52" s="63"/>
      <c r="H52" s="63"/>
      <c r="I52" s="63"/>
      <c r="J52" s="63"/>
      <c r="K52" s="54"/>
    </row>
    <row r="53" spans="1:11" ht="9.75" customHeight="1">
      <c r="A53" s="50"/>
      <c r="B53" s="54"/>
      <c r="C53" s="67"/>
      <c r="D53" s="54"/>
      <c r="E53" s="63"/>
      <c r="F53" s="63"/>
      <c r="G53" s="63"/>
      <c r="H53" s="63"/>
      <c r="I53" s="63"/>
      <c r="J53" s="63"/>
      <c r="K53" s="54"/>
    </row>
    <row r="54" spans="1:11" ht="25.5">
      <c r="A54" s="50">
        <v>12</v>
      </c>
      <c r="B54" s="32" t="s">
        <v>35</v>
      </c>
      <c r="C54" s="31" t="s">
        <v>58</v>
      </c>
      <c r="D54" s="32" t="s">
        <v>36</v>
      </c>
      <c r="E54" s="33">
        <v>500000</v>
      </c>
      <c r="F54" s="33">
        <v>500000</v>
      </c>
      <c r="G54" s="33"/>
      <c r="H54" s="63"/>
      <c r="I54" s="63"/>
      <c r="J54" s="63"/>
      <c r="K54" s="54"/>
    </row>
    <row r="55" spans="1:11" ht="6" customHeight="1">
      <c r="A55" s="50"/>
      <c r="B55" s="54"/>
      <c r="C55" s="52"/>
      <c r="D55" s="54"/>
      <c r="E55" s="63"/>
      <c r="F55" s="63"/>
      <c r="G55" s="63"/>
      <c r="H55" s="63"/>
      <c r="I55" s="63"/>
      <c r="J55" s="63"/>
      <c r="K55" s="54"/>
    </row>
    <row r="56" spans="1:11" ht="12" customHeight="1">
      <c r="A56" s="50"/>
      <c r="B56" s="66"/>
      <c r="C56" s="66"/>
      <c r="D56" s="66"/>
      <c r="E56" s="69"/>
      <c r="F56" s="69"/>
      <c r="G56" s="69"/>
      <c r="H56" s="69"/>
      <c r="I56" s="69"/>
      <c r="J56" s="69"/>
      <c r="K56" s="66"/>
    </row>
    <row r="57" spans="1:11" ht="6.75" customHeight="1">
      <c r="A57" s="50"/>
      <c r="B57" s="51"/>
      <c r="C57" s="51"/>
      <c r="D57" s="51"/>
      <c r="E57" s="71"/>
      <c r="F57" s="71"/>
      <c r="G57" s="71"/>
      <c r="H57" s="71"/>
      <c r="I57" s="71"/>
      <c r="J57" s="69"/>
      <c r="K57" s="66"/>
    </row>
    <row r="58" spans="1:11" ht="6.75" customHeight="1">
      <c r="A58" s="50"/>
      <c r="B58" s="66"/>
      <c r="C58" s="66"/>
      <c r="D58" s="66"/>
      <c r="E58" s="69"/>
      <c r="F58" s="69"/>
      <c r="G58" s="69"/>
      <c r="H58" s="69"/>
      <c r="I58" s="69"/>
      <c r="J58" s="69"/>
      <c r="K58" s="66"/>
    </row>
    <row r="59" spans="1:12" ht="12.75">
      <c r="A59" s="65"/>
      <c r="B59" s="108" t="s">
        <v>80</v>
      </c>
      <c r="C59" s="108"/>
      <c r="D59" s="66"/>
      <c r="E59" s="69"/>
      <c r="F59" s="69"/>
      <c r="G59" s="69"/>
      <c r="H59" s="69"/>
      <c r="I59" s="69"/>
      <c r="J59" s="69"/>
      <c r="K59" s="66"/>
      <c r="L59" s="66"/>
    </row>
    <row r="60" spans="1:12" ht="12.75">
      <c r="A60" s="65"/>
      <c r="B60" s="65"/>
      <c r="C60" s="65"/>
      <c r="D60" s="66"/>
      <c r="E60" s="69"/>
      <c r="F60" s="69"/>
      <c r="G60" s="69"/>
      <c r="H60" s="69"/>
      <c r="I60" s="69"/>
      <c r="J60" s="69"/>
      <c r="K60" s="66"/>
      <c r="L60" s="66"/>
    </row>
    <row r="61" spans="1:12" ht="12.75">
      <c r="A61" s="65"/>
      <c r="B61" s="65"/>
      <c r="C61" s="65"/>
      <c r="D61" s="66"/>
      <c r="E61" s="69"/>
      <c r="F61" s="69"/>
      <c r="G61" s="69"/>
      <c r="H61" s="69"/>
      <c r="I61" s="69"/>
      <c r="J61" s="69"/>
      <c r="K61" s="66"/>
      <c r="L61" s="66"/>
    </row>
    <row r="62" spans="1:12" ht="12.75">
      <c r="A62" s="65"/>
      <c r="B62" s="66"/>
      <c r="C62" s="66"/>
      <c r="D62" s="66"/>
      <c r="E62" s="69"/>
      <c r="F62" s="69"/>
      <c r="G62" s="69"/>
      <c r="H62" s="69"/>
      <c r="I62" s="69"/>
      <c r="J62" s="69"/>
      <c r="K62" s="66"/>
      <c r="L62" s="66"/>
    </row>
    <row r="63" spans="1:12" ht="15">
      <c r="A63" s="65"/>
      <c r="B63" s="66"/>
      <c r="C63" s="66"/>
      <c r="D63" s="66"/>
      <c r="E63" s="69"/>
      <c r="F63" s="69"/>
      <c r="G63" s="83" t="s">
        <v>84</v>
      </c>
      <c r="H63" s="69"/>
      <c r="I63" s="69"/>
      <c r="J63" s="69"/>
      <c r="K63" s="66"/>
      <c r="L63" s="66"/>
    </row>
    <row r="64" spans="1:12" ht="12.75">
      <c r="A64" s="65"/>
      <c r="B64" s="66"/>
      <c r="C64" s="66"/>
      <c r="D64" s="66"/>
      <c r="E64" s="69"/>
      <c r="F64" s="69"/>
      <c r="G64" s="69"/>
      <c r="H64" s="69"/>
      <c r="I64" s="69"/>
      <c r="J64" s="69"/>
      <c r="K64" s="66"/>
      <c r="L64" s="66"/>
    </row>
    <row r="65" spans="1:12" ht="12.75">
      <c r="A65" s="65"/>
      <c r="B65" s="66"/>
      <c r="C65" s="66"/>
      <c r="D65" s="66"/>
      <c r="E65" s="69"/>
      <c r="F65" s="69"/>
      <c r="G65" s="69"/>
      <c r="H65" s="69"/>
      <c r="I65" s="69"/>
      <c r="J65" s="69"/>
      <c r="K65" s="66"/>
      <c r="L65" s="66"/>
    </row>
    <row r="66" spans="1:12" ht="12.75">
      <c r="A66" s="65"/>
      <c r="B66" s="66"/>
      <c r="C66" s="66"/>
      <c r="D66" s="66"/>
      <c r="E66" s="69"/>
      <c r="F66" s="69"/>
      <c r="G66" s="69"/>
      <c r="H66" s="69"/>
      <c r="I66" s="69"/>
      <c r="J66" s="69"/>
      <c r="K66" s="66"/>
      <c r="L66" s="66"/>
    </row>
    <row r="67" spans="1:12" ht="14.25">
      <c r="A67" s="65"/>
      <c r="B67" s="66"/>
      <c r="C67" s="66"/>
      <c r="D67" s="66"/>
      <c r="E67" s="69"/>
      <c r="F67" s="69"/>
      <c r="G67" s="107" t="s">
        <v>81</v>
      </c>
      <c r="H67" s="107"/>
      <c r="I67" s="107"/>
      <c r="J67" s="80"/>
      <c r="K67" s="66"/>
      <c r="L67" s="66"/>
    </row>
    <row r="68" spans="1:12" ht="12.75">
      <c r="A68" s="65"/>
      <c r="B68" s="66"/>
      <c r="C68" s="66"/>
      <c r="D68" s="66"/>
      <c r="E68" s="69"/>
      <c r="F68" s="69"/>
      <c r="G68" s="69"/>
      <c r="H68" s="69"/>
      <c r="I68" s="69"/>
      <c r="J68" s="69"/>
      <c r="K68" s="66"/>
      <c r="L68" s="66"/>
    </row>
    <row r="69" spans="1:12" ht="12.75">
      <c r="A69" s="65"/>
      <c r="B69" s="66"/>
      <c r="C69" s="66"/>
      <c r="D69" s="66"/>
      <c r="E69" s="69"/>
      <c r="F69" s="69"/>
      <c r="G69" s="69"/>
      <c r="H69" s="69"/>
      <c r="I69" s="69"/>
      <c r="J69" s="69"/>
      <c r="K69" s="66"/>
      <c r="L69" s="66"/>
    </row>
    <row r="70" spans="1:12" ht="12.75">
      <c r="A70" s="65"/>
      <c r="B70" s="66"/>
      <c r="C70" s="66"/>
      <c r="D70" s="66"/>
      <c r="E70" s="69"/>
      <c r="F70" s="69"/>
      <c r="G70" s="69"/>
      <c r="H70" s="69"/>
      <c r="I70" s="69"/>
      <c r="J70" s="69"/>
      <c r="K70" s="66"/>
      <c r="L70" s="66"/>
    </row>
    <row r="71" spans="1:13" ht="12.75">
      <c r="A71" s="65"/>
      <c r="B71" s="65"/>
      <c r="C71" s="66"/>
      <c r="D71" s="66"/>
      <c r="E71" s="79"/>
      <c r="F71" s="79"/>
      <c r="G71" s="79"/>
      <c r="H71" s="79"/>
      <c r="I71" s="79"/>
      <c r="J71" s="79"/>
      <c r="K71" s="66"/>
      <c r="L71" s="66"/>
      <c r="M71" s="76">
        <f>SUM(F71:L71)</f>
        <v>0</v>
      </c>
    </row>
    <row r="72" spans="1:13" ht="12.75">
      <c r="A72" s="65"/>
      <c r="B72" s="65"/>
      <c r="C72" s="66"/>
      <c r="D72" s="66"/>
      <c r="E72" s="79"/>
      <c r="F72" s="79"/>
      <c r="G72" s="79"/>
      <c r="H72" s="79"/>
      <c r="I72" s="79"/>
      <c r="J72" s="79"/>
      <c r="K72" s="66"/>
      <c r="L72" s="66"/>
      <c r="M72" s="76"/>
    </row>
    <row r="73" spans="1:13" ht="12.75">
      <c r="A73" s="50"/>
      <c r="B73" s="77"/>
      <c r="D73" s="50"/>
      <c r="E73" s="76"/>
      <c r="F73" s="76"/>
      <c r="G73" s="76"/>
      <c r="H73" s="76"/>
      <c r="I73" s="76"/>
      <c r="J73" s="76"/>
      <c r="M73" s="76"/>
    </row>
    <row r="74" spans="1:6" ht="12.75">
      <c r="A74" s="50"/>
      <c r="B74" s="85"/>
      <c r="D74" s="88"/>
      <c r="E74" s="81"/>
      <c r="F74" s="78"/>
    </row>
    <row r="75" spans="1:6" ht="12.75">
      <c r="A75" s="50"/>
      <c r="B75" s="77"/>
      <c r="D75" s="50"/>
      <c r="E75" s="77"/>
      <c r="F75" s="77"/>
    </row>
    <row r="76" spans="1:6" ht="12.75">
      <c r="A76" s="50"/>
      <c r="B76" s="77"/>
      <c r="D76" s="50"/>
      <c r="E76" s="77"/>
      <c r="F76" s="77"/>
    </row>
    <row r="77" spans="1:6" ht="12.75">
      <c r="A77" s="50"/>
      <c r="B77" s="77"/>
      <c r="D77" s="50"/>
      <c r="E77" s="77"/>
      <c r="F77" s="77"/>
    </row>
    <row r="78" spans="1:5" ht="12.75">
      <c r="A78" s="50"/>
      <c r="B78" s="77"/>
      <c r="D78" s="50"/>
      <c r="E78" s="81"/>
    </row>
    <row r="79" spans="1:5" ht="12.75">
      <c r="A79" s="50"/>
      <c r="B79" s="77"/>
      <c r="D79" s="50"/>
      <c r="E79" s="81"/>
    </row>
    <row r="80" spans="1:6" ht="12.75">
      <c r="A80" s="50"/>
      <c r="D80" s="50"/>
      <c r="E80" s="76"/>
      <c r="F80" s="76"/>
    </row>
    <row r="81" spans="4:5" ht="12.75">
      <c r="D81" s="89"/>
      <c r="E81" s="81"/>
    </row>
    <row r="82" spans="4:5" ht="12.75">
      <c r="D82" s="50"/>
      <c r="E82" s="76"/>
    </row>
  </sheetData>
  <mergeCells count="7">
    <mergeCell ref="F40:I40"/>
    <mergeCell ref="B59:C59"/>
    <mergeCell ref="G67:I67"/>
    <mergeCell ref="B2:E2"/>
    <mergeCell ref="B3:C3"/>
    <mergeCell ref="F9:I9"/>
    <mergeCell ref="C38:F38"/>
  </mergeCells>
  <printOptions horizontalCentered="1" verticalCentered="1"/>
  <pageMargins left="0" right="0" top="0.984251968503937" bottom="0.5905511811023623" header="0.5118110236220472" footer="0.5118110236220472"/>
  <pageSetup horizontalDpi="300" verticalDpi="300" orientation="landscape" paperSize="9" scale="92" r:id="rId1"/>
  <rowBreaks count="2" manualBreakCount="2">
    <brk id="35" max="9" man="1"/>
    <brk id="68" max="9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="75" zoomScaleSheetLayoutView="75" workbookViewId="0" topLeftCell="A1">
      <selection activeCell="B77" sqref="B77:B78"/>
    </sheetView>
  </sheetViews>
  <sheetFormatPr defaultColWidth="9.00390625" defaultRowHeight="12.75"/>
  <cols>
    <col min="1" max="1" width="5.75390625" style="49" customWidth="1"/>
    <col min="2" max="2" width="31.25390625" style="49" customWidth="1"/>
    <col min="3" max="3" width="29.00390625" style="49" customWidth="1"/>
    <col min="4" max="4" width="11.625" style="49" customWidth="1"/>
    <col min="5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00390625" style="49" customWidth="1"/>
    <col min="11" max="11" width="12.875" style="49" customWidth="1"/>
    <col min="12" max="12" width="9.125" style="49" customWidth="1"/>
    <col min="13" max="13" width="17.00390625" style="49" customWidth="1"/>
    <col min="14" max="16384" width="9.125" style="49" customWidth="1"/>
  </cols>
  <sheetData>
    <row r="1" ht="15">
      <c r="F1" s="27" t="s">
        <v>113</v>
      </c>
    </row>
    <row r="2" spans="2:6" ht="20.25">
      <c r="B2" s="93" t="s">
        <v>41</v>
      </c>
      <c r="C2" s="93"/>
      <c r="D2" s="93"/>
      <c r="E2" s="93"/>
      <c r="F2" s="49" t="s">
        <v>114</v>
      </c>
    </row>
    <row r="3" spans="2:6" ht="12.75">
      <c r="B3" s="106"/>
      <c r="C3" s="106"/>
      <c r="F3" s="49" t="s">
        <v>47</v>
      </c>
    </row>
    <row r="4" spans="6:8" ht="12.75">
      <c r="F4" s="49">
        <v>29</v>
      </c>
      <c r="G4" s="50" t="s">
        <v>111</v>
      </c>
      <c r="H4" s="50" t="s">
        <v>100</v>
      </c>
    </row>
    <row r="7" spans="6:10" ht="15">
      <c r="F7" s="51"/>
      <c r="G7" s="51"/>
      <c r="H7" s="36" t="s">
        <v>61</v>
      </c>
      <c r="I7" s="51"/>
      <c r="J7" s="66"/>
    </row>
    <row r="8" spans="1:10" ht="4.5" customHeight="1">
      <c r="A8" s="51"/>
      <c r="B8" s="51"/>
      <c r="C8" s="51"/>
      <c r="D8" s="51"/>
      <c r="E8" s="51"/>
      <c r="F8" s="51"/>
      <c r="G8" s="51"/>
      <c r="H8" s="51"/>
      <c r="I8" s="51"/>
      <c r="J8" s="66"/>
    </row>
    <row r="9" spans="2:11" ht="12.75">
      <c r="B9" s="52"/>
      <c r="C9" s="53" t="s">
        <v>2</v>
      </c>
      <c r="D9" s="54"/>
      <c r="E9" s="54"/>
      <c r="F9" s="99" t="s">
        <v>77</v>
      </c>
      <c r="G9" s="100"/>
      <c r="H9" s="100"/>
      <c r="I9" s="100"/>
      <c r="J9" s="82"/>
      <c r="K9" s="54"/>
    </row>
    <row r="10" spans="2:11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3"/>
      <c r="K10" s="54"/>
    </row>
    <row r="11" spans="1:11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3"/>
      <c r="K11" s="54"/>
    </row>
    <row r="12" spans="2:11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3"/>
      <c r="K12" s="54"/>
    </row>
    <row r="13" spans="1:11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  <c r="K13" s="54"/>
    </row>
    <row r="14" spans="1:11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3"/>
      <c r="K14" s="54"/>
    </row>
    <row r="15" spans="2:11" ht="9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51">
      <c r="A16" s="50">
        <v>1</v>
      </c>
      <c r="B16" s="61" t="s">
        <v>96</v>
      </c>
      <c r="C16" s="53" t="s">
        <v>18</v>
      </c>
      <c r="D16" s="62" t="s">
        <v>19</v>
      </c>
      <c r="E16" s="63">
        <f>25000+5976+60000+20000</f>
        <v>110976</v>
      </c>
      <c r="F16" s="63">
        <v>110976</v>
      </c>
      <c r="G16" s="63"/>
      <c r="H16" s="63"/>
      <c r="I16" s="63"/>
      <c r="J16" s="63"/>
      <c r="K16" s="54"/>
    </row>
    <row r="17" spans="1:11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63"/>
      <c r="K17" s="54"/>
    </row>
    <row r="18" spans="1:11" ht="38.25">
      <c r="A18" s="50">
        <v>2</v>
      </c>
      <c r="B18" s="32" t="s">
        <v>94</v>
      </c>
      <c r="C18" s="86" t="s">
        <v>104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63"/>
      <c r="K18" s="54"/>
    </row>
    <row r="19" spans="1:11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f>600000+203329+20000+20000</f>
        <v>843329</v>
      </c>
      <c r="F20" s="63">
        <f>630000+20000+20000</f>
        <v>670000</v>
      </c>
      <c r="G20" s="54"/>
      <c r="H20" s="54"/>
      <c r="I20" s="63">
        <v>173329</v>
      </c>
      <c r="J20" s="63" t="s">
        <v>54</v>
      </c>
      <c r="K20" s="54"/>
    </row>
    <row r="21" spans="1:11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v>26000</v>
      </c>
      <c r="F22" s="63">
        <v>26000</v>
      </c>
      <c r="G22" s="54"/>
      <c r="H22" s="54"/>
      <c r="I22" s="54"/>
      <c r="J22" s="54"/>
      <c r="K22" s="54"/>
    </row>
    <row r="23" spans="1:11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63"/>
      <c r="K24" s="54"/>
    </row>
    <row r="25" spans="1:11" ht="4.5" customHeight="1">
      <c r="A25" s="50"/>
      <c r="B25" s="32"/>
      <c r="C25" s="30"/>
      <c r="D25" s="34"/>
      <c r="E25" s="33"/>
      <c r="F25" s="33"/>
      <c r="G25" s="33"/>
      <c r="H25" s="63"/>
      <c r="I25" s="63"/>
      <c r="J25" s="63"/>
      <c r="K25" s="54"/>
    </row>
    <row r="26" spans="1:11" ht="27.75" customHeight="1">
      <c r="A26" s="50">
        <v>6</v>
      </c>
      <c r="B26" s="32" t="s">
        <v>85</v>
      </c>
      <c r="C26" s="87" t="s">
        <v>105</v>
      </c>
      <c r="D26" s="34" t="s">
        <v>86</v>
      </c>
      <c r="E26" s="33">
        <f>80000+20000</f>
        <v>100000</v>
      </c>
      <c r="F26" s="33">
        <f>80000+20000</f>
        <v>100000</v>
      </c>
      <c r="G26" s="33"/>
      <c r="H26" s="63"/>
      <c r="I26" s="63"/>
      <c r="J26" s="63"/>
      <c r="K26" s="54"/>
    </row>
    <row r="27" spans="1:11" ht="4.5" customHeight="1">
      <c r="A27" s="50"/>
      <c r="B27" s="54"/>
      <c r="C27" s="53"/>
      <c r="D27" s="54"/>
      <c r="E27" s="63"/>
      <c r="F27" s="63"/>
      <c r="G27" s="63"/>
      <c r="H27" s="63"/>
      <c r="I27" s="63"/>
      <c r="J27" s="63"/>
      <c r="K27" s="54"/>
    </row>
    <row r="28" spans="1:11" ht="28.5" customHeight="1">
      <c r="A28" s="50">
        <v>7</v>
      </c>
      <c r="B28" s="32" t="s">
        <v>35</v>
      </c>
      <c r="C28" s="87" t="s">
        <v>106</v>
      </c>
      <c r="D28" s="61" t="s">
        <v>65</v>
      </c>
      <c r="E28" s="63">
        <v>100000</v>
      </c>
      <c r="F28" s="63">
        <v>100000</v>
      </c>
      <c r="G28" s="63"/>
      <c r="H28" s="63"/>
      <c r="I28" s="63"/>
      <c r="J28" s="63"/>
      <c r="K28" s="54"/>
    </row>
    <row r="29" spans="1:11" ht="5.25" customHeight="1">
      <c r="A29" s="50"/>
      <c r="B29" s="54"/>
      <c r="C29" s="66"/>
      <c r="D29" s="54"/>
      <c r="E29" s="63"/>
      <c r="F29" s="63"/>
      <c r="G29" s="63"/>
      <c r="H29" s="63"/>
      <c r="I29" s="63"/>
      <c r="J29" s="63"/>
      <c r="K29" s="54"/>
    </row>
    <row r="30" spans="1:11" ht="25.5">
      <c r="A30" s="50">
        <v>8</v>
      </c>
      <c r="B30" s="53" t="s">
        <v>31</v>
      </c>
      <c r="C30" s="67" t="s">
        <v>18</v>
      </c>
      <c r="D30" s="64" t="s">
        <v>32</v>
      </c>
      <c r="E30" s="63">
        <v>246315</v>
      </c>
      <c r="F30" s="63">
        <v>7800</v>
      </c>
      <c r="G30" s="63"/>
      <c r="H30" s="63">
        <f>97056+24264</f>
        <v>121320</v>
      </c>
      <c r="I30" s="63">
        <v>117195</v>
      </c>
      <c r="J30" s="63" t="s">
        <v>54</v>
      </c>
      <c r="K30" s="75">
        <f>SUM(G30:I30)</f>
        <v>238515</v>
      </c>
    </row>
    <row r="31" spans="1:11" ht="12.75">
      <c r="A31" s="50"/>
      <c r="B31" s="53"/>
      <c r="C31" s="67"/>
      <c r="D31" s="64"/>
      <c r="E31" s="63"/>
      <c r="F31" s="63"/>
      <c r="G31" s="63"/>
      <c r="H31" s="63"/>
      <c r="I31" s="63"/>
      <c r="J31" s="63"/>
      <c r="K31" s="54">
        <v>-246315</v>
      </c>
    </row>
    <row r="32" spans="1:12" ht="12.75">
      <c r="A32" s="65"/>
      <c r="B32" s="65"/>
      <c r="C32" s="65"/>
      <c r="D32" s="68"/>
      <c r="E32" s="69"/>
      <c r="F32" s="69"/>
      <c r="G32" s="69"/>
      <c r="H32" s="69"/>
      <c r="I32" s="69"/>
      <c r="J32" s="69"/>
      <c r="K32" s="79">
        <f>SUM(K30:K31)</f>
        <v>-7800</v>
      </c>
      <c r="L32" s="66"/>
    </row>
    <row r="33" spans="1:12" ht="12.75">
      <c r="A33" s="65"/>
      <c r="B33" s="65"/>
      <c r="C33" s="65"/>
      <c r="D33" s="68"/>
      <c r="E33" s="69"/>
      <c r="F33" s="69"/>
      <c r="G33" s="69"/>
      <c r="H33" s="69"/>
      <c r="I33" s="69"/>
      <c r="J33" s="69"/>
      <c r="K33" s="79"/>
      <c r="L33" s="66"/>
    </row>
    <row r="34" spans="1:12" ht="12.75">
      <c r="A34" s="65"/>
      <c r="B34" s="65"/>
      <c r="C34" s="65"/>
      <c r="D34" s="68"/>
      <c r="E34" s="69"/>
      <c r="F34" s="69"/>
      <c r="G34" s="69"/>
      <c r="H34" s="69"/>
      <c r="I34" s="69"/>
      <c r="J34" s="69"/>
      <c r="K34" s="79"/>
      <c r="L34" s="66"/>
    </row>
    <row r="35" spans="1:12" ht="12.75">
      <c r="A35" s="65"/>
      <c r="B35" s="65"/>
      <c r="C35" s="65"/>
      <c r="D35" s="68"/>
      <c r="E35" s="69"/>
      <c r="F35" s="69"/>
      <c r="G35" s="69"/>
      <c r="H35" s="69"/>
      <c r="I35" s="69"/>
      <c r="J35" s="69"/>
      <c r="K35" s="79"/>
      <c r="L35" s="66"/>
    </row>
    <row r="36" spans="1:12" ht="12.75">
      <c r="A36" s="65"/>
      <c r="B36" s="65"/>
      <c r="C36" s="65"/>
      <c r="D36" s="68"/>
      <c r="E36" s="69"/>
      <c r="F36" s="69"/>
      <c r="G36" s="69"/>
      <c r="H36" s="69"/>
      <c r="I36" s="69"/>
      <c r="J36" s="69"/>
      <c r="K36" s="79"/>
      <c r="L36" s="66"/>
    </row>
    <row r="37" spans="1:11" ht="12.75">
      <c r="A37" s="50"/>
      <c r="B37" s="65"/>
      <c r="C37" s="65"/>
      <c r="D37" s="68"/>
      <c r="E37" s="69"/>
      <c r="F37" s="69"/>
      <c r="G37" s="69"/>
      <c r="H37" s="69"/>
      <c r="I37" s="69"/>
      <c r="J37" s="69"/>
      <c r="K37" s="66"/>
    </row>
    <row r="38" spans="1:11" ht="15">
      <c r="A38" s="65"/>
      <c r="B38" s="70"/>
      <c r="C38" s="104" t="s">
        <v>82</v>
      </c>
      <c r="D38" s="104"/>
      <c r="E38" s="104"/>
      <c r="F38" s="104"/>
      <c r="G38" s="71"/>
      <c r="H38" s="36" t="s">
        <v>44</v>
      </c>
      <c r="I38" s="71"/>
      <c r="J38" s="69"/>
      <c r="K38" s="66"/>
    </row>
    <row r="39" spans="1:11" ht="4.5" customHeight="1">
      <c r="A39" s="72"/>
      <c r="B39" s="73"/>
      <c r="C39" s="72"/>
      <c r="D39" s="74"/>
      <c r="E39" s="71"/>
      <c r="F39" s="71"/>
      <c r="G39" s="71"/>
      <c r="H39" s="72"/>
      <c r="I39" s="71"/>
      <c r="J39" s="69"/>
      <c r="K39" s="66"/>
    </row>
    <row r="40" spans="2:11" ht="12.75">
      <c r="B40" s="52"/>
      <c r="C40" s="54"/>
      <c r="D40" s="54"/>
      <c r="E40" s="54"/>
      <c r="F40" s="103" t="s">
        <v>22</v>
      </c>
      <c r="G40" s="104"/>
      <c r="H40" s="104"/>
      <c r="I40" s="104"/>
      <c r="J40" s="65"/>
      <c r="K40" s="54"/>
    </row>
    <row r="41" spans="2:11" ht="12.75">
      <c r="B41" s="53"/>
      <c r="C41" s="53" t="s">
        <v>2</v>
      </c>
      <c r="D41" s="53"/>
      <c r="E41" s="53" t="s">
        <v>9</v>
      </c>
      <c r="F41" s="53" t="s">
        <v>17</v>
      </c>
      <c r="G41" s="55"/>
      <c r="H41" s="55"/>
      <c r="I41" s="55" t="s">
        <v>13</v>
      </c>
      <c r="J41" s="53"/>
      <c r="K41" s="54"/>
    </row>
    <row r="42" spans="1:11" ht="12.75">
      <c r="A42" s="50" t="s">
        <v>0</v>
      </c>
      <c r="B42" s="53" t="s">
        <v>1</v>
      </c>
      <c r="C42" s="53" t="s">
        <v>3</v>
      </c>
      <c r="D42" s="53" t="s">
        <v>5</v>
      </c>
      <c r="E42" s="53" t="s">
        <v>7</v>
      </c>
      <c r="F42" s="53" t="s">
        <v>16</v>
      </c>
      <c r="G42" s="53" t="s">
        <v>10</v>
      </c>
      <c r="H42" s="53" t="s">
        <v>12</v>
      </c>
      <c r="I42" s="53" t="s">
        <v>14</v>
      </c>
      <c r="J42" s="53"/>
      <c r="K42" s="54"/>
    </row>
    <row r="43" spans="2:11" ht="12.75">
      <c r="B43" s="53"/>
      <c r="C43" s="53" t="s">
        <v>4</v>
      </c>
      <c r="D43" s="53" t="s">
        <v>6</v>
      </c>
      <c r="E43" s="53" t="s">
        <v>8</v>
      </c>
      <c r="F43" s="53"/>
      <c r="G43" s="53"/>
      <c r="H43" s="53" t="s">
        <v>11</v>
      </c>
      <c r="I43" s="53" t="s">
        <v>15</v>
      </c>
      <c r="J43" s="53"/>
      <c r="K43" s="54"/>
    </row>
    <row r="44" spans="1:11" ht="12.75">
      <c r="A44" s="51"/>
      <c r="B44" s="56"/>
      <c r="C44" s="56"/>
      <c r="D44" s="56"/>
      <c r="E44" s="56"/>
      <c r="F44" s="56"/>
      <c r="G44" s="56"/>
      <c r="H44" s="56"/>
      <c r="I44" s="57"/>
      <c r="J44" s="54"/>
      <c r="K44" s="54"/>
    </row>
    <row r="45" spans="1:11" ht="12.75">
      <c r="A45" s="58">
        <v>1</v>
      </c>
      <c r="B45" s="59">
        <v>2</v>
      </c>
      <c r="C45" s="59">
        <v>3</v>
      </c>
      <c r="D45" s="59">
        <v>4</v>
      </c>
      <c r="E45" s="59">
        <v>5</v>
      </c>
      <c r="F45" s="59">
        <v>6</v>
      </c>
      <c r="G45" s="59">
        <v>7</v>
      </c>
      <c r="H45" s="59">
        <v>8</v>
      </c>
      <c r="I45" s="60">
        <v>9</v>
      </c>
      <c r="J45" s="53"/>
      <c r="K45" s="54"/>
    </row>
    <row r="46" spans="1:12" ht="6.75" customHeight="1">
      <c r="A46" s="65"/>
      <c r="B46" s="65"/>
      <c r="C46" s="65"/>
      <c r="D46" s="68"/>
      <c r="E46" s="69"/>
      <c r="F46" s="69"/>
      <c r="G46" s="69"/>
      <c r="H46" s="69"/>
      <c r="I46" s="69"/>
      <c r="J46" s="69"/>
      <c r="K46" s="66"/>
      <c r="L46" s="66"/>
    </row>
    <row r="47" spans="1:11" ht="12.75">
      <c r="A47" s="50"/>
      <c r="B47" s="53"/>
      <c r="C47" s="67"/>
      <c r="D47" s="53"/>
      <c r="E47" s="63"/>
      <c r="F47" s="63"/>
      <c r="G47" s="63"/>
      <c r="H47" s="63"/>
      <c r="I47" s="63"/>
      <c r="J47" s="63"/>
      <c r="K47" s="54"/>
    </row>
    <row r="48" spans="1:11" ht="25.5">
      <c r="A48" s="50">
        <v>9</v>
      </c>
      <c r="B48" s="61" t="s">
        <v>38</v>
      </c>
      <c r="C48" s="67" t="s">
        <v>18</v>
      </c>
      <c r="D48" s="64" t="s">
        <v>32</v>
      </c>
      <c r="E48" s="63">
        <f>108800+1900+500+84680-60000-736-45000-6459-12000</f>
        <v>71685</v>
      </c>
      <c r="F48" s="63">
        <f>90144-6459-12000</f>
        <v>71685</v>
      </c>
      <c r="G48" s="63"/>
      <c r="H48" s="63"/>
      <c r="I48" s="63"/>
      <c r="J48" s="63"/>
      <c r="K48" s="54"/>
    </row>
    <row r="49" spans="1:11" ht="4.5" customHeight="1">
      <c r="A49" s="50"/>
      <c r="B49" s="61"/>
      <c r="C49" s="67"/>
      <c r="D49" s="64"/>
      <c r="E49" s="63"/>
      <c r="F49" s="63"/>
      <c r="G49" s="63"/>
      <c r="H49" s="63"/>
      <c r="I49" s="63"/>
      <c r="J49" s="63"/>
      <c r="K49" s="54"/>
    </row>
    <row r="50" spans="1:11" ht="31.5" customHeight="1">
      <c r="A50" s="50">
        <v>10</v>
      </c>
      <c r="B50" s="61" t="s">
        <v>112</v>
      </c>
      <c r="C50" s="67" t="s">
        <v>18</v>
      </c>
      <c r="D50" s="64" t="s">
        <v>109</v>
      </c>
      <c r="E50" s="63">
        <v>15000</v>
      </c>
      <c r="F50" s="63">
        <v>15000</v>
      </c>
      <c r="G50" s="63"/>
      <c r="H50" s="63"/>
      <c r="I50" s="63"/>
      <c r="J50" s="63"/>
      <c r="K50" s="54"/>
    </row>
    <row r="51" spans="1:11" ht="6" customHeight="1">
      <c r="A51" s="50"/>
      <c r="B51" s="54"/>
      <c r="C51" s="67"/>
      <c r="D51" s="54"/>
      <c r="E51" s="63"/>
      <c r="F51" s="63"/>
      <c r="G51" s="63"/>
      <c r="H51" s="63"/>
      <c r="I51" s="63"/>
      <c r="J51" s="63"/>
      <c r="K51" s="54"/>
    </row>
    <row r="52" spans="1:11" ht="25.5">
      <c r="A52" s="50">
        <v>11</v>
      </c>
      <c r="B52" s="61" t="s">
        <v>95</v>
      </c>
      <c r="C52" s="67" t="s">
        <v>18</v>
      </c>
      <c r="D52" s="64" t="s">
        <v>34</v>
      </c>
      <c r="E52" s="63">
        <v>50000</v>
      </c>
      <c r="F52" s="63">
        <v>50000</v>
      </c>
      <c r="G52" s="63"/>
      <c r="H52" s="63"/>
      <c r="I52" s="63"/>
      <c r="J52" s="63"/>
      <c r="K52" s="54"/>
    </row>
    <row r="53" spans="1:11" ht="9.75" customHeight="1">
      <c r="A53" s="50"/>
      <c r="B53" s="54"/>
      <c r="C53" s="67"/>
      <c r="D53" s="54"/>
      <c r="E53" s="63"/>
      <c r="F53" s="63"/>
      <c r="G53" s="63"/>
      <c r="H53" s="63"/>
      <c r="I53" s="63"/>
      <c r="J53" s="63"/>
      <c r="K53" s="54"/>
    </row>
    <row r="54" spans="1:11" ht="25.5">
      <c r="A54" s="50">
        <v>12</v>
      </c>
      <c r="B54" s="32" t="s">
        <v>35</v>
      </c>
      <c r="C54" s="31" t="s">
        <v>58</v>
      </c>
      <c r="D54" s="32" t="s">
        <v>36</v>
      </c>
      <c r="E54" s="33">
        <v>500000</v>
      </c>
      <c r="F54" s="33">
        <v>500000</v>
      </c>
      <c r="G54" s="33"/>
      <c r="H54" s="63"/>
      <c r="I54" s="63"/>
      <c r="J54" s="63"/>
      <c r="K54" s="54"/>
    </row>
    <row r="55" spans="1:11" ht="6" customHeight="1">
      <c r="A55" s="50"/>
      <c r="B55" s="54"/>
      <c r="C55" s="52"/>
      <c r="D55" s="54"/>
      <c r="E55" s="63"/>
      <c r="F55" s="63"/>
      <c r="G55" s="63"/>
      <c r="H55" s="63"/>
      <c r="I55" s="63"/>
      <c r="J55" s="63"/>
      <c r="K55" s="54"/>
    </row>
    <row r="56" spans="1:11" ht="12" customHeight="1">
      <c r="A56" s="50"/>
      <c r="B56" s="66"/>
      <c r="C56" s="66"/>
      <c r="D56" s="66"/>
      <c r="E56" s="69"/>
      <c r="F56" s="69"/>
      <c r="G56" s="69"/>
      <c r="H56" s="69"/>
      <c r="I56" s="69"/>
      <c r="J56" s="69"/>
      <c r="K56" s="66"/>
    </row>
    <row r="57" spans="1:11" ht="6.75" customHeight="1">
      <c r="A57" s="50"/>
      <c r="B57" s="51"/>
      <c r="C57" s="51"/>
      <c r="D57" s="51"/>
      <c r="E57" s="71"/>
      <c r="F57" s="71"/>
      <c r="G57" s="71"/>
      <c r="H57" s="71"/>
      <c r="I57" s="71"/>
      <c r="J57" s="69"/>
      <c r="K57" s="66"/>
    </row>
    <row r="58" spans="1:11" ht="6.75" customHeight="1">
      <c r="A58" s="50"/>
      <c r="B58" s="66"/>
      <c r="C58" s="66"/>
      <c r="D58" s="66"/>
      <c r="E58" s="69"/>
      <c r="F58" s="69"/>
      <c r="G58" s="69"/>
      <c r="H58" s="69"/>
      <c r="I58" s="69"/>
      <c r="J58" s="69"/>
      <c r="K58" s="66"/>
    </row>
    <row r="59" spans="1:12" ht="12.75">
      <c r="A59" s="65"/>
      <c r="B59" s="108" t="s">
        <v>80</v>
      </c>
      <c r="C59" s="108"/>
      <c r="D59" s="66"/>
      <c r="E59" s="69"/>
      <c r="F59" s="69"/>
      <c r="G59" s="69"/>
      <c r="H59" s="69"/>
      <c r="I59" s="69"/>
      <c r="J59" s="69"/>
      <c r="K59" s="66"/>
      <c r="L59" s="66"/>
    </row>
    <row r="60" spans="1:12" ht="12.75">
      <c r="A60" s="65"/>
      <c r="B60" s="65"/>
      <c r="C60" s="65"/>
      <c r="D60" s="66"/>
      <c r="E60" s="69"/>
      <c r="F60" s="69"/>
      <c r="G60" s="69"/>
      <c r="H60" s="69"/>
      <c r="I60" s="69"/>
      <c r="J60" s="69"/>
      <c r="K60" s="66"/>
      <c r="L60" s="66"/>
    </row>
    <row r="61" spans="1:12" ht="12.75">
      <c r="A61" s="65"/>
      <c r="B61" s="66"/>
      <c r="C61" s="66"/>
      <c r="D61" s="66"/>
      <c r="E61" s="69"/>
      <c r="F61" s="69"/>
      <c r="G61" s="69"/>
      <c r="H61" s="69"/>
      <c r="I61" s="69"/>
      <c r="J61" s="69"/>
      <c r="K61" s="66"/>
      <c r="L61" s="66"/>
    </row>
    <row r="62" spans="1:12" ht="15">
      <c r="A62" s="65"/>
      <c r="B62" s="66"/>
      <c r="C62" s="66"/>
      <c r="D62" s="66"/>
      <c r="E62" s="69"/>
      <c r="F62" s="69"/>
      <c r="G62" s="83" t="s">
        <v>84</v>
      </c>
      <c r="H62" s="69"/>
      <c r="I62" s="69"/>
      <c r="J62" s="69"/>
      <c r="K62" s="66"/>
      <c r="L62" s="66"/>
    </row>
    <row r="63" spans="1:12" ht="12.75">
      <c r="A63" s="65"/>
      <c r="B63" s="66"/>
      <c r="C63" s="66"/>
      <c r="D63" s="66"/>
      <c r="E63" s="69"/>
      <c r="F63" s="69"/>
      <c r="G63" s="69"/>
      <c r="H63" s="69"/>
      <c r="I63" s="69"/>
      <c r="J63" s="69"/>
      <c r="K63" s="66"/>
      <c r="L63" s="66"/>
    </row>
    <row r="64" spans="1:12" ht="14.25">
      <c r="A64" s="65"/>
      <c r="B64" s="66"/>
      <c r="C64" s="66"/>
      <c r="D64" s="66"/>
      <c r="E64" s="69"/>
      <c r="F64" s="69"/>
      <c r="G64" s="107" t="s">
        <v>81</v>
      </c>
      <c r="H64" s="107"/>
      <c r="I64" s="107"/>
      <c r="J64" s="80"/>
      <c r="K64" s="66"/>
      <c r="L64" s="66"/>
    </row>
    <row r="65" spans="1:12" ht="12.75">
      <c r="A65" s="65"/>
      <c r="B65" s="66"/>
      <c r="C65" s="66"/>
      <c r="D65" s="66"/>
      <c r="E65" s="69"/>
      <c r="F65" s="69"/>
      <c r="G65" s="69"/>
      <c r="H65" s="69"/>
      <c r="I65" s="69"/>
      <c r="J65" s="69"/>
      <c r="K65" s="66"/>
      <c r="L65" s="66"/>
    </row>
    <row r="66" spans="1:12" ht="12.75">
      <c r="A66" s="65"/>
      <c r="B66" s="66"/>
      <c r="C66" s="66"/>
      <c r="D66" s="66"/>
      <c r="E66" s="69"/>
      <c r="F66" s="69"/>
      <c r="G66" s="69"/>
      <c r="H66" s="69"/>
      <c r="I66" s="69"/>
      <c r="J66" s="69"/>
      <c r="K66" s="66"/>
      <c r="L66" s="66"/>
    </row>
    <row r="67" spans="1:12" ht="12.75">
      <c r="A67" s="65"/>
      <c r="B67" s="66"/>
      <c r="C67" s="66"/>
      <c r="D67" s="66"/>
      <c r="E67" s="69"/>
      <c r="F67" s="69"/>
      <c r="G67" s="69"/>
      <c r="H67" s="69"/>
      <c r="I67" s="69"/>
      <c r="J67" s="69"/>
      <c r="K67" s="66"/>
      <c r="L67" s="66"/>
    </row>
    <row r="68" spans="1:13" ht="15">
      <c r="A68" s="65"/>
      <c r="B68" s="65" t="s">
        <v>48</v>
      </c>
      <c r="C68" s="66"/>
      <c r="D68" s="66"/>
      <c r="E68" s="92">
        <f>SUM(E16:E30)+SUM(E48:E54)</f>
        <v>2203305</v>
      </c>
      <c r="F68" s="79">
        <f>SUM(F16:F30)+SUM(F48:F54)</f>
        <v>1791461</v>
      </c>
      <c r="G68" s="79">
        <f>SUM(G16:G30)+SUM(G48:G54)</f>
        <v>0</v>
      </c>
      <c r="H68" s="79">
        <f>SUM(H16:H30)+SUM(H48:H54)</f>
        <v>121320</v>
      </c>
      <c r="I68" s="79">
        <f>SUM(I16:I30)+SUM(I48:I54)</f>
        <v>290524</v>
      </c>
      <c r="J68" s="79"/>
      <c r="K68" s="66"/>
      <c r="L68" s="66"/>
      <c r="M68" s="76">
        <f>SUM(F68:L68)</f>
        <v>2203305</v>
      </c>
    </row>
    <row r="69" spans="1:13" ht="12.75">
      <c r="A69" s="65"/>
      <c r="B69" s="65"/>
      <c r="C69" s="66"/>
      <c r="D69" s="66"/>
      <c r="E69" s="79"/>
      <c r="F69" s="79"/>
      <c r="G69" s="79"/>
      <c r="H69" s="79"/>
      <c r="I69" s="79"/>
      <c r="J69" s="79"/>
      <c r="K69" s="66"/>
      <c r="L69" s="66"/>
      <c r="M69" s="76"/>
    </row>
    <row r="70" spans="1:13" ht="12.75">
      <c r="A70" s="50" t="s">
        <v>102</v>
      </c>
      <c r="B70" s="77">
        <v>3586764</v>
      </c>
      <c r="D70" s="50" t="s">
        <v>89</v>
      </c>
      <c r="E70" s="76">
        <f>-3586764+45000-20000+6459-15000+12000</f>
        <v>-3558305</v>
      </c>
      <c r="F70" s="76"/>
      <c r="G70" s="76"/>
      <c r="H70" s="76"/>
      <c r="I70" s="76"/>
      <c r="J70" s="76"/>
      <c r="M70" s="76"/>
    </row>
    <row r="71" spans="1:6" ht="12.75">
      <c r="A71" s="50"/>
      <c r="B71" s="85">
        <v>-45000</v>
      </c>
      <c r="D71" s="88" t="s">
        <v>101</v>
      </c>
      <c r="E71" s="81">
        <f>SUM(E68:E70)</f>
        <v>-1355000</v>
      </c>
      <c r="F71" s="78"/>
    </row>
    <row r="72" spans="1:6" ht="12.75">
      <c r="A72" s="50"/>
      <c r="B72" s="77">
        <v>20000</v>
      </c>
      <c r="D72" s="50" t="s">
        <v>91</v>
      </c>
      <c r="E72" s="77">
        <f>1120000-25000</f>
        <v>1095000</v>
      </c>
      <c r="F72" s="77"/>
    </row>
    <row r="73" spans="1:6" ht="12.75">
      <c r="A73" s="50"/>
      <c r="B73" s="77"/>
      <c r="D73" s="50"/>
      <c r="E73" s="77"/>
      <c r="F73" s="77"/>
    </row>
    <row r="74" spans="1:6" ht="12.75">
      <c r="A74" s="50"/>
      <c r="B74" s="77"/>
      <c r="D74" s="50" t="s">
        <v>92</v>
      </c>
      <c r="E74" s="77">
        <v>300000</v>
      </c>
      <c r="F74" s="77"/>
    </row>
    <row r="75" spans="1:5" ht="12.75">
      <c r="A75" s="50" t="s">
        <v>103</v>
      </c>
      <c r="B75" s="77">
        <f>SUM(B70:B74)</f>
        <v>3561764</v>
      </c>
      <c r="D75" s="50"/>
      <c r="E75" s="81">
        <f>SUM(E71:E74)</f>
        <v>40000</v>
      </c>
    </row>
    <row r="76" spans="1:5" ht="12.75">
      <c r="A76" s="50"/>
      <c r="B76" s="85">
        <v>-6459</v>
      </c>
      <c r="D76" s="50"/>
      <c r="E76" s="81"/>
    </row>
    <row r="77" spans="1:6" ht="12.75">
      <c r="A77" s="50"/>
      <c r="B77" s="77"/>
      <c r="D77" s="50" t="s">
        <v>89</v>
      </c>
      <c r="E77" s="76">
        <f>E68</f>
        <v>2203305</v>
      </c>
      <c r="F77" s="76"/>
    </row>
    <row r="78" spans="2:5" ht="12.75">
      <c r="B78" s="85"/>
      <c r="D78" s="89" t="s">
        <v>110</v>
      </c>
      <c r="E78" s="81">
        <v>1395000</v>
      </c>
    </row>
    <row r="79" spans="2:5" ht="12.75">
      <c r="B79" s="77">
        <v>15000</v>
      </c>
      <c r="D79" s="50"/>
      <c r="E79" s="76">
        <f>SUM(E77:E78)</f>
        <v>3598305</v>
      </c>
    </row>
    <row r="80" ht="12.75">
      <c r="B80" s="85">
        <v>-12000</v>
      </c>
    </row>
    <row r="81" spans="1:2" ht="15">
      <c r="A81" s="49" t="s">
        <v>115</v>
      </c>
      <c r="B81" s="90">
        <f>SUM(B75:B80)</f>
        <v>3558305</v>
      </c>
    </row>
    <row r="82" ht="12.75">
      <c r="B82" s="77">
        <v>20000</v>
      </c>
    </row>
    <row r="83" ht="12.75">
      <c r="B83" s="77">
        <v>20000</v>
      </c>
    </row>
    <row r="84" spans="1:2" ht="15">
      <c r="A84" s="49" t="s">
        <v>116</v>
      </c>
      <c r="B84" s="90">
        <f>SUM(B81:B83)</f>
        <v>3598305</v>
      </c>
    </row>
    <row r="85" ht="12.75">
      <c r="B85" s="85">
        <v>-1395000</v>
      </c>
    </row>
    <row r="87" ht="15">
      <c r="B87" s="91">
        <f>SUM(B84:B86)</f>
        <v>2203305</v>
      </c>
    </row>
    <row r="88" ht="15">
      <c r="B88" s="27"/>
    </row>
  </sheetData>
  <mergeCells count="7">
    <mergeCell ref="F40:I40"/>
    <mergeCell ref="B59:C59"/>
    <mergeCell ref="G64:I64"/>
    <mergeCell ref="B2:E2"/>
    <mergeCell ref="B3:C3"/>
    <mergeCell ref="F9:I9"/>
    <mergeCell ref="C38:F38"/>
  </mergeCells>
  <printOptions horizontalCentered="1" verticalCentered="1"/>
  <pageMargins left="0" right="0" top="0.5905511811023623" bottom="0" header="0.5118110236220472" footer="0.5118110236220472"/>
  <pageSetup horizontalDpi="300" verticalDpi="300" orientation="landscape" paperSize="9" scale="86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Kazimierza Wielka</cp:lastModifiedBy>
  <cp:lastPrinted>2003-12-22T08:23:07Z</cp:lastPrinted>
  <dcterms:created xsi:type="dcterms:W3CDTF">1997-02-26T13:46:56Z</dcterms:created>
  <dcterms:modified xsi:type="dcterms:W3CDTF">2004-01-06T10:12:56Z</dcterms:modified>
  <cp:category/>
  <cp:version/>
  <cp:contentType/>
  <cp:contentStatus/>
</cp:coreProperties>
</file>