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korekta m10" sheetId="1" r:id="rId1"/>
  </sheets>
  <definedNames>
    <definedName name="_xlnm.Print_Area" localSheetId="0">'korekta m10'!$A$1:$J$64</definedName>
  </definedNames>
  <calcPr fullCalcOnLoad="1"/>
</workbook>
</file>

<file path=xl/sharedStrings.xml><?xml version="1.0" encoding="utf-8"?>
<sst xmlns="http://schemas.openxmlformats.org/spreadsheetml/2006/main" count="106" uniqueCount="78">
  <si>
    <t>W y d  a t k i   inwestycje na okres roku budżetowego</t>
  </si>
  <si>
    <t xml:space="preserve">w Kazimierzy  Wielkiej  </t>
  </si>
  <si>
    <t>strona - 1 -</t>
  </si>
  <si>
    <t>jednostka organizacyjna</t>
  </si>
  <si>
    <t>wysokość wydatków w roku budżetowym  w tym:</t>
  </si>
  <si>
    <t>realizująca program lub</t>
  </si>
  <si>
    <t>łączne</t>
  </si>
  <si>
    <t xml:space="preserve">środki </t>
  </si>
  <si>
    <t>lp</t>
  </si>
  <si>
    <t>z a d a n i a    inwestycyjne</t>
  </si>
  <si>
    <t xml:space="preserve">koordynująca jego </t>
  </si>
  <si>
    <t xml:space="preserve">dział  </t>
  </si>
  <si>
    <t>nakłady</t>
  </si>
  <si>
    <t>dochody</t>
  </si>
  <si>
    <t>dotacje</t>
  </si>
  <si>
    <t xml:space="preserve">kredyty </t>
  </si>
  <si>
    <t xml:space="preserve">z innych </t>
  </si>
  <si>
    <t>wykonanie</t>
  </si>
  <si>
    <t>rozdział</t>
  </si>
  <si>
    <t>finansowe</t>
  </si>
  <si>
    <t>własne</t>
  </si>
  <si>
    <t>i pożyczki</t>
  </si>
  <si>
    <t>źródeł</t>
  </si>
  <si>
    <t>010
 01010</t>
  </si>
  <si>
    <t>UMiG 
Kazimierza Wielka</t>
  </si>
  <si>
    <t>600
60016</t>
  </si>
  <si>
    <t>sprzęt komputerowy</t>
  </si>
  <si>
    <t>750
75023</t>
  </si>
  <si>
    <t>801
80101</t>
  </si>
  <si>
    <t>801
80110</t>
  </si>
  <si>
    <t>900
90001</t>
  </si>
  <si>
    <t>strona - 2 -</t>
  </si>
  <si>
    <t xml:space="preserve">dochody </t>
  </si>
  <si>
    <t>zadania inwestycyjne</t>
  </si>
  <si>
    <t>koordynująca jego wykonanie</t>
  </si>
  <si>
    <t>921
92109</t>
  </si>
  <si>
    <t>Przewodniczący Rady Miejskiej</t>
  </si>
  <si>
    <t>UMiG
 Kazimierza Wielka</t>
  </si>
  <si>
    <t>finansowanie 
 gminnego gimnazjum</t>
  </si>
  <si>
    <t>finansowanie
 przychodni zdrowia</t>
  </si>
  <si>
    <t>UMiG
Kazimierza Wielka</t>
  </si>
  <si>
    <t>modernizacja świetlic -
 Broniszów i Wojciechów</t>
  </si>
  <si>
    <t>926 
92605</t>
  </si>
  <si>
    <t>851
85111</t>
  </si>
  <si>
    <t>projekt i wykonanie pompy wodnej Gorzków</t>
  </si>
  <si>
    <t>852
85212</t>
  </si>
  <si>
    <t>drogi publiczne powiatowe porozumienie</t>
  </si>
  <si>
    <t>razem :</t>
  </si>
  <si>
    <t>010
 01095</t>
  </si>
  <si>
    <t>600
60014</t>
  </si>
  <si>
    <t>801
80195</t>
  </si>
  <si>
    <t xml:space="preserve"> Załącznik </t>
  </si>
  <si>
    <t>podwyższenie kapitału zakładowego w 
Kazimierskim Ośrodku Sportu
 Spółka z o.o.</t>
  </si>
  <si>
    <t>Z E A S  
Kazimierza Wielka</t>
  </si>
  <si>
    <t>Starostowo  Powiatowe 
Kazimierza Wielka</t>
  </si>
  <si>
    <t>900
90015</t>
  </si>
  <si>
    <t>pozostałe drogi gminne, 
chodniki w mieście
wg  załącznika nr 6a</t>
  </si>
  <si>
    <t>zakup komputera      
    i oprogramowania, wyposażenie stanowiska pracy 
- świadczenia rodzinne</t>
  </si>
  <si>
    <t>600
 60016</t>
  </si>
  <si>
    <t>przebudowa drogi gminnej 
nr 1510027
 Odonów - Donosy o dł. 1.087 km</t>
  </si>
  <si>
    <t>sapard</t>
  </si>
  <si>
    <t xml:space="preserve">UMiG 
Kazimierza Wielka </t>
  </si>
  <si>
    <t>października</t>
  </si>
  <si>
    <t>nadzór inwestycyjny</t>
  </si>
  <si>
    <t>754
75414</t>
  </si>
  <si>
    <t>Lucjan  M a ł ek</t>
  </si>
  <si>
    <t xml:space="preserve">  z dnia  23.</t>
  </si>
  <si>
    <t>Nr  1</t>
  </si>
  <si>
    <t>Gmina 
Kazimierza Wielka</t>
  </si>
  <si>
    <t>Gmina
 Kazimierza Wielka</t>
  </si>
  <si>
    <t>dokumentacja techniczna na oświetlenie w sołectwie Łyczaków 
i ulicy Głowackiego</t>
  </si>
  <si>
    <t>oświetlenie i wykup gruntu na boisko sportowe - 
" Gorzków - Jawornik "</t>
  </si>
  <si>
    <r>
      <t xml:space="preserve">budowa kanalizacji sanitarnej  w ulicy Sienkiewicza, Stolarskiej, Malinowej 
i Polnej w Kazimierzy Wielkiej " </t>
    </r>
    <r>
      <rPr>
        <b/>
        <sz val="10"/>
        <rFont val="Arial CE"/>
        <family val="2"/>
      </rPr>
      <t>program Sapard</t>
    </r>
    <r>
      <rPr>
        <sz val="10"/>
        <rFont val="Arial CE"/>
        <family val="2"/>
      </rPr>
      <t>"</t>
    </r>
  </si>
  <si>
    <t>zakup masztu i anteny 
wczesnego ostrzegania</t>
  </si>
  <si>
    <t>przystosowanie pomieszczeń dla osób niepełnosprawnych 
w SP nr 1</t>
  </si>
  <si>
    <t>budowa kanalizacji sanitarnej 
na Osiedlu "Ogrody" 
w Kazimierzy Wielkiej w ulicach Gruszkowej, Jabłonowskiej, Agrestowej, Miodowej, Murarskiej, Krótkiej, Harcerskiej wraz 
z przyłączami do posesji,
program Sapard</t>
  </si>
  <si>
    <t xml:space="preserve">
1. wykup działek pod zbiornik
    retencyjny Małoszówka,
2.  wodociąg ulica Murarska,
3.  Dokumentacja techniczna 
     wodociagu Nida 2000
</t>
  </si>
  <si>
    <t>do uchwały Rady Miejskiej   nr XXI / 184 / 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</si>
</sst>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(* #,##0_);_(* \(#,##0\);_(* &quot;-&quot;??_);_(@_)"/>
  </numFmts>
  <fonts count="11">
    <font>
      <sz val="10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color indexed="47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3" xfId="15" applyNumberFormat="1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15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65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15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43" fontId="5" fillId="0" borderId="0" xfId="15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5" fontId="5" fillId="0" borderId="0" xfId="15" applyNumberFormat="1" applyFont="1" applyAlignment="1">
      <alignment/>
    </xf>
    <xf numFmtId="165" fontId="6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9" fontId="0" fillId="0" borderId="6" xfId="0" applyNumberFormat="1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65" fontId="1" fillId="0" borderId="3" xfId="15" applyNumberFormat="1" applyFont="1" applyBorder="1" applyAlignment="1">
      <alignment/>
    </xf>
    <xf numFmtId="3" fontId="10" fillId="0" borderId="1" xfId="0" applyNumberFormat="1" applyFont="1" applyFill="1" applyBorder="1" applyAlignment="1">
      <alignment horizontal="center" wrapText="1"/>
    </xf>
    <xf numFmtId="165" fontId="10" fillId="0" borderId="1" xfId="15" applyNumberFormat="1" applyFont="1" applyBorder="1" applyAlignment="1">
      <alignment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="75" zoomScaleSheetLayoutView="75" workbookViewId="0" topLeftCell="A1">
      <selection activeCell="D70" sqref="D70"/>
    </sheetView>
  </sheetViews>
  <sheetFormatPr defaultColWidth="9.00390625" defaultRowHeight="12.75"/>
  <cols>
    <col min="1" max="1" width="4.125" style="9" customWidth="1"/>
    <col min="2" max="2" width="31.75390625" style="9" customWidth="1"/>
    <col min="3" max="3" width="28.00390625" style="9" customWidth="1"/>
    <col min="4" max="4" width="12.125" style="9" customWidth="1"/>
    <col min="5" max="5" width="15.25390625" style="9" customWidth="1"/>
    <col min="6" max="6" width="14.25390625" style="9" customWidth="1"/>
    <col min="7" max="7" width="12.125" style="9" customWidth="1"/>
    <col min="8" max="8" width="12.625" style="9" customWidth="1"/>
    <col min="9" max="9" width="14.125" style="9" customWidth="1"/>
    <col min="10" max="10" width="1.875" style="9" customWidth="1"/>
    <col min="11" max="11" width="16.00390625" style="9" customWidth="1"/>
    <col min="12" max="12" width="14.25390625" style="9" customWidth="1"/>
    <col min="13" max="13" width="13.75390625" style="9" bestFit="1" customWidth="1"/>
    <col min="14" max="16384" width="9.125" style="9" customWidth="1"/>
  </cols>
  <sheetData>
    <row r="1" spans="6:7" ht="14.25">
      <c r="F1" s="49" t="s">
        <v>51</v>
      </c>
      <c r="G1" s="9" t="s">
        <v>67</v>
      </c>
    </row>
    <row r="2" spans="2:12" ht="20.25">
      <c r="B2" s="50" t="s">
        <v>0</v>
      </c>
      <c r="C2" s="50"/>
      <c r="D2" s="50"/>
      <c r="E2" s="50"/>
      <c r="F2" s="9" t="s">
        <v>77</v>
      </c>
      <c r="L2" s="51"/>
    </row>
    <row r="3" spans="2:6" ht="12.75">
      <c r="B3" s="10"/>
      <c r="C3" s="10"/>
      <c r="F3" s="9" t="s">
        <v>1</v>
      </c>
    </row>
    <row r="4" spans="6:8" ht="12.75">
      <c r="F4" s="9" t="s">
        <v>66</v>
      </c>
      <c r="G4" s="11" t="s">
        <v>62</v>
      </c>
      <c r="H4" s="11">
        <v>2004</v>
      </c>
    </row>
    <row r="5" ht="7.5" customHeight="1"/>
    <row r="6" spans="6:9" ht="14.25">
      <c r="F6" s="12"/>
      <c r="G6" s="12"/>
      <c r="H6" s="52"/>
      <c r="I6" s="52" t="s">
        <v>2</v>
      </c>
    </row>
    <row r="7" spans="1:12" ht="4.5" customHeight="1">
      <c r="A7" s="13"/>
      <c r="B7" s="13"/>
      <c r="C7" s="13"/>
      <c r="D7" s="13"/>
      <c r="E7" s="13"/>
      <c r="F7" s="13"/>
      <c r="G7" s="13"/>
      <c r="H7" s="13"/>
      <c r="I7" s="13"/>
      <c r="L7" s="12"/>
    </row>
    <row r="8" spans="2:12" ht="12.75">
      <c r="B8" s="14"/>
      <c r="C8" s="15" t="s">
        <v>3</v>
      </c>
      <c r="D8" s="16"/>
      <c r="E8" s="16"/>
      <c r="F8" s="34" t="s">
        <v>4</v>
      </c>
      <c r="G8" s="35"/>
      <c r="H8" s="35"/>
      <c r="I8" s="35"/>
      <c r="J8" s="16"/>
      <c r="L8" s="12"/>
    </row>
    <row r="9" spans="2:12" ht="12.75">
      <c r="B9" s="15"/>
      <c r="C9" s="15" t="s">
        <v>5</v>
      </c>
      <c r="D9" s="15"/>
      <c r="E9" s="15" t="s">
        <v>6</v>
      </c>
      <c r="F9" s="15"/>
      <c r="G9" s="17"/>
      <c r="H9" s="17"/>
      <c r="I9" s="17" t="s">
        <v>7</v>
      </c>
      <c r="J9" s="16"/>
      <c r="L9" s="48"/>
    </row>
    <row r="10" spans="1:12" ht="12.75">
      <c r="A10" s="11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15</v>
      </c>
      <c r="I10" s="15" t="s">
        <v>16</v>
      </c>
      <c r="J10" s="16"/>
      <c r="L10" s="37"/>
    </row>
    <row r="11" spans="2:12" ht="12.75">
      <c r="B11" s="15"/>
      <c r="C11" s="15" t="s">
        <v>17</v>
      </c>
      <c r="D11" s="15" t="s">
        <v>18</v>
      </c>
      <c r="E11" s="15" t="s">
        <v>19</v>
      </c>
      <c r="F11" s="15" t="s">
        <v>20</v>
      </c>
      <c r="G11" s="15"/>
      <c r="H11" s="15" t="s">
        <v>21</v>
      </c>
      <c r="I11" s="15" t="s">
        <v>22</v>
      </c>
      <c r="J11" s="16"/>
      <c r="L11" s="47"/>
    </row>
    <row r="12" spans="1:12" ht="6.75" customHeight="1">
      <c r="A12" s="13"/>
      <c r="B12" s="18"/>
      <c r="C12" s="18"/>
      <c r="D12" s="18"/>
      <c r="E12" s="18"/>
      <c r="F12" s="18"/>
      <c r="G12" s="18"/>
      <c r="H12" s="18"/>
      <c r="I12" s="19"/>
      <c r="J12" s="16"/>
      <c r="L12" s="12"/>
    </row>
    <row r="13" spans="1:12" ht="12.75">
      <c r="A13" s="20">
        <v>0</v>
      </c>
      <c r="B13" s="21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>
        <v>7</v>
      </c>
      <c r="I13" s="22">
        <v>8</v>
      </c>
      <c r="J13" s="16"/>
      <c r="L13" s="22"/>
    </row>
    <row r="14" spans="1:12" ht="6" customHeight="1">
      <c r="A14" s="11"/>
      <c r="B14" s="23"/>
      <c r="C14" s="23"/>
      <c r="D14" s="24"/>
      <c r="E14" s="3"/>
      <c r="F14" s="3"/>
      <c r="G14" s="3"/>
      <c r="H14" s="3"/>
      <c r="I14" s="3"/>
      <c r="J14" s="16"/>
      <c r="L14" s="28"/>
    </row>
    <row r="15" spans="1:12" ht="79.5" customHeight="1">
      <c r="A15" s="30">
        <v>1</v>
      </c>
      <c r="B15" s="71" t="s">
        <v>76</v>
      </c>
      <c r="C15" s="72" t="s">
        <v>37</v>
      </c>
      <c r="D15" s="74" t="s">
        <v>23</v>
      </c>
      <c r="E15" s="3">
        <f>F15+I15</f>
        <v>107576</v>
      </c>
      <c r="F15" s="3">
        <f>47000+15000-9150+23700+2150-9150</f>
        <v>69550</v>
      </c>
      <c r="G15" s="3"/>
      <c r="H15" s="3"/>
      <c r="I15" s="3">
        <v>38026</v>
      </c>
      <c r="J15" s="16"/>
      <c r="K15" s="39"/>
      <c r="L15" s="28"/>
    </row>
    <row r="16" spans="1:12" ht="3.75" customHeight="1">
      <c r="A16" s="11"/>
      <c r="B16" s="23"/>
      <c r="C16" s="23"/>
      <c r="D16" s="24"/>
      <c r="E16" s="3"/>
      <c r="F16" s="3"/>
      <c r="G16" s="3"/>
      <c r="H16" s="3"/>
      <c r="I16" s="3"/>
      <c r="J16" s="16"/>
      <c r="L16" s="28"/>
    </row>
    <row r="17" spans="1:12" ht="25.5">
      <c r="A17" s="30">
        <v>2</v>
      </c>
      <c r="B17" s="73" t="s">
        <v>44</v>
      </c>
      <c r="C17" s="72" t="s">
        <v>37</v>
      </c>
      <c r="D17" s="74" t="s">
        <v>48</v>
      </c>
      <c r="E17" s="3">
        <f>4000+200+560</f>
        <v>4760</v>
      </c>
      <c r="F17" s="3">
        <f>4000+200+560</f>
        <v>4760</v>
      </c>
      <c r="G17" s="3"/>
      <c r="H17" s="3"/>
      <c r="I17" s="3"/>
      <c r="J17" s="16"/>
      <c r="K17" s="39"/>
      <c r="L17" s="28"/>
    </row>
    <row r="18" spans="1:12" ht="12.75">
      <c r="A18" s="11"/>
      <c r="B18" s="23"/>
      <c r="C18" s="23"/>
      <c r="D18" s="89">
        <f>E15+E17</f>
        <v>112336</v>
      </c>
      <c r="E18" s="3"/>
      <c r="F18" s="3"/>
      <c r="G18" s="3"/>
      <c r="H18" s="3"/>
      <c r="I18" s="3"/>
      <c r="J18" s="16"/>
      <c r="L18" s="28"/>
    </row>
    <row r="19" spans="1:12" ht="27" customHeight="1">
      <c r="A19" s="30">
        <v>3</v>
      </c>
      <c r="B19" s="73" t="s">
        <v>46</v>
      </c>
      <c r="C19" s="73" t="s">
        <v>54</v>
      </c>
      <c r="D19" s="74" t="s">
        <v>49</v>
      </c>
      <c r="E19" s="3">
        <f>100000+24000</f>
        <v>124000</v>
      </c>
      <c r="F19" s="3">
        <f>100000+24000</f>
        <v>124000</v>
      </c>
      <c r="G19" s="3"/>
      <c r="H19" s="3"/>
      <c r="I19" s="3"/>
      <c r="J19" s="16"/>
      <c r="K19" s="39"/>
      <c r="L19" s="28"/>
    </row>
    <row r="20" spans="1:12" ht="6.75" customHeight="1">
      <c r="A20" s="11"/>
      <c r="B20" s="23"/>
      <c r="C20" s="23"/>
      <c r="D20" s="24"/>
      <c r="E20" s="3"/>
      <c r="F20" s="3"/>
      <c r="G20" s="3"/>
      <c r="H20" s="3"/>
      <c r="I20" s="3"/>
      <c r="J20" s="16"/>
      <c r="K20" s="39"/>
      <c r="L20" s="28"/>
    </row>
    <row r="21" spans="1:12" ht="42" customHeight="1">
      <c r="A21" s="30">
        <v>4</v>
      </c>
      <c r="B21" s="73" t="s">
        <v>59</v>
      </c>
      <c r="C21" s="75" t="s">
        <v>68</v>
      </c>
      <c r="D21" s="76" t="s">
        <v>58</v>
      </c>
      <c r="E21" s="54">
        <f>SUM(F21:I21)</f>
        <v>218406</v>
      </c>
      <c r="F21" s="54">
        <v>218406</v>
      </c>
      <c r="G21" s="54">
        <v>0</v>
      </c>
      <c r="H21" s="54">
        <v>0</v>
      </c>
      <c r="I21" s="54"/>
      <c r="J21" s="16"/>
      <c r="K21" s="39"/>
      <c r="L21" s="28"/>
    </row>
    <row r="22" spans="1:12" ht="9" customHeight="1">
      <c r="A22" s="11"/>
      <c r="B22" s="23"/>
      <c r="C22" s="23"/>
      <c r="D22" s="53"/>
      <c r="E22" s="54"/>
      <c r="F22" s="54"/>
      <c r="G22" s="54"/>
      <c r="H22" s="54"/>
      <c r="I22" s="54"/>
      <c r="J22" s="16"/>
      <c r="L22" s="28"/>
    </row>
    <row r="23" spans="1:12" ht="38.25">
      <c r="A23" s="30">
        <v>5</v>
      </c>
      <c r="B23" s="73" t="s">
        <v>56</v>
      </c>
      <c r="C23" s="75" t="s">
        <v>61</v>
      </c>
      <c r="D23" s="77" t="s">
        <v>25</v>
      </c>
      <c r="E23" s="54">
        <f>SUM(F23:I23)</f>
        <v>1182594</v>
      </c>
      <c r="F23" s="54">
        <f>740547+2047</f>
        <v>742594</v>
      </c>
      <c r="G23" s="54">
        <v>20000</v>
      </c>
      <c r="H23" s="54">
        <f>250000+170000</f>
        <v>420000</v>
      </c>
      <c r="I23" s="55">
        <v>0</v>
      </c>
      <c r="J23" s="16"/>
      <c r="K23" s="39"/>
      <c r="L23" s="28"/>
    </row>
    <row r="24" spans="1:12" ht="12.75">
      <c r="A24" s="11"/>
      <c r="B24" s="23"/>
      <c r="C24" s="15"/>
      <c r="D24" s="89">
        <f>E21+E23</f>
        <v>1401000</v>
      </c>
      <c r="E24" s="3"/>
      <c r="F24" s="3"/>
      <c r="G24" s="16"/>
      <c r="H24" s="16"/>
      <c r="I24" s="16"/>
      <c r="J24" s="16"/>
      <c r="L24" s="28"/>
    </row>
    <row r="25" spans="1:12" ht="25.5">
      <c r="A25" s="30">
        <v>6</v>
      </c>
      <c r="B25" s="78" t="s">
        <v>26</v>
      </c>
      <c r="C25" s="73" t="s">
        <v>24</v>
      </c>
      <c r="D25" s="79" t="s">
        <v>27</v>
      </c>
      <c r="E25" s="3">
        <v>20000</v>
      </c>
      <c r="F25" s="3">
        <v>20000</v>
      </c>
      <c r="G25" s="16"/>
      <c r="H25" s="16"/>
      <c r="I25" s="16"/>
      <c r="J25" s="16"/>
      <c r="K25" s="39"/>
      <c r="L25" s="28"/>
    </row>
    <row r="26" spans="1:12" ht="4.5" customHeight="1">
      <c r="A26" s="11"/>
      <c r="B26" s="15"/>
      <c r="C26" s="23"/>
      <c r="D26" s="25"/>
      <c r="E26" s="3"/>
      <c r="F26" s="3"/>
      <c r="G26" s="16"/>
      <c r="H26" s="16"/>
      <c r="I26" s="16"/>
      <c r="J26" s="16"/>
      <c r="K26" s="39"/>
      <c r="L26" s="28"/>
    </row>
    <row r="27" spans="1:12" ht="25.5">
      <c r="A27" s="30">
        <v>7</v>
      </c>
      <c r="B27" s="73" t="s">
        <v>73</v>
      </c>
      <c r="C27" s="73" t="s">
        <v>24</v>
      </c>
      <c r="D27" s="79" t="s">
        <v>64</v>
      </c>
      <c r="E27" s="3">
        <v>3750</v>
      </c>
      <c r="F27" s="3">
        <v>3750</v>
      </c>
      <c r="G27" s="16"/>
      <c r="H27" s="16"/>
      <c r="I27" s="16"/>
      <c r="J27" s="16"/>
      <c r="K27" s="39"/>
      <c r="L27" s="28"/>
    </row>
    <row r="28" spans="1:12" ht="5.25" customHeight="1">
      <c r="A28" s="11"/>
      <c r="B28" s="16"/>
      <c r="C28" s="15"/>
      <c r="D28" s="16"/>
      <c r="E28" s="16"/>
      <c r="F28" s="16"/>
      <c r="G28" s="16"/>
      <c r="H28" s="16"/>
      <c r="I28" s="16"/>
      <c r="J28" s="16"/>
      <c r="L28" s="12"/>
    </row>
    <row r="29" spans="1:12" ht="39.75" customHeight="1">
      <c r="A29" s="30">
        <v>8</v>
      </c>
      <c r="B29" s="80" t="s">
        <v>74</v>
      </c>
      <c r="C29" s="80" t="s">
        <v>53</v>
      </c>
      <c r="D29" s="81" t="s">
        <v>28</v>
      </c>
      <c r="E29" s="2">
        <v>40000</v>
      </c>
      <c r="F29" s="2">
        <v>40000</v>
      </c>
      <c r="G29" s="2"/>
      <c r="H29" s="3"/>
      <c r="I29" s="3"/>
      <c r="J29" s="16"/>
      <c r="K29" s="39"/>
      <c r="L29" s="40"/>
    </row>
    <row r="30" spans="1:12" ht="5.25" customHeight="1">
      <c r="A30" s="11"/>
      <c r="B30" s="16"/>
      <c r="C30" s="15"/>
      <c r="D30" s="16"/>
      <c r="E30" s="3"/>
      <c r="F30" s="3"/>
      <c r="G30" s="3"/>
      <c r="H30" s="3"/>
      <c r="I30" s="3"/>
      <c r="J30" s="16"/>
      <c r="L30" s="28"/>
    </row>
    <row r="31" spans="1:12" ht="25.5">
      <c r="A31" s="30">
        <v>9</v>
      </c>
      <c r="B31" s="72" t="s">
        <v>38</v>
      </c>
      <c r="C31" s="73" t="s">
        <v>37</v>
      </c>
      <c r="D31" s="79" t="s">
        <v>29</v>
      </c>
      <c r="E31" s="3">
        <v>500000</v>
      </c>
      <c r="F31" s="3">
        <v>500000</v>
      </c>
      <c r="G31" s="3"/>
      <c r="H31" s="3"/>
      <c r="I31" s="3"/>
      <c r="J31" s="16"/>
      <c r="K31" s="39"/>
      <c r="L31" s="28"/>
    </row>
    <row r="32" spans="1:12" ht="12.75">
      <c r="A32" s="11"/>
      <c r="B32" s="36"/>
      <c r="C32" s="23"/>
      <c r="D32" s="25"/>
      <c r="E32" s="3"/>
      <c r="F32" s="3"/>
      <c r="G32" s="3"/>
      <c r="H32" s="3"/>
      <c r="I32" s="3"/>
      <c r="J32" s="16"/>
      <c r="L32" s="28"/>
    </row>
    <row r="33" spans="1:12" ht="14.25">
      <c r="A33" s="29"/>
      <c r="B33" s="26"/>
      <c r="C33" s="26"/>
      <c r="D33" s="27"/>
      <c r="E33" s="28"/>
      <c r="F33" s="28"/>
      <c r="G33" s="28"/>
      <c r="H33" s="52"/>
      <c r="I33" s="52" t="s">
        <v>31</v>
      </c>
      <c r="J33" s="12"/>
      <c r="K33" s="12"/>
      <c r="L33" s="28"/>
    </row>
    <row r="34" spans="1:12" ht="3.75" customHeight="1">
      <c r="A34" s="30"/>
      <c r="B34" s="31"/>
      <c r="C34" s="31"/>
      <c r="D34" s="32"/>
      <c r="E34" s="33"/>
      <c r="F34" s="33"/>
      <c r="G34" s="33"/>
      <c r="H34" s="33"/>
      <c r="I34" s="33"/>
      <c r="J34" s="12"/>
      <c r="K34" s="12"/>
      <c r="L34" s="28"/>
    </row>
    <row r="35" spans="2:12" ht="12.75">
      <c r="B35" s="14"/>
      <c r="C35" s="16"/>
      <c r="D35" s="16"/>
      <c r="E35" s="16"/>
      <c r="F35" s="34" t="s">
        <v>4</v>
      </c>
      <c r="G35" s="35"/>
      <c r="H35" s="35"/>
      <c r="I35" s="35"/>
      <c r="J35" s="16"/>
      <c r="L35" s="12"/>
    </row>
    <row r="36" spans="2:12" ht="12.75">
      <c r="B36" s="15"/>
      <c r="C36" s="15" t="s">
        <v>3</v>
      </c>
      <c r="D36" s="15"/>
      <c r="E36" s="15" t="s">
        <v>6</v>
      </c>
      <c r="F36" s="15" t="s">
        <v>32</v>
      </c>
      <c r="G36" s="17"/>
      <c r="H36" s="17"/>
      <c r="I36" s="17" t="s">
        <v>7</v>
      </c>
      <c r="J36" s="16"/>
      <c r="L36" s="29"/>
    </row>
    <row r="37" spans="1:12" ht="12.75">
      <c r="A37" s="11" t="s">
        <v>8</v>
      </c>
      <c r="B37" s="15" t="s">
        <v>33</v>
      </c>
      <c r="C37" s="15" t="s">
        <v>5</v>
      </c>
      <c r="D37" s="15" t="s">
        <v>11</v>
      </c>
      <c r="E37" s="15" t="s">
        <v>12</v>
      </c>
      <c r="F37" s="15" t="s">
        <v>20</v>
      </c>
      <c r="G37" s="15" t="s">
        <v>14</v>
      </c>
      <c r="H37" s="15" t="s">
        <v>15</v>
      </c>
      <c r="I37" s="15" t="s">
        <v>16</v>
      </c>
      <c r="J37" s="16"/>
      <c r="L37" s="29"/>
    </row>
    <row r="38" spans="2:12" ht="12.75">
      <c r="B38" s="15"/>
      <c r="C38" s="15" t="s">
        <v>34</v>
      </c>
      <c r="D38" s="15" t="s">
        <v>18</v>
      </c>
      <c r="E38" s="15" t="s">
        <v>19</v>
      </c>
      <c r="F38" s="15"/>
      <c r="G38" s="15"/>
      <c r="H38" s="15" t="s">
        <v>21</v>
      </c>
      <c r="I38" s="15" t="s">
        <v>22</v>
      </c>
      <c r="J38" s="16"/>
      <c r="L38" s="29"/>
    </row>
    <row r="39" spans="1:12" ht="12.75">
      <c r="A39" s="13"/>
      <c r="B39" s="18"/>
      <c r="C39" s="18"/>
      <c r="D39" s="18"/>
      <c r="E39" s="18"/>
      <c r="F39" s="18"/>
      <c r="G39" s="18"/>
      <c r="H39" s="18"/>
      <c r="I39" s="47" t="s">
        <v>60</v>
      </c>
      <c r="J39" s="16"/>
      <c r="L39" s="12"/>
    </row>
    <row r="40" spans="1:12" ht="12.75">
      <c r="A40" s="20">
        <v>1</v>
      </c>
      <c r="B40" s="21">
        <v>2</v>
      </c>
      <c r="C40" s="21">
        <v>3</v>
      </c>
      <c r="D40" s="21">
        <v>4</v>
      </c>
      <c r="E40" s="21">
        <v>5</v>
      </c>
      <c r="F40" s="21">
        <v>6</v>
      </c>
      <c r="G40" s="21">
        <v>7</v>
      </c>
      <c r="H40" s="21">
        <v>8</v>
      </c>
      <c r="I40" s="22">
        <v>9</v>
      </c>
      <c r="J40" s="16"/>
      <c r="L40" s="29"/>
    </row>
    <row r="41" spans="1:12" ht="51">
      <c r="A41" s="20">
        <v>10</v>
      </c>
      <c r="B41" s="82" t="s">
        <v>52</v>
      </c>
      <c r="C41" s="83" t="s">
        <v>37</v>
      </c>
      <c r="D41" s="84" t="s">
        <v>50</v>
      </c>
      <c r="E41" s="3">
        <v>200000</v>
      </c>
      <c r="F41" s="3">
        <v>200000</v>
      </c>
      <c r="G41" s="3"/>
      <c r="H41" s="3"/>
      <c r="I41" s="3"/>
      <c r="J41" s="16"/>
      <c r="K41" s="39"/>
      <c r="L41" s="3"/>
    </row>
    <row r="42" spans="1:12" ht="8.25" customHeight="1">
      <c r="A42" s="11"/>
      <c r="B42" s="16"/>
      <c r="C42" s="37"/>
      <c r="D42" s="16"/>
      <c r="E42" s="3"/>
      <c r="F42" s="3"/>
      <c r="G42" s="3"/>
      <c r="H42" s="3"/>
      <c r="I42" s="3"/>
      <c r="J42" s="16"/>
      <c r="L42" s="3"/>
    </row>
    <row r="43" spans="1:12" ht="25.5">
      <c r="A43" s="30">
        <v>11</v>
      </c>
      <c r="B43" s="73" t="s">
        <v>39</v>
      </c>
      <c r="C43" s="72" t="s">
        <v>40</v>
      </c>
      <c r="D43" s="79" t="s">
        <v>43</v>
      </c>
      <c r="E43" s="3">
        <v>100000</v>
      </c>
      <c r="F43" s="3">
        <v>100000</v>
      </c>
      <c r="G43" s="3"/>
      <c r="H43" s="3"/>
      <c r="I43" s="3"/>
      <c r="J43" s="16"/>
      <c r="K43" s="39"/>
      <c r="L43" s="3"/>
    </row>
    <row r="44" spans="1:12" ht="7.5" customHeight="1">
      <c r="A44" s="11"/>
      <c r="B44" s="23"/>
      <c r="C44" s="36"/>
      <c r="D44" s="25"/>
      <c r="E44" s="3"/>
      <c r="F44" s="3"/>
      <c r="G44" s="3"/>
      <c r="H44" s="3"/>
      <c r="I44" s="3"/>
      <c r="J44" s="16"/>
      <c r="L44" s="3"/>
    </row>
    <row r="45" spans="1:12" ht="54" customHeight="1">
      <c r="A45" s="30">
        <v>12</v>
      </c>
      <c r="B45" s="73" t="s">
        <v>57</v>
      </c>
      <c r="C45" s="72" t="s">
        <v>40</v>
      </c>
      <c r="D45" s="79" t="s">
        <v>45</v>
      </c>
      <c r="E45" s="3">
        <f>F45</f>
        <v>14592</v>
      </c>
      <c r="F45" s="3">
        <f>4000+7400+1368+1824</f>
        <v>14592</v>
      </c>
      <c r="G45" s="3"/>
      <c r="H45" s="3"/>
      <c r="I45" s="3"/>
      <c r="J45" s="16"/>
      <c r="K45" s="39"/>
      <c r="L45" s="3"/>
    </row>
    <row r="46" spans="1:12" ht="9.75" customHeight="1">
      <c r="A46" s="11"/>
      <c r="B46" s="23"/>
      <c r="C46" s="36"/>
      <c r="D46" s="25"/>
      <c r="E46" s="3"/>
      <c r="F46" s="3"/>
      <c r="G46" s="3"/>
      <c r="H46" s="3"/>
      <c r="I46" s="3"/>
      <c r="J46" s="16"/>
      <c r="K46" s="39"/>
      <c r="L46" s="3"/>
    </row>
    <row r="47" spans="1:12" ht="65.25" customHeight="1">
      <c r="A47" s="30">
        <v>13</v>
      </c>
      <c r="B47" s="73" t="s">
        <v>72</v>
      </c>
      <c r="C47" s="85" t="s">
        <v>69</v>
      </c>
      <c r="D47" s="86" t="s">
        <v>30</v>
      </c>
      <c r="E47" s="54">
        <f>SUM(F47:I47)</f>
        <v>147700</v>
      </c>
      <c r="F47" s="54">
        <f>16100+76600</f>
        <v>92700</v>
      </c>
      <c r="G47" s="54">
        <v>0</v>
      </c>
      <c r="H47" s="54">
        <v>55000</v>
      </c>
      <c r="I47" s="54"/>
      <c r="J47" s="16"/>
      <c r="K47" s="39"/>
      <c r="L47" s="3"/>
    </row>
    <row r="48" spans="1:12" ht="6.75" customHeight="1">
      <c r="A48" s="11"/>
      <c r="B48" s="23"/>
      <c r="C48" s="36"/>
      <c r="D48" s="56"/>
      <c r="E48" s="54"/>
      <c r="F48" s="54"/>
      <c r="G48" s="54"/>
      <c r="H48" s="54"/>
      <c r="I48" s="54"/>
      <c r="J48" s="16"/>
      <c r="K48" s="39"/>
      <c r="L48" s="3"/>
    </row>
    <row r="49" spans="1:12" ht="103.5" customHeight="1">
      <c r="A49" s="30">
        <v>14</v>
      </c>
      <c r="B49" s="73" t="s">
        <v>75</v>
      </c>
      <c r="C49" s="85" t="s">
        <v>69</v>
      </c>
      <c r="D49" s="86" t="s">
        <v>30</v>
      </c>
      <c r="E49" s="54">
        <f>SUM(F49:I49)</f>
        <v>390900</v>
      </c>
      <c r="F49" s="54">
        <f>20900-10000+180000</f>
        <v>190900</v>
      </c>
      <c r="G49" s="54">
        <v>0</v>
      </c>
      <c r="H49" s="54">
        <f>200000+40000+140000-180000</f>
        <v>200000</v>
      </c>
      <c r="I49" s="54"/>
      <c r="J49" s="16"/>
      <c r="L49" s="3"/>
    </row>
    <row r="50" spans="1:12" ht="6" customHeight="1">
      <c r="A50" s="11"/>
      <c r="B50" s="36"/>
      <c r="C50" s="37"/>
      <c r="D50" s="57"/>
      <c r="E50" s="54"/>
      <c r="F50" s="54"/>
      <c r="G50" s="54"/>
      <c r="H50" s="54"/>
      <c r="I50" s="54"/>
      <c r="J50" s="16"/>
      <c r="L50" s="3"/>
    </row>
    <row r="51" spans="1:12" ht="28.5">
      <c r="A51" s="30">
        <v>15</v>
      </c>
      <c r="B51" s="87" t="s">
        <v>63</v>
      </c>
      <c r="C51" s="72" t="s">
        <v>37</v>
      </c>
      <c r="D51" s="77" t="s">
        <v>30</v>
      </c>
      <c r="E51" s="54">
        <f>66000+18400-9150</f>
        <v>75250</v>
      </c>
      <c r="F51" s="54">
        <f>84400-9150</f>
        <v>75250</v>
      </c>
      <c r="G51" s="54"/>
      <c r="H51" s="54">
        <v>0</v>
      </c>
      <c r="I51" s="54"/>
      <c r="J51" s="16"/>
      <c r="K51" s="39"/>
      <c r="L51" s="3"/>
    </row>
    <row r="52" spans="1:12" ht="18" customHeight="1">
      <c r="A52" s="11"/>
      <c r="B52" s="23"/>
      <c r="C52" s="36"/>
      <c r="D52" s="90">
        <f>SUM(E47:E51)</f>
        <v>613850</v>
      </c>
      <c r="E52" s="3">
        <v>0</v>
      </c>
      <c r="F52" s="3"/>
      <c r="G52" s="3"/>
      <c r="H52" s="3"/>
      <c r="I52" s="3"/>
      <c r="J52" s="16"/>
      <c r="L52" s="3"/>
    </row>
    <row r="53" spans="1:12" ht="38.25">
      <c r="A53" s="30">
        <v>16</v>
      </c>
      <c r="B53" s="73" t="s">
        <v>70</v>
      </c>
      <c r="C53" s="72" t="s">
        <v>37</v>
      </c>
      <c r="D53" s="79" t="s">
        <v>55</v>
      </c>
      <c r="E53" s="3">
        <f>4000+6000+7900</f>
        <v>17900</v>
      </c>
      <c r="F53" s="3">
        <f>4000+6000+7900</f>
        <v>17900</v>
      </c>
      <c r="G53" s="3"/>
      <c r="H53" s="3"/>
      <c r="I53" s="3"/>
      <c r="J53" s="16"/>
      <c r="K53" s="39"/>
      <c r="L53" s="3"/>
    </row>
    <row r="54" spans="1:12" ht="7.5" customHeight="1">
      <c r="A54" s="11"/>
      <c r="B54" s="15"/>
      <c r="C54" s="37"/>
      <c r="D54" s="25"/>
      <c r="E54" s="3"/>
      <c r="F54" s="3"/>
      <c r="G54" s="3"/>
      <c r="H54" s="3"/>
      <c r="I54" s="3"/>
      <c r="J54" s="16"/>
      <c r="L54" s="3"/>
    </row>
    <row r="55" spans="1:12" ht="25.5">
      <c r="A55" s="30">
        <v>17</v>
      </c>
      <c r="B55" s="73" t="s">
        <v>41</v>
      </c>
      <c r="C55" s="72" t="s">
        <v>24</v>
      </c>
      <c r="D55" s="79" t="s">
        <v>35</v>
      </c>
      <c r="E55" s="3">
        <f>20000+2301-4000</f>
        <v>18301</v>
      </c>
      <c r="F55" s="3">
        <f>20000+2301-4000</f>
        <v>18301</v>
      </c>
      <c r="G55" s="3"/>
      <c r="H55" s="3"/>
      <c r="I55" s="3"/>
      <c r="J55" s="16"/>
      <c r="K55" s="39"/>
      <c r="L55" s="3"/>
    </row>
    <row r="56" spans="1:12" ht="7.5" customHeight="1">
      <c r="A56" s="11"/>
      <c r="B56" s="23"/>
      <c r="C56" s="37"/>
      <c r="D56" s="25"/>
      <c r="E56" s="3"/>
      <c r="F56" s="3"/>
      <c r="G56" s="3"/>
      <c r="H56" s="3"/>
      <c r="I56" s="3"/>
      <c r="J56" s="16"/>
      <c r="L56" s="3"/>
    </row>
    <row r="57" spans="1:12" ht="39" customHeight="1">
      <c r="A57" s="30">
        <v>18</v>
      </c>
      <c r="B57" s="73" t="s">
        <v>71</v>
      </c>
      <c r="C57" s="72" t="s">
        <v>24</v>
      </c>
      <c r="D57" s="79" t="s">
        <v>42</v>
      </c>
      <c r="E57" s="3">
        <f>5000+335+3000</f>
        <v>8335</v>
      </c>
      <c r="F57" s="3">
        <f>5000+335+3000</f>
        <v>8335</v>
      </c>
      <c r="G57" s="3"/>
      <c r="H57" s="3"/>
      <c r="I57" s="3"/>
      <c r="J57" s="16"/>
      <c r="K57" s="39"/>
      <c r="L57" s="3"/>
    </row>
    <row r="58" spans="1:12" ht="9" customHeight="1">
      <c r="A58" s="11"/>
      <c r="B58" s="26"/>
      <c r="C58" s="29"/>
      <c r="D58" s="27"/>
      <c r="E58" s="28"/>
      <c r="F58" s="28"/>
      <c r="G58" s="28"/>
      <c r="H58" s="28"/>
      <c r="I58" s="28"/>
      <c r="J58" s="12"/>
      <c r="L58" s="33"/>
    </row>
    <row r="59" spans="1:13" ht="15">
      <c r="A59" s="29"/>
      <c r="B59" s="12"/>
      <c r="C59" s="91" t="s">
        <v>47</v>
      </c>
      <c r="D59" s="91"/>
      <c r="E59" s="88">
        <f>SUM(E15:E31)+SUM(E41:E58)</f>
        <v>3174064</v>
      </c>
      <c r="F59" s="88">
        <f>SUM(F14:F31)+SUM(F41:F58)</f>
        <v>2441038</v>
      </c>
      <c r="G59" s="88">
        <f>SUM(G14:G31)+SUM(G41:G58)</f>
        <v>20000</v>
      </c>
      <c r="H59" s="88">
        <f>SUM(H14:H31)+SUM(H41:H58)</f>
        <v>675000</v>
      </c>
      <c r="I59" s="88">
        <f>SUM(I14:I31)+SUM(I41:I58)</f>
        <v>38026</v>
      </c>
      <c r="J59" s="8"/>
      <c r="K59" s="12"/>
      <c r="L59" s="8"/>
      <c r="M59" s="44"/>
    </row>
    <row r="60" spans="1:12" ht="14.25">
      <c r="A60" s="29"/>
      <c r="B60" s="12"/>
      <c r="C60" s="58"/>
      <c r="D60" s="58"/>
      <c r="E60" s="8"/>
      <c r="F60" s="8"/>
      <c r="G60" s="28"/>
      <c r="H60" s="28"/>
      <c r="I60" s="28"/>
      <c r="J60" s="12"/>
      <c r="K60" s="12"/>
      <c r="L60" s="8"/>
    </row>
    <row r="61" spans="1:12" ht="14.25">
      <c r="A61" s="29"/>
      <c r="B61" s="12"/>
      <c r="C61" s="12"/>
      <c r="D61" s="12"/>
      <c r="E61" s="28"/>
      <c r="F61" s="28"/>
      <c r="G61" s="59" t="s">
        <v>36</v>
      </c>
      <c r="H61" s="59"/>
      <c r="I61" s="59"/>
      <c r="J61" s="12"/>
      <c r="K61" s="12"/>
      <c r="L61" s="28"/>
    </row>
    <row r="62" spans="1:12" ht="14.25">
      <c r="A62" s="29"/>
      <c r="B62" s="12"/>
      <c r="C62" s="12"/>
      <c r="D62" s="12"/>
      <c r="E62" s="28"/>
      <c r="F62" s="28"/>
      <c r="G62" s="59"/>
      <c r="H62" s="59"/>
      <c r="I62" s="59"/>
      <c r="J62" s="12"/>
      <c r="K62" s="12"/>
      <c r="L62" s="28"/>
    </row>
    <row r="63" spans="1:12" ht="14.25">
      <c r="A63" s="29"/>
      <c r="B63" s="12"/>
      <c r="C63" s="12"/>
      <c r="D63" s="12"/>
      <c r="E63" s="28"/>
      <c r="F63" s="28"/>
      <c r="G63" s="59"/>
      <c r="H63" s="59"/>
      <c r="I63" s="59"/>
      <c r="J63" s="12"/>
      <c r="K63" s="12"/>
      <c r="L63" s="28"/>
    </row>
    <row r="64" spans="1:12" ht="14.25">
      <c r="A64" s="29"/>
      <c r="B64" s="12"/>
      <c r="C64" s="12"/>
      <c r="D64" s="12"/>
      <c r="E64" s="28"/>
      <c r="F64" s="28"/>
      <c r="G64" s="59"/>
      <c r="H64" s="59" t="s">
        <v>65</v>
      </c>
      <c r="I64" s="59"/>
      <c r="J64" s="12"/>
      <c r="K64" s="12"/>
      <c r="L64" s="28"/>
    </row>
    <row r="65" spans="1:12" ht="12.75" customHeight="1">
      <c r="A65" s="29"/>
      <c r="B65" s="12"/>
      <c r="C65" s="12"/>
      <c r="D65" s="12"/>
      <c r="E65" s="28"/>
      <c r="F65" s="28"/>
      <c r="G65" s="28"/>
      <c r="H65" s="28"/>
      <c r="I65" s="28"/>
      <c r="J65" s="12"/>
      <c r="K65" s="12"/>
      <c r="L65" s="28"/>
    </row>
    <row r="66" spans="1:12" ht="12.75" customHeight="1">
      <c r="A66" s="29"/>
      <c r="B66" s="12"/>
      <c r="C66" s="12"/>
      <c r="D66" s="12"/>
      <c r="E66" s="28"/>
      <c r="F66" s="28"/>
      <c r="G66" s="28"/>
      <c r="H66" s="28"/>
      <c r="I66" s="28"/>
      <c r="J66" s="12"/>
      <c r="K66" s="12"/>
      <c r="L66" s="28"/>
    </row>
    <row r="67" spans="1:12" ht="12.75" customHeight="1">
      <c r="A67" s="29"/>
      <c r="B67" s="41"/>
      <c r="C67" s="12"/>
      <c r="D67" s="12"/>
      <c r="E67" s="28"/>
      <c r="F67" s="28"/>
      <c r="G67" s="28"/>
      <c r="H67" s="28"/>
      <c r="I67" s="28"/>
      <c r="J67" s="12"/>
      <c r="K67" s="12"/>
      <c r="L67" s="28"/>
    </row>
    <row r="68" spans="1:12" ht="12.75" customHeight="1">
      <c r="A68" s="29"/>
      <c r="B68" s="28"/>
      <c r="C68" s="12"/>
      <c r="D68" s="12"/>
      <c r="E68" s="28"/>
      <c r="F68" s="28"/>
      <c r="G68" s="28"/>
      <c r="H68" s="28"/>
      <c r="I68" s="28"/>
      <c r="J68" s="12"/>
      <c r="K68" s="12"/>
      <c r="L68" s="28"/>
    </row>
    <row r="69" spans="1:12" ht="12.75">
      <c r="A69" s="29"/>
      <c r="B69" s="12"/>
      <c r="C69" s="12"/>
      <c r="D69" s="29"/>
      <c r="E69" s="28"/>
      <c r="F69" s="28"/>
      <c r="G69" s="28"/>
      <c r="H69" s="28"/>
      <c r="I69" s="28"/>
      <c r="J69" s="12"/>
      <c r="K69" s="12"/>
      <c r="L69" s="28"/>
    </row>
    <row r="70" spans="1:12" ht="14.25">
      <c r="A70" s="29"/>
      <c r="B70" s="68"/>
      <c r="C70" s="45"/>
      <c r="D70" s="60"/>
      <c r="E70" s="8"/>
      <c r="F70" s="8"/>
      <c r="G70" s="8"/>
      <c r="H70" s="8"/>
      <c r="I70" s="8"/>
      <c r="J70" s="12"/>
      <c r="K70" s="12"/>
      <c r="L70" s="28"/>
    </row>
    <row r="71" spans="1:12" ht="6" customHeight="1">
      <c r="A71" s="29"/>
      <c r="B71" s="12"/>
      <c r="C71" s="45"/>
      <c r="D71" s="60"/>
      <c r="E71" s="8"/>
      <c r="F71" s="8"/>
      <c r="G71" s="8"/>
      <c r="H71" s="8"/>
      <c r="I71" s="8"/>
      <c r="J71" s="12"/>
      <c r="K71" s="12"/>
      <c r="L71" s="28"/>
    </row>
    <row r="72" spans="1:12" ht="14.25">
      <c r="A72" s="29"/>
      <c r="B72" s="12"/>
      <c r="C72" s="45"/>
      <c r="D72" s="60"/>
      <c r="E72" s="8"/>
      <c r="F72" s="8"/>
      <c r="G72" s="8"/>
      <c r="H72" s="8"/>
      <c r="I72" s="8"/>
      <c r="J72" s="12"/>
      <c r="K72" s="12"/>
      <c r="L72" s="28"/>
    </row>
    <row r="73" spans="1:12" ht="12.75" customHeight="1">
      <c r="A73" s="29"/>
      <c r="B73" s="12"/>
      <c r="C73" s="45"/>
      <c r="D73" s="61"/>
      <c r="E73" s="8"/>
      <c r="F73" s="8"/>
      <c r="G73" s="8"/>
      <c r="H73" s="8"/>
      <c r="I73" s="8"/>
      <c r="J73" s="12"/>
      <c r="K73" s="12"/>
      <c r="L73" s="28"/>
    </row>
    <row r="74" spans="1:12" ht="6.75" customHeight="1">
      <c r="A74" s="29"/>
      <c r="B74" s="12"/>
      <c r="C74" s="45"/>
      <c r="D74" s="61"/>
      <c r="E74" s="8"/>
      <c r="F74" s="8"/>
      <c r="G74" s="8"/>
      <c r="H74" s="8"/>
      <c r="I74" s="8"/>
      <c r="J74" s="12"/>
      <c r="K74" s="12"/>
      <c r="L74" s="28"/>
    </row>
    <row r="75" spans="1:12" ht="14.25">
      <c r="A75" s="29"/>
      <c r="B75" s="12"/>
      <c r="C75" s="45"/>
      <c r="D75" s="61"/>
      <c r="E75" s="8"/>
      <c r="F75" s="8"/>
      <c r="G75" s="8"/>
      <c r="H75" s="8"/>
      <c r="I75" s="8"/>
      <c r="J75" s="12"/>
      <c r="K75" s="12"/>
      <c r="L75" s="28"/>
    </row>
    <row r="76" spans="1:12" ht="14.25">
      <c r="A76" s="29"/>
      <c r="B76" s="12"/>
      <c r="C76" s="45"/>
      <c r="D76" s="61"/>
      <c r="E76" s="8"/>
      <c r="F76" s="8"/>
      <c r="G76" s="8"/>
      <c r="H76" s="8"/>
      <c r="I76" s="8"/>
      <c r="J76" s="12"/>
      <c r="K76" s="12"/>
      <c r="L76" s="28"/>
    </row>
    <row r="77" spans="1:12" ht="14.25">
      <c r="A77" s="29"/>
      <c r="B77" s="12"/>
      <c r="C77" s="45"/>
      <c r="D77" s="58"/>
      <c r="E77" s="8"/>
      <c r="F77" s="8"/>
      <c r="G77" s="8"/>
      <c r="H77" s="8"/>
      <c r="I77" s="8"/>
      <c r="J77" s="12"/>
      <c r="K77" s="12"/>
      <c r="L77" s="28"/>
    </row>
    <row r="78" spans="1:12" ht="14.25">
      <c r="A78" s="29"/>
      <c r="B78" s="12"/>
      <c r="C78" s="45"/>
      <c r="D78" s="58"/>
      <c r="E78" s="8"/>
      <c r="F78" s="8"/>
      <c r="G78" s="8"/>
      <c r="H78" s="8"/>
      <c r="I78" s="8"/>
      <c r="J78" s="12"/>
      <c r="K78" s="12"/>
      <c r="L78" s="28"/>
    </row>
    <row r="79" spans="1:12" ht="14.25">
      <c r="A79" s="29"/>
      <c r="B79" s="12"/>
      <c r="C79" s="46"/>
      <c r="D79" s="58"/>
      <c r="E79" s="8"/>
      <c r="F79" s="8"/>
      <c r="G79" s="8"/>
      <c r="H79" s="8"/>
      <c r="I79" s="8"/>
      <c r="J79" s="12"/>
      <c r="K79" s="12"/>
      <c r="L79" s="8"/>
    </row>
    <row r="80" spans="1:12" ht="14.25">
      <c r="A80" s="29"/>
      <c r="B80" s="12"/>
      <c r="C80" s="46"/>
      <c r="D80" s="58"/>
      <c r="E80" s="8"/>
      <c r="F80" s="8"/>
      <c r="G80" s="8"/>
      <c r="H80" s="8"/>
      <c r="I80" s="8"/>
      <c r="J80" s="12"/>
      <c r="K80" s="12"/>
      <c r="L80" s="8"/>
    </row>
    <row r="81" spans="1:12" ht="14.25">
      <c r="A81" s="29"/>
      <c r="B81" s="12"/>
      <c r="C81" s="46"/>
      <c r="D81" s="58"/>
      <c r="E81" s="8"/>
      <c r="F81" s="8"/>
      <c r="G81" s="8"/>
      <c r="H81" s="8"/>
      <c r="I81" s="8"/>
      <c r="J81" s="12"/>
      <c r="K81" s="12"/>
      <c r="L81" s="28"/>
    </row>
    <row r="82" spans="1:12" ht="14.25">
      <c r="A82" s="29"/>
      <c r="B82" s="12"/>
      <c r="C82" s="46"/>
      <c r="D82" s="58"/>
      <c r="E82" s="8"/>
      <c r="F82" s="8"/>
      <c r="G82" s="8"/>
      <c r="H82" s="8"/>
      <c r="I82" s="8"/>
      <c r="J82" s="12"/>
      <c r="K82" s="12"/>
      <c r="L82" s="28"/>
    </row>
    <row r="83" spans="1:12" ht="14.25">
      <c r="A83" s="29"/>
      <c r="B83" s="12"/>
      <c r="C83" s="46"/>
      <c r="D83" s="58"/>
      <c r="E83" s="8"/>
      <c r="F83" s="8"/>
      <c r="G83" s="8"/>
      <c r="H83" s="8"/>
      <c r="I83" s="8"/>
      <c r="J83" s="12"/>
      <c r="K83" s="12"/>
      <c r="L83" s="28"/>
    </row>
    <row r="84" spans="3:9" ht="14.25">
      <c r="C84" s="46"/>
      <c r="D84" s="58"/>
      <c r="E84" s="62"/>
      <c r="F84" s="62"/>
      <c r="G84" s="62"/>
      <c r="H84" s="62"/>
      <c r="I84" s="62"/>
    </row>
    <row r="85" spans="3:12" ht="14.25">
      <c r="C85" s="46"/>
      <c r="D85" s="58"/>
      <c r="E85" s="8"/>
      <c r="F85" s="8"/>
      <c r="G85" s="8"/>
      <c r="H85" s="8"/>
      <c r="I85" s="8"/>
      <c r="L85" s="33"/>
    </row>
    <row r="86" spans="3:12" ht="14.25">
      <c r="C86" s="42"/>
      <c r="D86" s="58"/>
      <c r="E86" s="8"/>
      <c r="F86" s="63"/>
      <c r="G86" s="64"/>
      <c r="H86" s="49"/>
      <c r="I86" s="49"/>
      <c r="L86" s="28"/>
    </row>
    <row r="87" spans="3:12" ht="14.25">
      <c r="C87" s="43"/>
      <c r="D87" s="65"/>
      <c r="E87" s="8"/>
      <c r="F87" s="66"/>
      <c r="G87" s="66"/>
      <c r="H87" s="66"/>
      <c r="I87" s="66"/>
      <c r="L87" s="28"/>
    </row>
    <row r="88" spans="3:12" ht="14.25">
      <c r="C88" s="43"/>
      <c r="D88" s="65"/>
      <c r="E88" s="8"/>
      <c r="F88" s="49"/>
      <c r="G88" s="49"/>
      <c r="H88" s="49"/>
      <c r="I88" s="49"/>
      <c r="L88" s="28"/>
    </row>
    <row r="89" spans="3:12" ht="14.25">
      <c r="C89" s="43"/>
      <c r="D89" s="65"/>
      <c r="E89" s="8"/>
      <c r="F89" s="49"/>
      <c r="G89" s="49"/>
      <c r="H89" s="49"/>
      <c r="I89" s="49"/>
      <c r="L89" s="28"/>
    </row>
    <row r="90" spans="4:12" ht="14.25">
      <c r="D90" s="65"/>
      <c r="E90" s="8"/>
      <c r="F90" s="49"/>
      <c r="G90" s="49"/>
      <c r="H90" s="49"/>
      <c r="I90" s="49"/>
      <c r="L90" s="28"/>
    </row>
    <row r="91" spans="4:12" ht="14.25">
      <c r="D91" s="65"/>
      <c r="E91" s="67"/>
      <c r="F91" s="49"/>
      <c r="G91" s="49"/>
      <c r="H91" s="49"/>
      <c r="I91" s="49"/>
      <c r="L91" s="38"/>
    </row>
    <row r="92" spans="4:12" ht="14.25">
      <c r="D92" s="49"/>
      <c r="E92" s="67"/>
      <c r="F92" s="49"/>
      <c r="G92" s="49"/>
      <c r="H92" s="49"/>
      <c r="I92" s="49"/>
      <c r="L92" s="38"/>
    </row>
    <row r="93" spans="2:13" ht="15">
      <c r="B93" s="7"/>
      <c r="C93" s="7"/>
      <c r="D93" s="4"/>
      <c r="E93" s="5"/>
      <c r="F93" s="5"/>
      <c r="G93" s="5"/>
      <c r="H93" s="5"/>
      <c r="I93" s="5"/>
      <c r="J93" s="6"/>
      <c r="K93" s="5"/>
      <c r="L93" s="5"/>
      <c r="M93" s="7"/>
    </row>
    <row r="94" spans="3:5" ht="12.75">
      <c r="C94" s="11"/>
      <c r="E94" s="39"/>
    </row>
    <row r="95" ht="12.75">
      <c r="C95" s="11"/>
    </row>
    <row r="96" spans="3:5" ht="12.75">
      <c r="C96" s="11"/>
      <c r="E96" s="38"/>
    </row>
    <row r="97" spans="3:5" ht="15">
      <c r="C97" s="69"/>
      <c r="D97" s="1"/>
      <c r="E97" s="70"/>
    </row>
  </sheetData>
  <mergeCells count="1">
    <mergeCell ref="C59:D59"/>
  </mergeCells>
  <printOptions horizontalCentered="1" verticalCentered="1"/>
  <pageMargins left="0" right="0" top="0" bottom="0" header="0.5118110236220472" footer="0.5118110236220472"/>
  <pageSetup orientation="landscape" paperSize="9" scale="78" r:id="rId1"/>
  <rowBreaks count="2" manualBreakCount="2">
    <brk id="32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cp:lastPrinted>2004-10-28T10:33:58Z</cp:lastPrinted>
  <dcterms:created xsi:type="dcterms:W3CDTF">1997-02-26T13:46:56Z</dcterms:created>
  <dcterms:modified xsi:type="dcterms:W3CDTF">2004-10-28T10:34:21Z</dcterms:modified>
  <cp:category/>
  <cp:version/>
  <cp:contentType/>
  <cp:contentStatus/>
</cp:coreProperties>
</file>