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035" windowWidth="11355" windowHeight="6255" tabRatio="700" activeTab="0"/>
  </bookViews>
  <sheets>
    <sheet name="budynki" sheetId="1" r:id="rId1"/>
    <sheet name="elektronika" sheetId="2" r:id="rId2"/>
    <sheet name="auta" sheetId="3" r:id="rId3"/>
    <sheet name="wyposażenie i inne" sheetId="4" r:id="rId4"/>
    <sheet name="szkodowość" sheetId="5" r:id="rId5"/>
  </sheets>
  <definedNames>
    <definedName name="_xlnm.Print_Area" localSheetId="2">'auta'!$A$1:$T$55</definedName>
    <definedName name="_xlnm.Print_Area" localSheetId="0">'budynki'!$A$1:$I$186</definedName>
    <definedName name="_xlnm.Print_Area" localSheetId="1">'elektronika'!$A$1:$D$203</definedName>
  </definedNames>
  <calcPr fullCalcOnLoad="1"/>
</workbook>
</file>

<file path=xl/sharedStrings.xml><?xml version="1.0" encoding="utf-8"?>
<sst xmlns="http://schemas.openxmlformats.org/spreadsheetml/2006/main" count="946" uniqueCount="621">
  <si>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</si>
  <si>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</si>
  <si>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</si>
  <si>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</si>
  <si>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</si>
  <si>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</si>
  <si>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</si>
  <si>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</si>
  <si>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</si>
  <si>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</si>
  <si>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</si>
  <si>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</si>
  <si>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</si>
  <si>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</si>
  <si>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</si>
  <si>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</si>
  <si>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</si>
  <si>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</si>
  <si>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</si>
  <si>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</si>
  <si>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</si>
  <si>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</si>
  <si>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</si>
  <si>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</si>
  <si>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</si>
  <si>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</si>
  <si>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</si>
  <si>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</si>
  <si>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4.</t>
  </si>
  <si>
    <t xml:space="preserve">Okres ubezpieczenia OC i NW </t>
  </si>
  <si>
    <t xml:space="preserve">Okres ubezpieczenia AC i KR </t>
  </si>
  <si>
    <t>Przebieg</t>
  </si>
  <si>
    <t>6.</t>
  </si>
  <si>
    <t>7.</t>
  </si>
  <si>
    <t>8.</t>
  </si>
  <si>
    <t>Wykaz sprzętu elektronicznego przenośnego</t>
  </si>
  <si>
    <t>ZABEZPIECZENIA</t>
  </si>
  <si>
    <t>wyposażenie dodatkowe, ponadstandardowe, w-ść</t>
  </si>
  <si>
    <t>Data ważności badań techniczn.</t>
  </si>
  <si>
    <t>DATA I REJESTRACJI</t>
  </si>
  <si>
    <t>Wykaz oprogramowania</t>
  </si>
  <si>
    <t>powierzchnia użytkowa budynku</t>
  </si>
  <si>
    <t>9.</t>
  </si>
  <si>
    <t>Liczba pracowników: 32</t>
  </si>
  <si>
    <t>Liczba pracowników: 60</t>
  </si>
  <si>
    <t>Budynek szkolny</t>
  </si>
  <si>
    <t>osobowy</t>
  </si>
  <si>
    <t>2.</t>
  </si>
  <si>
    <t>AUTOBUS</t>
  </si>
  <si>
    <t>3.</t>
  </si>
  <si>
    <t>Urząd Miasta i Gminy</t>
  </si>
  <si>
    <t>budynki sportowe</t>
  </si>
  <si>
    <t>budynki gospodarcze</t>
  </si>
  <si>
    <t>przystanek autobusowy</t>
  </si>
  <si>
    <t>wysypisko śmieci</t>
  </si>
  <si>
    <t>1. Urząd Miasta i Gminy</t>
  </si>
  <si>
    <t>zasilanie komputerowe</t>
  </si>
  <si>
    <t>Suzuki</t>
  </si>
  <si>
    <t>Samurai</t>
  </si>
  <si>
    <t>JSAOSJ50000173122</t>
  </si>
  <si>
    <t>CBR 22NM</t>
  </si>
  <si>
    <t>27.04.1988</t>
  </si>
  <si>
    <t>13.08.2009</t>
  </si>
  <si>
    <t>Liczba pracowników: 21</t>
  </si>
  <si>
    <t>sala gimnastyczna</t>
  </si>
  <si>
    <t>budynek gospodarczy</t>
  </si>
  <si>
    <t>szambo</t>
  </si>
  <si>
    <t>boisko utwardzone sportowe ogrodzone</t>
  </si>
  <si>
    <t>ogrodzenie</t>
  </si>
  <si>
    <t>gaśnice szt4 GP-6X/Z (ABC), hydranty szt 3, krata na drzwi szt 1, czujniki i urządzenia alarmowe</t>
  </si>
  <si>
    <t>gaśnice szt 1 GP-2X (BC) , czujniki i urządzenia alarmowe</t>
  </si>
  <si>
    <t>krata na drzwi szt 1, gaśnice szt 3 GP-6X/Z (ABC), hydranty szt 2</t>
  </si>
  <si>
    <t>Szkoła Podstawowa w Góralach</t>
  </si>
  <si>
    <t>Górale 11, 87-330 Jabłonowo Pomorskie</t>
  </si>
  <si>
    <t>2. Szkoła Podstawowa w Góralach</t>
  </si>
  <si>
    <t>zestaw komputerowy</t>
  </si>
  <si>
    <t>drukarka HP 2015</t>
  </si>
  <si>
    <t>zestaw - uczniowska stacja robocza 17" LCD - 10szt</t>
  </si>
  <si>
    <t>zestaw serwer 17" LCD</t>
  </si>
  <si>
    <t>skaner HP Scanjet 3800</t>
  </si>
  <si>
    <t>drukarka ML -2571N</t>
  </si>
  <si>
    <t>materiały do budowy sieci</t>
  </si>
  <si>
    <t>budowa sieci i instalacja pracowni</t>
  </si>
  <si>
    <t>notebook Acer</t>
  </si>
  <si>
    <t>komputer przenośny w MZM Mac Book</t>
  </si>
  <si>
    <t>wideoprojektor NEC VT 58</t>
  </si>
  <si>
    <t>MS Windows XP Home Editions PL OEM IPK/SP2B</t>
  </si>
  <si>
    <t>MS Office 2007 Standard PL Box Academic</t>
  </si>
  <si>
    <t>Microsoft Office 2003 4szt</t>
  </si>
  <si>
    <t>Cenzor Edu</t>
  </si>
  <si>
    <t>Multimedialna Encyklopedia Powszechna 4szt</t>
  </si>
  <si>
    <t>Multimedialny Atlas Świata 4szt</t>
  </si>
  <si>
    <t>Multimedialny Słownik Języka Polskiego 4szt</t>
  </si>
  <si>
    <t>Licencje połaczeniowe dla Windows 2003 Serwer 4szt</t>
  </si>
  <si>
    <t xml:space="preserve">Microsoft Office 2003 </t>
  </si>
  <si>
    <t>Multimedialna Encyklopedia Powszechna</t>
  </si>
  <si>
    <t xml:space="preserve">Multimedialny Atlas Świata </t>
  </si>
  <si>
    <t>Multimedialny Słownik Języka Polskiego</t>
  </si>
  <si>
    <t>Lecencja - inwentarz Optivum</t>
  </si>
  <si>
    <t xml:space="preserve">System serwerowy - Mac OS X z nośnikiem </t>
  </si>
  <si>
    <t>Apple Remote Desktop 3,0</t>
  </si>
  <si>
    <t>Media Blender 12szt</t>
  </si>
  <si>
    <t>płyta "pracownie komputerowe dla szkół" zawierająca Neo Office 2, Fire Fox 2</t>
  </si>
  <si>
    <t>Media Blender</t>
  </si>
  <si>
    <t>Parallels Desktop 2szt</t>
  </si>
  <si>
    <t>McAfee Virex</t>
  </si>
  <si>
    <t>Zespół Obsługi Szkół i Przedszkoli</t>
  </si>
  <si>
    <t>Liczba pracowników: 10</t>
  </si>
  <si>
    <t>Budynek szkolny nr 1</t>
  </si>
  <si>
    <t>Konojady</t>
  </si>
  <si>
    <t>3. Zespół Obsługi Szkół i Przedszkoli</t>
  </si>
  <si>
    <t>monitor Asus 19 LCD kierownik</t>
  </si>
  <si>
    <t>monitor Acer P221 WB22 - płace</t>
  </si>
  <si>
    <t>monitor Benq LCD 19 - kadry</t>
  </si>
  <si>
    <t>zestaw komputerowy - księgowa</t>
  </si>
  <si>
    <t>laptop Asus X71A-7S020E</t>
  </si>
  <si>
    <t>Inwentarz Optivum</t>
  </si>
  <si>
    <t>MS Windows XP Home, MS Office 2003 Basic księgowa</t>
  </si>
  <si>
    <t>MS Windows XP Home, MS Office 2003 Basic płace</t>
  </si>
  <si>
    <t>Program antywirusowy NOD32</t>
  </si>
  <si>
    <t>MS Windows XP Home, MS Office 2003 Basic kadry</t>
  </si>
  <si>
    <t>program office sall business 2007 laptop</t>
  </si>
  <si>
    <t xml:space="preserve">Autosan </t>
  </si>
  <si>
    <t>Autosan</t>
  </si>
  <si>
    <t xml:space="preserve"> H9-21.41</t>
  </si>
  <si>
    <t>H6-10.03.S</t>
  </si>
  <si>
    <t>SUADW3AAPTS020222</t>
  </si>
  <si>
    <t>SUHDW1DDPXSS10236</t>
  </si>
  <si>
    <t>CBR 75RY</t>
  </si>
  <si>
    <t>TUI 4174</t>
  </si>
  <si>
    <t>03.04.1996</t>
  </si>
  <si>
    <t>20.06.1999</t>
  </si>
  <si>
    <t>05.10.2009</t>
  </si>
  <si>
    <t>Gimnazjum w Jabłonowie Pomorskim</t>
  </si>
  <si>
    <t>Liczba pracowników: 50</t>
  </si>
  <si>
    <t>Gimnazjum (szkoła)</t>
  </si>
  <si>
    <t>3,5 tys</t>
  </si>
  <si>
    <t>przeciwpożarowe: gaśnice proszkowe czterokoligramowe - 20szt, i 1,5 kg - sala komputerowa - 1szt, hyndranty - 7szt, przeciwkradzieżowe: alarm, monitoring elektroniczny, dozór pracowniczy (część doby), okna przeciwłamaniowe w bibliotece</t>
  </si>
  <si>
    <t>ul. Słoneczna 2, 87-330 Jabłonowo Pom.</t>
  </si>
  <si>
    <t>Gimnazjum (sala gimnastyczna)</t>
  </si>
  <si>
    <t>1,5 tys</t>
  </si>
  <si>
    <t>przeciwpożarowe: gaśnice proszkowe sześciokilogramowe - 6szt, hydranty - 1szt</t>
  </si>
  <si>
    <t>4. Gimnazjum w Jabłonowie Pomorskim</t>
  </si>
  <si>
    <t>przełącznik 48W</t>
  </si>
  <si>
    <t>zestaw komputerowy uczniowski</t>
  </si>
  <si>
    <t>monitoring</t>
  </si>
  <si>
    <t>ekran 160 cm elkektryczny</t>
  </si>
  <si>
    <t>laptop 2szt</t>
  </si>
  <si>
    <t>projektor multimedialny NOBO</t>
  </si>
  <si>
    <t>aparat fotograficzny cyfrowy NIKON</t>
  </si>
  <si>
    <t>aparat fotograficzny cyfrowy AIPTEK</t>
  </si>
  <si>
    <t>laptop</t>
  </si>
  <si>
    <t>wizualizer aver media vision (rzutnik)</t>
  </si>
  <si>
    <t xml:space="preserve">biblioteka </t>
  </si>
  <si>
    <t>sekretariat szkolny LIBRUS</t>
  </si>
  <si>
    <t>Przedszkole Samorządowe</t>
  </si>
  <si>
    <t>5.</t>
  </si>
  <si>
    <t>Liczba pracowników: 20</t>
  </si>
  <si>
    <t>Budynek gospodarczy</t>
  </si>
  <si>
    <t xml:space="preserve">gaśnice 3 proszkowe, 1 gaśnica pianowa, 1 gaśnica wodna gastronomiczna, </t>
  </si>
  <si>
    <t>Jabłonowo Pomorskie, ul. Mostowa 4</t>
  </si>
  <si>
    <t>5. Przedszkole Samorządowe</t>
  </si>
  <si>
    <t>zestaw komputerowy z drukarką</t>
  </si>
  <si>
    <t>Szkoła Podstawowa im. J. Kusocińskiego</t>
  </si>
  <si>
    <t>Liczba pracowników: 51</t>
  </si>
  <si>
    <t>Budynek szkolny nr 2</t>
  </si>
  <si>
    <t>Budynek szkolny nr4 (mieszk)</t>
  </si>
  <si>
    <t xml:space="preserve">Budynek gospodarczy </t>
  </si>
  <si>
    <t>Pawilon sportowy</t>
  </si>
  <si>
    <t>Pawilon szkolny</t>
  </si>
  <si>
    <t>Budynek szk. Dobudowany nr 2</t>
  </si>
  <si>
    <t>Ogrodzenie ul. Kościelna</t>
  </si>
  <si>
    <t>Ogrodzenie (siatka w ramce)</t>
  </si>
  <si>
    <t>Boisko utwr. Sportowe</t>
  </si>
  <si>
    <t>Ogrodzenie wew.</t>
  </si>
  <si>
    <t>Boks na koks</t>
  </si>
  <si>
    <t>Śmietniki murowane</t>
  </si>
  <si>
    <t>Podest dla kibiców</t>
  </si>
  <si>
    <t>Boisko utwardz.</t>
  </si>
  <si>
    <t>Mur do odbijania piłki</t>
  </si>
  <si>
    <t>Piwnica przy stołówce</t>
  </si>
  <si>
    <t>Sklepik uczniowski</t>
  </si>
  <si>
    <t>Garaż z eternitu</t>
  </si>
  <si>
    <t>Śmietnik murowany</t>
  </si>
  <si>
    <t>gaśnice proszkowe 10szt, hydrant 8szt, kraty w oknach, monitoring, CO2 - skroplony</t>
  </si>
  <si>
    <t>gaśnice proszkowe 13szt, kraty w oknach, alarm</t>
  </si>
  <si>
    <t>alarm, gaśnica proszkowa 1szt</t>
  </si>
  <si>
    <t>gasnica proszkowa 1szt, hydrant 1szt, kraty w oknach</t>
  </si>
  <si>
    <t>gaśnice proszkowe 2szt, hydrant 1szt</t>
  </si>
  <si>
    <t>ul. Kościelna 8, 87-330 Jabonowo Pomorskie</t>
  </si>
  <si>
    <t>6. Szkoła Podstawowa im. J. Kusocińskiego</t>
  </si>
  <si>
    <t>drukarka MPLJ</t>
  </si>
  <si>
    <t>urządzenie wielofunkcyjne XEROX</t>
  </si>
  <si>
    <t>notebook Compaq/Celero</t>
  </si>
  <si>
    <t>notebook HP 6720SCM 530</t>
  </si>
  <si>
    <t>aparat fotograficzny Samsung</t>
  </si>
  <si>
    <t>Szkoła Podstawowa w Płowężu</t>
  </si>
  <si>
    <t xml:space="preserve">Budynek szkolny </t>
  </si>
  <si>
    <t>Pawilon szkolny wraz z dobudową do pawilonu szkolnego</t>
  </si>
  <si>
    <t>1966               1996</t>
  </si>
  <si>
    <t>3 gaśnice ABC proszkowe, instalacja odgromowa</t>
  </si>
  <si>
    <t>3 gaśnice ABC proszkowe, instalacja odgromowa, hydrant, kraty w oknach trzech pomieszczeń, alarm przeciwkradzieżowy</t>
  </si>
  <si>
    <t>Płowęż 16, 87-330 Jabłonowo Pomorskie</t>
  </si>
  <si>
    <t>boisko utwardzone sportowe</t>
  </si>
  <si>
    <t>ogrodzenie boiska utwardzonego</t>
  </si>
  <si>
    <t>7. Szkoła Podstawowa w Płowężu</t>
  </si>
  <si>
    <t>internetowe centrum informacji multimedialnej</t>
  </si>
  <si>
    <t>pracownia typu Microsoft dla szkoły podstawowej i gimnazjum</t>
  </si>
  <si>
    <t>program komputerowy Matematyka</t>
  </si>
  <si>
    <t>oprogramowanie do pracowni komputerowej</t>
  </si>
  <si>
    <t>Poznaj świat techniki</t>
  </si>
  <si>
    <t>arcavir 2009 system protectin i licencja Bezpieczna szkoła</t>
  </si>
  <si>
    <t>Edukacja 0 nauczanie początkowe</t>
  </si>
  <si>
    <t>Matematyka CD - nauczanie początkowe</t>
  </si>
  <si>
    <t>Potęga rozumu - Łamigłówki</t>
  </si>
  <si>
    <t>Młody Einnstein, Porusz umysł 2cz</t>
  </si>
  <si>
    <t>Miejsko-Gminny Ośrodek Kultury</t>
  </si>
  <si>
    <t>Liczba pracowników: 9</t>
  </si>
  <si>
    <t>Świetlica Płowęż</t>
  </si>
  <si>
    <t>WDK Górale</t>
  </si>
  <si>
    <t>WDK Konojady</t>
  </si>
  <si>
    <t>WDK Jabłonowo</t>
  </si>
  <si>
    <t>Świetlica Nowa Wieś</t>
  </si>
  <si>
    <t>Gospodarczy Górale</t>
  </si>
  <si>
    <t>Gospodarczy Konojady</t>
  </si>
  <si>
    <t>Płowęż</t>
  </si>
  <si>
    <t>Górale</t>
  </si>
  <si>
    <t>Jabłonowo Pomorskie</t>
  </si>
  <si>
    <t>Nowa Wieś</t>
  </si>
  <si>
    <t>8. Miejsko-Gminny Ośrodek Kultury</t>
  </si>
  <si>
    <t>Zakład Wodociągów i Kanalizacji</t>
  </si>
  <si>
    <t>Liczba pracowników: 16</t>
  </si>
  <si>
    <t>Hydrofornia</t>
  </si>
  <si>
    <t>Budynek eksploatacyjny</t>
  </si>
  <si>
    <t>Budynek kraty mechanicznej</t>
  </si>
  <si>
    <t>hydrant, 2 gaśnice śniegowe</t>
  </si>
  <si>
    <t>hydrant, 1 gaśnice śniegowe</t>
  </si>
  <si>
    <t>3 hydranty, 5 gasnic śniegowych, 1 agregat śniegowy</t>
  </si>
  <si>
    <t>jest podłączony z bud. Eksploatac.</t>
  </si>
  <si>
    <t>Szczepanki</t>
  </si>
  <si>
    <t>Mileszewy</t>
  </si>
  <si>
    <t>Jabłonowo Zamek</t>
  </si>
  <si>
    <t>Jabłonowo, ul. Wiejska</t>
  </si>
  <si>
    <t>9. Zakład Wodociągów i Kanalizacji</t>
  </si>
  <si>
    <t>drukarka</t>
  </si>
  <si>
    <t>Volkswagen</t>
  </si>
  <si>
    <t>Ursus</t>
  </si>
  <si>
    <t>Transporter</t>
  </si>
  <si>
    <t>C360</t>
  </si>
  <si>
    <t>WV2ZZZ7OZRH97442</t>
  </si>
  <si>
    <t>8701169219</t>
  </si>
  <si>
    <t>CBR 27GF</t>
  </si>
  <si>
    <t>CBR 16AK</t>
  </si>
  <si>
    <t>SPECJALNY</t>
  </si>
  <si>
    <t>19.05.1994</t>
  </si>
  <si>
    <t>12.11.2009</t>
  </si>
  <si>
    <t>10.</t>
  </si>
  <si>
    <t>Zakład Gospodarki Komunalnej i Mieszkaniowej</t>
  </si>
  <si>
    <t>Liczba pracowników: 17</t>
  </si>
  <si>
    <t>Budynek mieszkalny</t>
  </si>
  <si>
    <t>Główna 1</t>
  </si>
  <si>
    <t>Główna 2</t>
  </si>
  <si>
    <t>Główna 6b</t>
  </si>
  <si>
    <t>Główna 19</t>
  </si>
  <si>
    <t>Główna 20a</t>
  </si>
  <si>
    <t>Główna 21</t>
  </si>
  <si>
    <t>Główna 29</t>
  </si>
  <si>
    <t>Grudziądzka 7</t>
  </si>
  <si>
    <t>Grudziądzka 8</t>
  </si>
  <si>
    <t>Grudziądzka 9</t>
  </si>
  <si>
    <t>Grudziądzka 10</t>
  </si>
  <si>
    <t>Grudziądzka 29</t>
  </si>
  <si>
    <t>Grudziądzka 29a</t>
  </si>
  <si>
    <t>Wigury 1</t>
  </si>
  <si>
    <t>Wigury 5</t>
  </si>
  <si>
    <t>Hallera 2</t>
  </si>
  <si>
    <t>Lipowa 6</t>
  </si>
  <si>
    <t>Mostowa 2</t>
  </si>
  <si>
    <t>Mostowa 3 - lecznica</t>
  </si>
  <si>
    <t>Kościelna 2</t>
  </si>
  <si>
    <t>Kościelna 3</t>
  </si>
  <si>
    <t>Kościelna 11</t>
  </si>
  <si>
    <t>Kościelna 12</t>
  </si>
  <si>
    <t>Wąska 4</t>
  </si>
  <si>
    <t>Wąska 4a</t>
  </si>
  <si>
    <t>Rynek 4</t>
  </si>
  <si>
    <t>Rynek 8</t>
  </si>
  <si>
    <t>Sikorskiego 3</t>
  </si>
  <si>
    <t>Kolejowa 10</t>
  </si>
  <si>
    <t>Kolejowa 14</t>
  </si>
  <si>
    <t>Urzędowa 8</t>
  </si>
  <si>
    <t>Urzędowa 8a</t>
  </si>
  <si>
    <t>Jabłonowo Zamek 1</t>
  </si>
  <si>
    <t>Jabłonowo Zamek 3</t>
  </si>
  <si>
    <t>Jabłonowo Zamek 4</t>
  </si>
  <si>
    <t>Jabłonowo Zamek klub</t>
  </si>
  <si>
    <t>Bukowiec 70 - Guzy</t>
  </si>
  <si>
    <t>Bukowiec 78 - Radzanonowski</t>
  </si>
  <si>
    <t>Lembarg 10 - Antczak</t>
  </si>
  <si>
    <t>Lembarg 19 - Karbowniczek</t>
  </si>
  <si>
    <t>Lembarg 26 - Cimek</t>
  </si>
  <si>
    <t>Buk Góralski - Czupkowski</t>
  </si>
  <si>
    <t>Buk Góralski - Nowak</t>
  </si>
  <si>
    <t>Buk Góralski 84</t>
  </si>
  <si>
    <t>Buk Góralski 84a Szulc</t>
  </si>
  <si>
    <t>Buk Pomorski 36 - Olszewski</t>
  </si>
  <si>
    <t>Buk Pomorski 37 - Babecki</t>
  </si>
  <si>
    <t>Szczepanski 17 - Izbrant</t>
  </si>
  <si>
    <t>Szczepanski 94 Mackowski</t>
  </si>
  <si>
    <t>Nowa Wieś 3</t>
  </si>
  <si>
    <t>Górale 11 Maliszewski</t>
  </si>
  <si>
    <t>Górale 12 Bielak</t>
  </si>
  <si>
    <t>Górale 66 - Rozwadowski</t>
  </si>
  <si>
    <t>Gorzechówko 18 Mianecki</t>
  </si>
  <si>
    <t>Gorzechówko 20 Bojka</t>
  </si>
  <si>
    <t>Konojady 6 Agronomówka</t>
  </si>
  <si>
    <t>Konojady 12 Murdzia</t>
  </si>
  <si>
    <t>Konojady 13 Fuks</t>
  </si>
  <si>
    <t>Konojady 107 Wasilewski</t>
  </si>
  <si>
    <t>Kamień 26</t>
  </si>
  <si>
    <t>Płowężek 4 Płochacka</t>
  </si>
  <si>
    <t>Płowężek 6 Filas</t>
  </si>
  <si>
    <t>Płowężek 7 Nuebauer</t>
  </si>
  <si>
    <t>Płowężek 7/1 Brzozowski M</t>
  </si>
  <si>
    <t>Płowężek 10 Szymelfenig</t>
  </si>
  <si>
    <t>Płowężek 11/1 Brzozowski Z</t>
  </si>
  <si>
    <t>10. Zakład Gospodarki Komunalnej i Mieszkaniowej</t>
  </si>
  <si>
    <t>komputer notebook</t>
  </si>
  <si>
    <t>Landini RS TDI</t>
  </si>
  <si>
    <t>Wozidło</t>
  </si>
  <si>
    <t>Równiarka</t>
  </si>
  <si>
    <t>Star</t>
  </si>
  <si>
    <t>Śmieciarka</t>
  </si>
  <si>
    <t>Warmianka</t>
  </si>
  <si>
    <t>Białoruś</t>
  </si>
  <si>
    <t>Land Power</t>
  </si>
  <si>
    <t>Benford</t>
  </si>
  <si>
    <t>Małe</t>
  </si>
  <si>
    <t>Volvo</t>
  </si>
  <si>
    <t>Ciągnik</t>
  </si>
  <si>
    <t>Przyczepa</t>
  </si>
  <si>
    <t>MTZ-82 A</t>
  </si>
  <si>
    <t>SMJLW37008</t>
  </si>
  <si>
    <t>SUS11422CET0011524</t>
  </si>
  <si>
    <t>YVZE4C5A1WB785921</t>
  </si>
  <si>
    <t>0000458356</t>
  </si>
  <si>
    <t>00000000000506941</t>
  </si>
  <si>
    <t>T045000096</t>
  </si>
  <si>
    <t>T045000095</t>
  </si>
  <si>
    <t>9379P</t>
  </si>
  <si>
    <t>CBR 75PG</t>
  </si>
  <si>
    <t>TYT 9666</t>
  </si>
  <si>
    <t>CBR34KG</t>
  </si>
  <si>
    <t>CBR S352</t>
  </si>
  <si>
    <t>CBR 70NC</t>
  </si>
  <si>
    <t>TUN 381P</t>
  </si>
  <si>
    <t>TUL 4037</t>
  </si>
  <si>
    <t>CBR A533</t>
  </si>
  <si>
    <t>CIĘŻAROWY</t>
  </si>
  <si>
    <t>14.09.1982</t>
  </si>
  <si>
    <t>03.04.1984</t>
  </si>
  <si>
    <t>08.04.1997</t>
  </si>
  <si>
    <t>09.04.1986</t>
  </si>
  <si>
    <t>23.04.2001</t>
  </si>
  <si>
    <t>str. 19</t>
  </si>
  <si>
    <t>Budynek biurowy UMiG</t>
  </si>
  <si>
    <t>Budynek biurowy</t>
  </si>
  <si>
    <t>Budynki biurowe - zakładów budżetowych</t>
  </si>
  <si>
    <t>ul. Główna 28</t>
  </si>
  <si>
    <t>ul. Główna 22</t>
  </si>
  <si>
    <t>budynek mieszkalny - dom nauczyciela</t>
  </si>
  <si>
    <t>Magazyn zbożowy z wagą po GS SCH</t>
  </si>
  <si>
    <t>ul. Kościelna, Jabłonowo Pomorskie</t>
  </si>
  <si>
    <t>ul. Urzędowa, Jabłonowo Pomorskie</t>
  </si>
  <si>
    <t>Dom Strażaka OSP</t>
  </si>
  <si>
    <t>ul. Nowy Rynek 5, Jabłonowo Pomorskie</t>
  </si>
  <si>
    <t>Budynek OSP</t>
  </si>
  <si>
    <t>Lembarg</t>
  </si>
  <si>
    <t>Bukowiec</t>
  </si>
  <si>
    <t>Budynek OSP - świetlica wiejska</t>
  </si>
  <si>
    <t>Kamień</t>
  </si>
  <si>
    <t>Zlewnia mleka</t>
  </si>
  <si>
    <t xml:space="preserve">Budynek socjalny ze świetlicą wiejską </t>
  </si>
  <si>
    <t>Wiaty i mosty</t>
  </si>
  <si>
    <t>Garaż dla Pogotowia</t>
  </si>
  <si>
    <t>Kotłownia ciepłownicza</t>
  </si>
  <si>
    <t>Ogródki Jordanowskie</t>
  </si>
  <si>
    <t>plac przy MGOK-Rynek, na osiedlu przy ul. Kopernika</t>
  </si>
  <si>
    <t>Buk Góralski</t>
  </si>
  <si>
    <t>Świetlice wiejskie</t>
  </si>
  <si>
    <t>Kamień, Nowa Wieś, Buk Góralski</t>
  </si>
  <si>
    <t>2007-2008</t>
  </si>
  <si>
    <t>Stadion sportowy</t>
  </si>
  <si>
    <t>2001/2008 modernizacja</t>
  </si>
  <si>
    <t>ul. Słoneczna</t>
  </si>
  <si>
    <t>przebudowa 2005-2006</t>
  </si>
  <si>
    <t>1900/2008 modernizacja</t>
  </si>
  <si>
    <t>Zespoły komputerowe -UMiG - szt.25</t>
  </si>
  <si>
    <t>2004-2008</t>
  </si>
  <si>
    <t>kserokopiarkaKYOCERA 1635 II piętro</t>
  </si>
  <si>
    <t>Projektor ToshibaXD 200 z prezenterem i ekranem na statywie</t>
  </si>
  <si>
    <t>router - do połączenia internetowego DSL(Pachnik)</t>
  </si>
  <si>
    <t>Drukarka laserowa Samsung szt.2 (podatki)</t>
  </si>
  <si>
    <t>Monitor ASUS 22" - Placińska</t>
  </si>
  <si>
    <t>Drukarka laser SPC220 - skarbnik</t>
  </si>
  <si>
    <t>serwer</t>
  </si>
  <si>
    <t>Laptop Fujitsu Siemens V5515 - skarbnik</t>
  </si>
  <si>
    <t>Laptop ASUS - burmistrz</t>
  </si>
  <si>
    <t>Laptop ASUS - z-ca burmistrza</t>
  </si>
  <si>
    <t>Laptop ASUS - sekretarz</t>
  </si>
  <si>
    <t>Aparat fotograficzny  - promocja</t>
  </si>
  <si>
    <t>Aparat fotograficzny KODAK- gminne centrum informacji</t>
  </si>
  <si>
    <t>Aparat przenośny do krioterapii CRYO-T</t>
  </si>
  <si>
    <t>Aparat do elektroterapii Madyn D61</t>
  </si>
  <si>
    <t>Podatek rolny</t>
  </si>
  <si>
    <t>podatek transportowy</t>
  </si>
  <si>
    <t>ewidencja ludności</t>
  </si>
  <si>
    <t>Płace</t>
  </si>
  <si>
    <t>Kadry</t>
  </si>
  <si>
    <t>Ewidencja ludności jednostanowiskowa</t>
  </si>
  <si>
    <t>Program Nowella 25 stanowiskowy</t>
  </si>
  <si>
    <t>Geodezja - grunty</t>
  </si>
  <si>
    <t>Finanse-księgowość</t>
  </si>
  <si>
    <t>WP-ksiega podatkowa</t>
  </si>
  <si>
    <t>Pogrun-ksiega podatkowa</t>
  </si>
  <si>
    <t>Pogrun Office - ks.podatkowa</t>
  </si>
  <si>
    <t>Rejestr pojazdów</t>
  </si>
  <si>
    <t>Polonia Prima Lex</t>
  </si>
  <si>
    <t>Budżet Pro 2002</t>
  </si>
  <si>
    <t>Program kosztorysy</t>
  </si>
  <si>
    <t>Windows XP OEMPL szt.5</t>
  </si>
  <si>
    <t>MS OFFICE 2003 Basic PLOEM</t>
  </si>
  <si>
    <t>WINDOWS XP HOME OEMPL</t>
  </si>
  <si>
    <t>WINDOWS XP HOME EDITION</t>
  </si>
  <si>
    <t>Program antywirusowy</t>
  </si>
  <si>
    <t>Ochrona środowiska</t>
  </si>
  <si>
    <t>POIST - środki transportowe - jednostanowiskowy</t>
  </si>
  <si>
    <t>NOD 32 - antywir wznowienie 31 szt.</t>
  </si>
  <si>
    <t>Program USC</t>
  </si>
  <si>
    <t>11.</t>
  </si>
  <si>
    <t>Miejsko-Gminny Ośrodek Pomocy Społecznej</t>
  </si>
  <si>
    <t>Liczba pracowników: 19</t>
  </si>
  <si>
    <t>brak</t>
  </si>
  <si>
    <t>11. Miejsko-Gminny Ośrodek Pomocy Społecznej</t>
  </si>
  <si>
    <t>Zestaw komputerowy</t>
  </si>
  <si>
    <t>Drukarka</t>
  </si>
  <si>
    <t>Notebook</t>
  </si>
  <si>
    <t>Kserokopiarka</t>
  </si>
  <si>
    <t>Aparat cyfrowy</t>
  </si>
  <si>
    <t>1. Urząd Miasta i Gminy - jednostki OSP</t>
  </si>
  <si>
    <t>Transporter T4 2,0</t>
  </si>
  <si>
    <t>WZ2ZZZ70ZVX77384</t>
  </si>
  <si>
    <t>CBR 70XC</t>
  </si>
  <si>
    <t>POŻARNICZY</t>
  </si>
  <si>
    <t>FS Lublin</t>
  </si>
  <si>
    <t>Polonez</t>
  </si>
  <si>
    <t>CBR57KT</t>
  </si>
  <si>
    <t>1,6 KAT</t>
  </si>
  <si>
    <t>22.11.1994</t>
  </si>
  <si>
    <t>20.01.2010</t>
  </si>
  <si>
    <t>435 KG</t>
  </si>
  <si>
    <t>SUPB01CBHRW7</t>
  </si>
  <si>
    <t>0829/96</t>
  </si>
  <si>
    <t>CBR U623</t>
  </si>
  <si>
    <t>06.01.1997</t>
  </si>
  <si>
    <t>13.02.2010</t>
  </si>
  <si>
    <t>1100 KG</t>
  </si>
  <si>
    <t>Mercedes</t>
  </si>
  <si>
    <t>CBR 78CM</t>
  </si>
  <si>
    <t>06.07.1983</t>
  </si>
  <si>
    <t>06.11.2009</t>
  </si>
  <si>
    <t>SUL330211T0014873</t>
  </si>
  <si>
    <t>przyczepa lekka</t>
  </si>
  <si>
    <t>SU9LC065090BR</t>
  </si>
  <si>
    <t>CBR12ST</t>
  </si>
  <si>
    <t>23.01.2009</t>
  </si>
  <si>
    <t>650 KG</t>
  </si>
  <si>
    <t>STAR</t>
  </si>
  <si>
    <t>JELCZ</t>
  </si>
  <si>
    <t>CBR F191</t>
  </si>
  <si>
    <t>20.01.1981</t>
  </si>
  <si>
    <t>04.05.2010</t>
  </si>
  <si>
    <t>8680 KG</t>
  </si>
  <si>
    <t>WDB6013711P401789</t>
  </si>
  <si>
    <t>CBR 78NM</t>
  </si>
  <si>
    <t>20.01.1995</t>
  </si>
  <si>
    <t>27.09.2009</t>
  </si>
  <si>
    <t>1815 KG</t>
  </si>
  <si>
    <t>ŻUK A 15</t>
  </si>
  <si>
    <t>ŻUK A 14</t>
  </si>
  <si>
    <t>TOE 624H</t>
  </si>
  <si>
    <t>TYS 3380</t>
  </si>
  <si>
    <t>18.08.1973</t>
  </si>
  <si>
    <t>31.05.1985</t>
  </si>
  <si>
    <t>12.06.2010</t>
  </si>
  <si>
    <t>16.02.2010</t>
  </si>
  <si>
    <t>KRONE</t>
  </si>
  <si>
    <t>CBR 23PE</t>
  </si>
  <si>
    <t>AZF 18</t>
  </si>
  <si>
    <t>PRZYCZEPA</t>
  </si>
  <si>
    <t>Nazwa jednostki</t>
  </si>
  <si>
    <t>Miejsko Gminny Ośrodek Kultury</t>
  </si>
  <si>
    <t>Miejsko-Gminny Ośrodek Pomocy</t>
  </si>
  <si>
    <t>urządzenia i wyposażenie</t>
  </si>
  <si>
    <t>zbiory biblioteczne</t>
  </si>
  <si>
    <t>Transporter 1,9D</t>
  </si>
  <si>
    <t>WV2ZZZ70ZPH126739</t>
  </si>
  <si>
    <t>CBR 3A12</t>
  </si>
  <si>
    <t>pożarniczy</t>
  </si>
  <si>
    <t>02.01.1993</t>
  </si>
  <si>
    <t>1070/9</t>
  </si>
  <si>
    <t>H9.20.41</t>
  </si>
  <si>
    <t>SUADW3AAPSS020054</t>
  </si>
  <si>
    <t>CBR 3A52</t>
  </si>
  <si>
    <t>22.09.1995/06.05.2011</t>
  </si>
  <si>
    <t>ROM SMART</t>
  </si>
  <si>
    <t>XL9RM302011035085</t>
  </si>
  <si>
    <t>CBR84PE</t>
  </si>
  <si>
    <t>PRZYCZEPA LEKKA</t>
  </si>
  <si>
    <t>Buk Pomorski</t>
  </si>
  <si>
    <t>pozostałe budowle 6szt</t>
  </si>
  <si>
    <t>Lokal mieszkalny</t>
  </si>
  <si>
    <t>Jaguszewice</t>
  </si>
  <si>
    <t>Płowężek</t>
  </si>
  <si>
    <t>skate park</t>
  </si>
  <si>
    <t>Jabłonowo Pomorskie, ul.Rynek</t>
  </si>
  <si>
    <t>Mileszewy,Kamień,Szczepanki,Konojady</t>
  </si>
  <si>
    <t>Świetlica wiejska</t>
  </si>
  <si>
    <t>Termoizolacja pawilonu szkolnego Szkoła Podstawowa</t>
  </si>
  <si>
    <t>Jabłnowo Pomorskie</t>
  </si>
  <si>
    <t>CBR 43MK</t>
  </si>
  <si>
    <t>wartość odtworzeniowa - nowa</t>
  </si>
  <si>
    <t>łącznie</t>
  </si>
  <si>
    <t xml:space="preserve"> 14.08.2013 14.08.2014 14.08.2015</t>
  </si>
  <si>
    <t>13.08.2014  13.08.2015 13.08.2016</t>
  </si>
  <si>
    <t>3 lata</t>
  </si>
  <si>
    <t>02.07.2013 02.07.2014 02.07.2015</t>
  </si>
  <si>
    <t>01.07.2014 01.07.2015 01.07.2016</t>
  </si>
  <si>
    <t xml:space="preserve">24.02.2013 24.02.2014 24.02.2015 </t>
  </si>
  <si>
    <t>23.02.2014 23.02.2015 23.02.2016</t>
  </si>
  <si>
    <t>12.01.2013 12.01.2014 12.01.2015</t>
  </si>
  <si>
    <t>11.01.2014 11.01.2015 11.01.2016</t>
  </si>
  <si>
    <t xml:space="preserve">05.06.2013 05.06.2014 05.06.2015 </t>
  </si>
  <si>
    <t>04.06.2014 04.06.2015 04.06.2016</t>
  </si>
  <si>
    <t>01.09.2013 01.09.2014 01.09.2015</t>
  </si>
  <si>
    <t>31.08.2014 31.08.2015 31.08.2016</t>
  </si>
  <si>
    <t>29.01.2013 29.01.2014 29.01.2015</t>
  </si>
  <si>
    <t>28.01.2014 28.01.2015 28.01.2016</t>
  </si>
  <si>
    <t>26.04.2013 26.04.2014 26.04.2015</t>
  </si>
  <si>
    <t>25.04.2014 25.04.2015 25.04.2016</t>
  </si>
  <si>
    <t>15.09.2013 15.09.2014 15.09.2015</t>
  </si>
  <si>
    <t>14.09.2014 14.09.2015 14.09.2016</t>
  </si>
  <si>
    <t>13.10.2012 13.10.2013 13.10.2014</t>
  </si>
  <si>
    <t>12.10.2013 12.10.2014 12.10.2015</t>
  </si>
  <si>
    <t>08.11.2012 08.11.2013 08.11.2014</t>
  </si>
  <si>
    <t>07.11.2013 07.11.2014 07.11.2015</t>
  </si>
  <si>
    <t>01.04.2013 01.04.2014 01.04.2015</t>
  </si>
  <si>
    <t>31.03.2014 31.03.2015 31.03.2016</t>
  </si>
  <si>
    <t xml:space="preserve"> 14.06.2013 14.06.2014 14.06.2015</t>
  </si>
  <si>
    <t xml:space="preserve"> 13.06.2014  13.06.2015 13.6.2016</t>
  </si>
  <si>
    <t xml:space="preserve"> 11.10.2012 11.10.2013 11.10.2014</t>
  </si>
  <si>
    <t>10.10.2013 10.10.2014 10.10.2015</t>
  </si>
  <si>
    <t>06.05.2013 06.05.2014 06.05.2015</t>
  </si>
  <si>
    <t>05.05.2013 05.05.2014 05.05.2015</t>
  </si>
  <si>
    <t xml:space="preserve"> 03.10.2012 03.10.2013 03.10.2014</t>
  </si>
  <si>
    <t xml:space="preserve"> 02.10.2013 02.10.2014 02.10.2015</t>
  </si>
  <si>
    <t xml:space="preserve"> 08.09.2013  08.09.2014 08.09.2015</t>
  </si>
  <si>
    <t xml:space="preserve"> 07.09.2014 07.09.2015 07.09.2016</t>
  </si>
  <si>
    <t>28.09.2012 28.09.2013 28.09.2014</t>
  </si>
  <si>
    <t>27.09.2013 27.09.2014 27.09.2015</t>
  </si>
  <si>
    <t>24.04.2013 24.04.2014 24.04.2015</t>
  </si>
  <si>
    <t xml:space="preserve"> 23.04.2014 23.04.2015 23.04.2016</t>
  </si>
  <si>
    <t xml:space="preserve"> 03.04.2013 03.04.2014 03.04.2015</t>
  </si>
  <si>
    <t>02.04.2014 02.04.2015 02.04.2016</t>
  </si>
  <si>
    <t xml:space="preserve"> 28.05.2013 28.05.2014 28.05.2015</t>
  </si>
  <si>
    <t xml:space="preserve"> 27.05.2014 27.05.2015 27.05.2016</t>
  </si>
  <si>
    <t xml:space="preserve"> 13.08.2013 13.08.2014 13.08.2015</t>
  </si>
  <si>
    <t>12.08.2014 12.08.2015 12.08.2016</t>
  </si>
  <si>
    <t xml:space="preserve"> 24.08.2013  24.08.2014 24.08.2015</t>
  </si>
  <si>
    <t xml:space="preserve"> 23.08.2013 23.08.2014 23.08.2016</t>
  </si>
  <si>
    <t xml:space="preserve"> 01.01.2013 01.01.2014 01.01.2015</t>
  </si>
  <si>
    <t xml:space="preserve"> 31.12.2013 31.12.2014 31.12.2015</t>
  </si>
  <si>
    <t>20.05.2013 20.05.2014 20.05.2015</t>
  </si>
  <si>
    <t>19.05.2014 19.05.2015 19.05.2016</t>
  </si>
  <si>
    <t>UBEZPIECZAJĄCY</t>
  </si>
  <si>
    <t>POSZKODOWANY</t>
  </si>
  <si>
    <t>UBEZPIECZYCIEL</t>
  </si>
  <si>
    <t>RYZYKO</t>
  </si>
  <si>
    <t>DATA SZKODY</t>
  </si>
  <si>
    <t>ODSZKODOWANIE</t>
  </si>
  <si>
    <t>JABŁONOWO POMORSKIE</t>
  </si>
  <si>
    <t>Sabina Rejewska</t>
  </si>
  <si>
    <t>TUW TUW</t>
  </si>
  <si>
    <t>OCD</t>
  </si>
  <si>
    <t>22.05.2010</t>
  </si>
  <si>
    <t>SP</t>
  </si>
  <si>
    <t>M</t>
  </si>
  <si>
    <t>UG</t>
  </si>
  <si>
    <t>28.11.2010</t>
  </si>
  <si>
    <t>SUMA:</t>
  </si>
  <si>
    <t>ZAJDA MACIEJ</t>
  </si>
  <si>
    <t>07.01.11</t>
  </si>
  <si>
    <t>KORNACKA AGNIESZKA</t>
  </si>
  <si>
    <t>14.05.11</t>
  </si>
  <si>
    <t>ZGKIM</t>
  </si>
  <si>
    <t>21.10.11</t>
  </si>
  <si>
    <t>TSF</t>
  </si>
  <si>
    <t>05.12.11</t>
  </si>
  <si>
    <t>SKRZYŃSKA DANUTA</t>
  </si>
  <si>
    <t>21.04.12</t>
  </si>
  <si>
    <t>11.07.12</t>
  </si>
  <si>
    <t>19.07.12</t>
  </si>
  <si>
    <t>SUGALSKA ALICJA</t>
  </si>
  <si>
    <t xml:space="preserve">07.04.12 </t>
  </si>
  <si>
    <t>W TRAKCIE</t>
  </si>
  <si>
    <t>GONDEK SŁAWOMIR</t>
  </si>
  <si>
    <t>15.08.12</t>
  </si>
  <si>
    <t>2009 / 2010</t>
  </si>
  <si>
    <t>Załącznik nr 4</t>
  </si>
  <si>
    <t>Załącznik nr 5</t>
  </si>
  <si>
    <t>Sposób obliczenia wartości odtworzeniowej = budynki administracyjne, budynki szkolne, hale sportowe - 3 823,00 zł/m2, budynki mieszkalne - 3 058,00 zł /m2, świetlice, remizy OSP - 2 293,00 zł/m2, budynki gospodarcze - 1 529,00 zł/m2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</si>
</sst>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\ [$zł-415];[Red]\-#,##0.00\ [$zł-415]"/>
    <numFmt numFmtId="167" formatCode="d/mm/yyyy"/>
    <numFmt numFmtId="168" formatCode="#,##0.00_ ;\-#,##0.00\ "/>
    <numFmt numFmtId="169" formatCode="[$-415]d\ mmmm\ yyyy"/>
    <numFmt numFmtId="170" formatCode="_-* #,##0.00&quot; zł&quot;_-;\-* #,##0.00&quot; zł&quot;_-;_-* \-??&quot; zł&quot;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u val="single"/>
      <sz val="10"/>
      <color indexed="8"/>
      <name val="Verdana"/>
      <family val="2"/>
    </font>
    <font>
      <sz val="11"/>
      <name val="Arial CE"/>
      <family val="0"/>
    </font>
    <font>
      <sz val="10"/>
      <name val="Arial CE"/>
      <family val="0"/>
    </font>
    <font>
      <sz val="9"/>
      <color indexed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8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25" borderId="10" xfId="0" applyFont="1" applyFill="1" applyBorder="1" applyAlignment="1">
      <alignment vertical="center" wrapText="1"/>
    </xf>
    <xf numFmtId="164" fontId="10" fillId="25" borderId="10" xfId="0" applyNumberFormat="1" applyFont="1" applyFill="1" applyBorder="1" applyAlignment="1">
      <alignment horizontal="right" vertical="center" wrapText="1"/>
    </xf>
    <xf numFmtId="0" fontId="13" fillId="25" borderId="10" xfId="0" applyFont="1" applyFill="1" applyBorder="1" applyAlignment="1">
      <alignment vertical="center" wrapText="1"/>
    </xf>
    <xf numFmtId="0" fontId="10" fillId="25" borderId="10" xfId="0" applyFont="1" applyFill="1" applyBorder="1" applyAlignment="1">
      <alignment horizontal="center" vertical="center" wrapText="1"/>
    </xf>
    <xf numFmtId="164" fontId="11" fillId="25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164" fontId="10" fillId="25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10" fillId="2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2" fontId="0" fillId="0" borderId="13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2" fontId="0" fillId="0" borderId="12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2" fontId="0" fillId="0" borderId="12" xfId="0" applyNumberForma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6" fillId="0" borderId="11" xfId="0" applyFont="1" applyBorder="1" applyAlignment="1">
      <alignment/>
    </xf>
    <xf numFmtId="2" fontId="0" fillId="0" borderId="11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vertical="center" wrapText="1"/>
    </xf>
    <xf numFmtId="43" fontId="0" fillId="0" borderId="12" xfId="42" applyFont="1" applyFill="1" applyBorder="1" applyAlignment="1">
      <alignment vertical="center" wrapText="1"/>
    </xf>
    <xf numFmtId="43" fontId="0" fillId="0" borderId="13" xfId="42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textRotation="180"/>
    </xf>
    <xf numFmtId="44" fontId="0" fillId="0" borderId="10" xfId="0" applyNumberFormat="1" applyFont="1" applyFill="1" applyBorder="1" applyAlignment="1">
      <alignment wrapText="1"/>
    </xf>
    <xf numFmtId="0" fontId="3" fillId="2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3" fillId="0" borderId="17" xfId="0" applyFont="1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 vertical="center" wrapText="1"/>
    </xf>
    <xf numFmtId="164" fontId="7" fillId="26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22" fillId="0" borderId="20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0" fontId="22" fillId="0" borderId="22" xfId="52" applyFont="1" applyFill="1" applyBorder="1" applyAlignment="1">
      <alignment horizontal="center" vertical="center" wrapText="1"/>
      <protection/>
    </xf>
    <xf numFmtId="164" fontId="22" fillId="0" borderId="2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23" xfId="52" applyFont="1" applyFill="1" applyBorder="1" applyAlignment="1">
      <alignment horizontal="center" vertical="center" wrapText="1"/>
      <protection/>
    </xf>
    <xf numFmtId="164" fontId="22" fillId="0" borderId="22" xfId="52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164" fontId="0" fillId="0" borderId="13" xfId="63" applyNumberFormat="1" applyFont="1" applyFill="1" applyBorder="1" applyAlignment="1" applyProtection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164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26" xfId="51" applyNumberFormat="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22" fillId="0" borderId="15" xfId="52" applyFont="1" applyFill="1" applyBorder="1" applyAlignment="1">
      <alignment horizontal="center" vertical="center" wrapText="1"/>
      <protection/>
    </xf>
    <xf numFmtId="0" fontId="22" fillId="0" borderId="27" xfId="52" applyFont="1" applyFill="1" applyBorder="1" applyAlignment="1">
      <alignment horizontal="center" vertical="center" wrapText="1"/>
      <protection/>
    </xf>
    <xf numFmtId="0" fontId="22" fillId="0" borderId="28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164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29" xfId="52" applyFont="1" applyFill="1" applyBorder="1" applyAlignment="1">
      <alignment horizontal="center" vertical="center" wrapText="1"/>
      <protection/>
    </xf>
    <xf numFmtId="164" fontId="40" fillId="0" borderId="29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32" xfId="52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3" fillId="0" borderId="0" xfId="0" applyNumberFormat="1" applyFont="1" applyFill="1" applyAlignment="1">
      <alignment horizontal="left" vertical="center" wrapText="1"/>
    </xf>
    <xf numFmtId="0" fontId="18" fillId="0" borderId="0" xfId="0" applyFont="1" applyBorder="1" applyAlignment="1">
      <alignment horizontal="center" textRotation="180"/>
    </xf>
    <xf numFmtId="0" fontId="3" fillId="0" borderId="0" xfId="0" applyNumberFormat="1" applyFont="1" applyAlignment="1">
      <alignment horizont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0" fillId="25" borderId="19" xfId="0" applyFont="1" applyFill="1" applyBorder="1" applyAlignment="1">
      <alignment horizontal="left" vertical="center" wrapText="1"/>
    </xf>
    <xf numFmtId="0" fontId="10" fillId="25" borderId="33" xfId="0" applyFont="1" applyFill="1" applyBorder="1" applyAlignment="1">
      <alignment horizontal="left" vertical="center" wrapText="1"/>
    </xf>
    <xf numFmtId="0" fontId="10" fillId="25" borderId="17" xfId="0" applyFont="1" applyFill="1" applyBorder="1" applyAlignment="1">
      <alignment horizontal="left" vertical="center" wrapText="1"/>
    </xf>
    <xf numFmtId="167" fontId="0" fillId="0" borderId="19" xfId="0" applyNumberFormat="1" applyFont="1" applyFill="1" applyBorder="1" applyAlignment="1">
      <alignment horizontal="center" wrapText="1"/>
    </xf>
    <xf numFmtId="167" fontId="0" fillId="0" borderId="17" xfId="0" applyNumberFormat="1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vertical="center"/>
    </xf>
    <xf numFmtId="0" fontId="0" fillId="0" borderId="30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zoomScaleSheetLayoutView="100" zoomScalePageLayoutView="0" workbookViewId="0" topLeftCell="A163">
      <selection activeCell="B183" sqref="B183:G183"/>
    </sheetView>
  </sheetViews>
  <sheetFormatPr defaultColWidth="9.140625" defaultRowHeight="12.75"/>
  <cols>
    <col min="1" max="1" width="5.28125" style="9" customWidth="1"/>
    <col min="2" max="2" width="3.7109375" style="13" customWidth="1"/>
    <col min="3" max="3" width="28.28125" style="13" customWidth="1"/>
    <col min="4" max="4" width="9.8515625" style="10" customWidth="1"/>
    <col min="5" max="5" width="20.57421875" style="14" customWidth="1"/>
    <col min="6" max="6" width="19.28125" style="14" customWidth="1"/>
    <col min="7" max="7" width="18.00390625" style="14" customWidth="1"/>
    <col min="8" max="8" width="33.00390625" style="13" customWidth="1"/>
    <col min="9" max="9" width="31.7109375" style="13" customWidth="1"/>
    <col min="10" max="10" width="8.28125" style="44" customWidth="1"/>
    <col min="11" max="11" width="16.8515625" style="9" bestFit="1" customWidth="1"/>
    <col min="12" max="12" width="15.7109375" style="9" bestFit="1" customWidth="1"/>
    <col min="13" max="14" width="16.8515625" style="9" bestFit="1" customWidth="1"/>
    <col min="15" max="16384" width="9.140625" style="9" customWidth="1"/>
  </cols>
  <sheetData>
    <row r="1" spans="1:9" ht="30" customHeight="1">
      <c r="A1" s="203" t="s">
        <v>620</v>
      </c>
      <c r="B1" s="203"/>
      <c r="C1" s="203"/>
      <c r="D1" s="203"/>
      <c r="E1" s="203"/>
      <c r="F1" s="203"/>
      <c r="G1" s="203"/>
      <c r="H1" s="203"/>
      <c r="I1" s="203"/>
    </row>
    <row r="2" spans="1:9" ht="16.5" customHeight="1">
      <c r="A2" s="74"/>
      <c r="B2" s="74"/>
      <c r="C2" s="74"/>
      <c r="D2" s="74"/>
      <c r="E2" s="74"/>
      <c r="F2" s="74"/>
      <c r="G2" s="74"/>
      <c r="H2" s="74"/>
      <c r="I2" s="74"/>
    </row>
    <row r="3" spans="2:9" ht="38.25">
      <c r="B3" s="28" t="s">
        <v>0</v>
      </c>
      <c r="C3" s="28" t="s">
        <v>26</v>
      </c>
      <c r="D3" s="28" t="s">
        <v>1</v>
      </c>
      <c r="E3" s="29" t="s">
        <v>18</v>
      </c>
      <c r="F3" s="29" t="s">
        <v>531</v>
      </c>
      <c r="G3" s="29" t="s">
        <v>41</v>
      </c>
      <c r="H3" s="28" t="s">
        <v>27</v>
      </c>
      <c r="I3" s="28" t="s">
        <v>14</v>
      </c>
    </row>
    <row r="4" spans="2:10" ht="21" customHeight="1">
      <c r="B4" s="15" t="s">
        <v>17</v>
      </c>
      <c r="C4" s="196" t="s">
        <v>50</v>
      </c>
      <c r="D4" s="196"/>
      <c r="E4" s="196"/>
      <c r="F4" s="196"/>
      <c r="G4" s="196"/>
      <c r="H4" s="196"/>
      <c r="I4" s="16" t="s">
        <v>43</v>
      </c>
      <c r="J4" s="45"/>
    </row>
    <row r="5" spans="2:10" ht="15" customHeight="1">
      <c r="B5" s="61">
        <v>1</v>
      </c>
      <c r="C5" s="62" t="s">
        <v>365</v>
      </c>
      <c r="D5" s="61">
        <v>1910</v>
      </c>
      <c r="E5" s="63"/>
      <c r="F5" s="75">
        <v>2101600</v>
      </c>
      <c r="G5" s="54">
        <v>1050.8</v>
      </c>
      <c r="H5" s="55"/>
      <c r="I5" s="76" t="s">
        <v>368</v>
      </c>
      <c r="J5" s="45"/>
    </row>
    <row r="6" spans="2:10" ht="15" customHeight="1">
      <c r="B6" s="61">
        <v>2</v>
      </c>
      <c r="C6" s="62" t="s">
        <v>366</v>
      </c>
      <c r="D6" s="61">
        <v>1990</v>
      </c>
      <c r="E6" s="63"/>
      <c r="F6" s="75">
        <v>1233200</v>
      </c>
      <c r="G6" s="54">
        <v>616.6</v>
      </c>
      <c r="H6" s="55"/>
      <c r="I6" s="76" t="s">
        <v>369</v>
      </c>
      <c r="J6" s="45"/>
    </row>
    <row r="7" spans="2:10" ht="32.25" customHeight="1">
      <c r="B7" s="61">
        <v>3</v>
      </c>
      <c r="C7" s="62" t="s">
        <v>367</v>
      </c>
      <c r="D7" s="61">
        <v>1910</v>
      </c>
      <c r="E7" s="63"/>
      <c r="F7" s="75">
        <v>529676</v>
      </c>
      <c r="G7" s="54">
        <f>66.74+71.81</f>
        <v>138.55</v>
      </c>
      <c r="H7" s="55"/>
      <c r="I7" s="76"/>
      <c r="J7" s="45"/>
    </row>
    <row r="8" spans="2:10" ht="28.5" customHeight="1">
      <c r="B8" s="61">
        <v>4</v>
      </c>
      <c r="C8" s="62" t="s">
        <v>370</v>
      </c>
      <c r="D8" s="61">
        <v>1992</v>
      </c>
      <c r="E8" s="63">
        <v>68876.9</v>
      </c>
      <c r="F8" s="75"/>
      <c r="G8" s="54"/>
      <c r="H8" s="55"/>
      <c r="I8" s="76" t="s">
        <v>225</v>
      </c>
      <c r="J8" s="45"/>
    </row>
    <row r="9" spans="2:10" ht="31.5" customHeight="1">
      <c r="B9" s="61">
        <v>5</v>
      </c>
      <c r="C9" s="62" t="s">
        <v>371</v>
      </c>
      <c r="D9" s="61">
        <v>2000</v>
      </c>
      <c r="E9" s="63"/>
      <c r="F9" s="75">
        <v>30000</v>
      </c>
      <c r="G9" s="54"/>
      <c r="H9" s="55"/>
      <c r="I9" s="76" t="s">
        <v>372</v>
      </c>
      <c r="J9" s="45"/>
    </row>
    <row r="10" spans="2:10" ht="18.75" customHeight="1">
      <c r="B10" s="61">
        <v>6</v>
      </c>
      <c r="C10" s="62" t="s">
        <v>51</v>
      </c>
      <c r="D10" s="61">
        <v>1979</v>
      </c>
      <c r="E10" s="63"/>
      <c r="F10" s="75">
        <v>160000</v>
      </c>
      <c r="G10" s="54"/>
      <c r="H10" s="55"/>
      <c r="I10" s="76" t="s">
        <v>373</v>
      </c>
      <c r="J10" s="45"/>
    </row>
    <row r="11" spans="2:10" ht="27" customHeight="1">
      <c r="B11" s="61">
        <v>7</v>
      </c>
      <c r="C11" s="62" t="s">
        <v>374</v>
      </c>
      <c r="D11" s="61">
        <v>1982</v>
      </c>
      <c r="E11" s="63"/>
      <c r="F11" s="75">
        <v>1711953</v>
      </c>
      <c r="G11" s="54">
        <v>746.6</v>
      </c>
      <c r="H11" s="55"/>
      <c r="I11" s="76" t="s">
        <v>375</v>
      </c>
      <c r="J11" s="45"/>
    </row>
    <row r="12" spans="2:10" ht="27" customHeight="1">
      <c r="B12" s="61">
        <v>8</v>
      </c>
      <c r="C12" s="62" t="s">
        <v>376</v>
      </c>
      <c r="D12" s="61">
        <v>1976</v>
      </c>
      <c r="E12" s="63"/>
      <c r="F12" s="75">
        <v>80000</v>
      </c>
      <c r="G12" s="54"/>
      <c r="H12" s="55"/>
      <c r="I12" s="76" t="s">
        <v>377</v>
      </c>
      <c r="J12" s="45"/>
    </row>
    <row r="13" spans="2:10" ht="27" customHeight="1">
      <c r="B13" s="61">
        <v>9</v>
      </c>
      <c r="C13" s="62" t="s">
        <v>376</v>
      </c>
      <c r="D13" s="61">
        <v>1952</v>
      </c>
      <c r="E13" s="63"/>
      <c r="F13" s="75">
        <v>80000</v>
      </c>
      <c r="G13" s="54"/>
      <c r="H13" s="55"/>
      <c r="I13" s="76" t="s">
        <v>109</v>
      </c>
      <c r="J13" s="45"/>
    </row>
    <row r="14" spans="2:10" ht="27" customHeight="1">
      <c r="B14" s="61">
        <v>10</v>
      </c>
      <c r="C14" s="62" t="s">
        <v>376</v>
      </c>
      <c r="D14" s="61">
        <v>1970</v>
      </c>
      <c r="E14" s="63"/>
      <c r="F14" s="75">
        <v>80000</v>
      </c>
      <c r="G14" s="54"/>
      <c r="H14" s="55"/>
      <c r="I14" s="76" t="s">
        <v>378</v>
      </c>
      <c r="J14" s="45"/>
    </row>
    <row r="15" spans="2:10" ht="27" customHeight="1">
      <c r="B15" s="61">
        <v>11</v>
      </c>
      <c r="C15" s="62" t="s">
        <v>376</v>
      </c>
      <c r="D15" s="61">
        <v>1960</v>
      </c>
      <c r="E15" s="63"/>
      <c r="F15" s="75">
        <v>50000</v>
      </c>
      <c r="G15" s="54"/>
      <c r="H15" s="55"/>
      <c r="I15" s="76" t="s">
        <v>226</v>
      </c>
      <c r="J15" s="45"/>
    </row>
    <row r="16" spans="2:10" ht="27" customHeight="1">
      <c r="B16" s="61">
        <v>12</v>
      </c>
      <c r="C16" s="62" t="s">
        <v>379</v>
      </c>
      <c r="D16" s="61">
        <v>1961</v>
      </c>
      <c r="E16" s="63"/>
      <c r="F16" s="75">
        <v>60000</v>
      </c>
      <c r="G16" s="54"/>
      <c r="H16" s="55"/>
      <c r="I16" s="76" t="s">
        <v>380</v>
      </c>
      <c r="J16" s="45"/>
    </row>
    <row r="17" spans="2:10" ht="27" customHeight="1">
      <c r="B17" s="61">
        <v>13</v>
      </c>
      <c r="C17" s="62" t="s">
        <v>381</v>
      </c>
      <c r="D17" s="61">
        <v>1993</v>
      </c>
      <c r="E17" s="63"/>
      <c r="F17" s="75">
        <v>35000</v>
      </c>
      <c r="G17" s="54"/>
      <c r="H17" s="55"/>
      <c r="I17" s="61" t="s">
        <v>519</v>
      </c>
      <c r="J17" s="45"/>
    </row>
    <row r="18" spans="2:10" ht="15" customHeight="1">
      <c r="B18" s="61">
        <v>14</v>
      </c>
      <c r="C18" s="62" t="s">
        <v>52</v>
      </c>
      <c r="D18" s="61"/>
      <c r="E18" s="63">
        <v>22690.4</v>
      </c>
      <c r="F18" s="75"/>
      <c r="G18" s="54"/>
      <c r="H18" s="55"/>
      <c r="I18" s="76"/>
      <c r="J18" s="45"/>
    </row>
    <row r="19" spans="2:10" ht="27.75" customHeight="1">
      <c r="B19" s="61">
        <v>15</v>
      </c>
      <c r="C19" s="62" t="s">
        <v>382</v>
      </c>
      <c r="D19" s="61">
        <v>2003</v>
      </c>
      <c r="E19" s="63">
        <v>348425.38</v>
      </c>
      <c r="F19" s="75"/>
      <c r="G19" s="54"/>
      <c r="H19" s="55"/>
      <c r="I19" s="76" t="s">
        <v>388</v>
      </c>
      <c r="J19" s="45"/>
    </row>
    <row r="20" spans="2:10" ht="15.75" customHeight="1">
      <c r="B20" s="61">
        <v>16</v>
      </c>
      <c r="C20" s="62" t="s">
        <v>53</v>
      </c>
      <c r="D20" s="61"/>
      <c r="E20" s="63">
        <v>36590.4</v>
      </c>
      <c r="F20" s="75"/>
      <c r="G20" s="54"/>
      <c r="H20" s="55"/>
      <c r="I20" s="76"/>
      <c r="J20" s="45"/>
    </row>
    <row r="21" spans="2:10" ht="15" customHeight="1">
      <c r="B21" s="61">
        <v>17</v>
      </c>
      <c r="C21" s="62" t="s">
        <v>54</v>
      </c>
      <c r="D21" s="61"/>
      <c r="E21" s="63">
        <v>150823.67</v>
      </c>
      <c r="F21" s="75"/>
      <c r="G21" s="54"/>
      <c r="H21" s="55"/>
      <c r="I21" s="76"/>
      <c r="J21" s="45"/>
    </row>
    <row r="22" spans="2:10" ht="42.75" customHeight="1">
      <c r="B22" s="61">
        <v>18</v>
      </c>
      <c r="C22" s="62" t="s">
        <v>392</v>
      </c>
      <c r="D22" s="61" t="s">
        <v>393</v>
      </c>
      <c r="E22" s="63">
        <v>2329986.33</v>
      </c>
      <c r="F22" s="75"/>
      <c r="G22" s="54"/>
      <c r="H22" s="55"/>
      <c r="I22" s="76" t="s">
        <v>394</v>
      </c>
      <c r="J22" s="45"/>
    </row>
    <row r="23" spans="2:10" ht="15" customHeight="1">
      <c r="B23" s="61">
        <v>19</v>
      </c>
      <c r="C23" s="62" t="s">
        <v>520</v>
      </c>
      <c r="D23" s="61"/>
      <c r="E23" s="63">
        <v>91144.11</v>
      </c>
      <c r="F23" s="75"/>
      <c r="G23" s="54"/>
      <c r="H23" s="55"/>
      <c r="I23" s="76"/>
      <c r="J23" s="45"/>
    </row>
    <row r="24" spans="2:10" ht="15" customHeight="1">
      <c r="B24" s="61">
        <v>20</v>
      </c>
      <c r="C24" s="62" t="s">
        <v>383</v>
      </c>
      <c r="D24" s="61"/>
      <c r="E24" s="63">
        <v>63046.85</v>
      </c>
      <c r="F24" s="75"/>
      <c r="G24" s="54"/>
      <c r="H24" s="55"/>
      <c r="I24" s="76"/>
      <c r="J24" s="45"/>
    </row>
    <row r="25" spans="2:10" ht="15" customHeight="1">
      <c r="B25" s="61">
        <v>21</v>
      </c>
      <c r="C25" s="62" t="s">
        <v>384</v>
      </c>
      <c r="D25" s="61">
        <v>2008</v>
      </c>
      <c r="E25" s="63"/>
      <c r="F25" s="75">
        <v>40977</v>
      </c>
      <c r="G25" s="54">
        <v>26.8</v>
      </c>
      <c r="H25" s="55"/>
      <c r="I25" s="76" t="s">
        <v>369</v>
      </c>
      <c r="J25" s="45"/>
    </row>
    <row r="26" spans="2:10" ht="15" customHeight="1">
      <c r="B26" s="61">
        <v>22</v>
      </c>
      <c r="C26" s="62" t="s">
        <v>385</v>
      </c>
      <c r="D26" s="61">
        <v>2007</v>
      </c>
      <c r="E26" s="63">
        <v>85441.25</v>
      </c>
      <c r="F26" s="75"/>
      <c r="G26" s="54"/>
      <c r="H26" s="55"/>
      <c r="I26" s="76"/>
      <c r="J26" s="45"/>
    </row>
    <row r="27" spans="2:10" ht="24.75" customHeight="1">
      <c r="B27" s="61">
        <v>23</v>
      </c>
      <c r="C27" s="62" t="s">
        <v>386</v>
      </c>
      <c r="D27" s="61"/>
      <c r="E27" s="63">
        <v>37008.94</v>
      </c>
      <c r="F27" s="75"/>
      <c r="G27" s="54"/>
      <c r="H27" s="55"/>
      <c r="I27" s="76" t="s">
        <v>387</v>
      </c>
      <c r="J27" s="45"/>
    </row>
    <row r="28" spans="2:10" ht="15" customHeight="1">
      <c r="B28" s="61">
        <v>24</v>
      </c>
      <c r="C28" s="62" t="s">
        <v>521</v>
      </c>
      <c r="D28" s="61"/>
      <c r="E28" s="63"/>
      <c r="F28" s="75">
        <v>127488</v>
      </c>
      <c r="G28" s="54">
        <v>41.69</v>
      </c>
      <c r="H28" s="55"/>
      <c r="I28" s="61" t="s">
        <v>522</v>
      </c>
      <c r="J28" s="45"/>
    </row>
    <row r="29" spans="2:10" ht="15" customHeight="1">
      <c r="B29" s="61">
        <v>25</v>
      </c>
      <c r="C29" s="62" t="s">
        <v>389</v>
      </c>
      <c r="D29" s="61"/>
      <c r="E29" s="63">
        <v>91288.65</v>
      </c>
      <c r="F29" s="75"/>
      <c r="G29" s="54"/>
      <c r="H29" s="55"/>
      <c r="I29" s="61" t="s">
        <v>523</v>
      </c>
      <c r="J29" s="45"/>
    </row>
    <row r="30" spans="2:10" ht="15" customHeight="1">
      <c r="B30" s="61">
        <v>26</v>
      </c>
      <c r="C30" s="62" t="s">
        <v>524</v>
      </c>
      <c r="D30" s="61"/>
      <c r="E30" s="63">
        <v>66474.96</v>
      </c>
      <c r="F30" s="75"/>
      <c r="G30" s="54"/>
      <c r="H30" s="55"/>
      <c r="I30" s="61" t="s">
        <v>525</v>
      </c>
      <c r="J30" s="45"/>
    </row>
    <row r="31" spans="2:10" ht="31.5" customHeight="1">
      <c r="B31" s="61">
        <v>27</v>
      </c>
      <c r="C31" s="62" t="s">
        <v>386</v>
      </c>
      <c r="D31" s="61"/>
      <c r="E31" s="63">
        <v>44900</v>
      </c>
      <c r="F31" s="75"/>
      <c r="G31" s="54"/>
      <c r="H31" s="55"/>
      <c r="I31" s="61" t="s">
        <v>526</v>
      </c>
      <c r="J31" s="45"/>
    </row>
    <row r="32" spans="2:10" ht="31.5" customHeight="1">
      <c r="B32" s="61">
        <v>28</v>
      </c>
      <c r="C32" s="62" t="s">
        <v>527</v>
      </c>
      <c r="D32" s="61"/>
      <c r="E32" s="63">
        <v>34097.42</v>
      </c>
      <c r="F32" s="75"/>
      <c r="G32" s="54"/>
      <c r="H32" s="55"/>
      <c r="I32" s="61" t="s">
        <v>378</v>
      </c>
      <c r="J32" s="45"/>
    </row>
    <row r="33" spans="2:10" ht="31.5" customHeight="1">
      <c r="B33" s="61">
        <v>29</v>
      </c>
      <c r="C33" s="62" t="s">
        <v>527</v>
      </c>
      <c r="D33" s="61" t="s">
        <v>391</v>
      </c>
      <c r="E33" s="63">
        <v>169347.95</v>
      </c>
      <c r="F33" s="75"/>
      <c r="G33" s="54"/>
      <c r="H33" s="55"/>
      <c r="I33" s="61" t="s">
        <v>390</v>
      </c>
      <c r="J33" s="45"/>
    </row>
    <row r="34" spans="2:10" ht="31.5" customHeight="1">
      <c r="B34" s="61">
        <v>30</v>
      </c>
      <c r="C34" s="62" t="s">
        <v>528</v>
      </c>
      <c r="D34" s="61"/>
      <c r="E34" s="63">
        <v>149999.5</v>
      </c>
      <c r="F34" s="75"/>
      <c r="G34" s="54"/>
      <c r="H34" s="55"/>
      <c r="I34" s="61" t="s">
        <v>529</v>
      </c>
      <c r="J34" s="45"/>
    </row>
    <row r="35" spans="2:11" ht="17.25" customHeight="1">
      <c r="B35" s="25"/>
      <c r="C35" s="195" t="s">
        <v>16</v>
      </c>
      <c r="D35" s="195"/>
      <c r="E35" s="26"/>
      <c r="F35" s="26">
        <f>SUM(F5:F7,E8,F9:F17,E18:E24,F25,E26:E27,F28,E29:E34)</f>
        <v>10110036.71</v>
      </c>
      <c r="G35" s="26"/>
      <c r="H35" s="27"/>
      <c r="I35" s="25"/>
      <c r="J35" s="45"/>
      <c r="K35" s="21"/>
    </row>
    <row r="36" spans="2:11" ht="17.25" customHeight="1">
      <c r="B36" s="15" t="s">
        <v>47</v>
      </c>
      <c r="C36" s="196" t="s">
        <v>72</v>
      </c>
      <c r="D36" s="196"/>
      <c r="E36" s="196"/>
      <c r="F36" s="196"/>
      <c r="G36" s="196"/>
      <c r="H36" s="196"/>
      <c r="I36" s="16" t="s">
        <v>63</v>
      </c>
      <c r="J36" s="45"/>
      <c r="K36" s="22"/>
    </row>
    <row r="37" spans="2:13" ht="43.5" customHeight="1">
      <c r="B37" s="54">
        <v>1</v>
      </c>
      <c r="C37" s="76" t="s">
        <v>45</v>
      </c>
      <c r="D37" s="54">
        <v>1970</v>
      </c>
      <c r="E37" s="96"/>
      <c r="F37" s="68">
        <v>2702096</v>
      </c>
      <c r="G37" s="54">
        <v>706.8</v>
      </c>
      <c r="H37" s="55" t="s">
        <v>69</v>
      </c>
      <c r="I37" s="76" t="s">
        <v>73</v>
      </c>
      <c r="J37" s="45"/>
      <c r="M37" s="21"/>
    </row>
    <row r="38" spans="2:13" ht="34.5" customHeight="1">
      <c r="B38" s="54">
        <v>2</v>
      </c>
      <c r="C38" s="76" t="s">
        <v>45</v>
      </c>
      <c r="D38" s="54">
        <v>1930</v>
      </c>
      <c r="E38" s="96"/>
      <c r="F38" s="68">
        <v>1364046</v>
      </c>
      <c r="G38" s="54">
        <v>356.8</v>
      </c>
      <c r="H38" s="131" t="s">
        <v>70</v>
      </c>
      <c r="I38" s="76" t="s">
        <v>73</v>
      </c>
      <c r="J38" s="45"/>
      <c r="M38" s="21"/>
    </row>
    <row r="39" spans="2:13" ht="34.5" customHeight="1">
      <c r="B39" s="54">
        <v>3</v>
      </c>
      <c r="C39" s="76" t="s">
        <v>64</v>
      </c>
      <c r="D39" s="54">
        <v>1997</v>
      </c>
      <c r="E39" s="96"/>
      <c r="F39" s="68">
        <v>2538854</v>
      </c>
      <c r="G39" s="54">
        <v>664.1</v>
      </c>
      <c r="H39" s="131" t="s">
        <v>71</v>
      </c>
      <c r="I39" s="76" t="s">
        <v>73</v>
      </c>
      <c r="J39" s="45"/>
      <c r="M39" s="21"/>
    </row>
    <row r="40" spans="1:13" ht="33.75" customHeight="1">
      <c r="A40" s="202"/>
      <c r="B40" s="54">
        <v>4</v>
      </c>
      <c r="C40" s="76" t="s">
        <v>65</v>
      </c>
      <c r="D40" s="54">
        <v>1930</v>
      </c>
      <c r="E40" s="96"/>
      <c r="F40" s="68">
        <v>113268</v>
      </c>
      <c r="G40" s="54">
        <v>74.08</v>
      </c>
      <c r="H40" s="131"/>
      <c r="I40" s="76" t="s">
        <v>73</v>
      </c>
      <c r="J40" s="45"/>
      <c r="M40" s="21"/>
    </row>
    <row r="41" spans="1:10" ht="15" customHeight="1">
      <c r="A41" s="202"/>
      <c r="B41" s="25"/>
      <c r="C41" s="195" t="s">
        <v>16</v>
      </c>
      <c r="D41" s="195"/>
      <c r="E41" s="26">
        <f>SUM(E37:E40)</f>
        <v>0</v>
      </c>
      <c r="F41" s="26">
        <f>SUM(F37:F40)</f>
        <v>6718264</v>
      </c>
      <c r="G41" s="26"/>
      <c r="H41" s="27"/>
      <c r="I41" s="25"/>
      <c r="J41" s="45"/>
    </row>
    <row r="42" spans="1:13" ht="30.75" customHeight="1">
      <c r="A42" s="202"/>
      <c r="B42" s="54">
        <v>1</v>
      </c>
      <c r="C42" s="76" t="s">
        <v>66</v>
      </c>
      <c r="D42" s="54">
        <v>1994</v>
      </c>
      <c r="E42" s="96">
        <v>21780</v>
      </c>
      <c r="F42" s="68"/>
      <c r="G42" s="54"/>
      <c r="H42" s="55"/>
      <c r="I42" s="76" t="s">
        <v>73</v>
      </c>
      <c r="J42" s="45"/>
      <c r="M42" s="21"/>
    </row>
    <row r="43" spans="1:13" ht="30.75" customHeight="1">
      <c r="A43" s="202"/>
      <c r="B43" s="54">
        <v>2</v>
      </c>
      <c r="C43" s="76" t="s">
        <v>67</v>
      </c>
      <c r="D43" s="54">
        <v>2000</v>
      </c>
      <c r="E43" s="96">
        <v>59192.77</v>
      </c>
      <c r="F43" s="68"/>
      <c r="G43" s="54"/>
      <c r="H43" s="131"/>
      <c r="I43" s="76" t="s">
        <v>73</v>
      </c>
      <c r="J43" s="45"/>
      <c r="M43" s="21"/>
    </row>
    <row r="44" spans="2:13" ht="30.75" customHeight="1">
      <c r="B44" s="54">
        <v>3</v>
      </c>
      <c r="C44" s="76" t="s">
        <v>68</v>
      </c>
      <c r="D44" s="54">
        <v>2005</v>
      </c>
      <c r="E44" s="96">
        <v>54854.8</v>
      </c>
      <c r="F44" s="68"/>
      <c r="G44" s="54"/>
      <c r="H44" s="131"/>
      <c r="I44" s="76" t="s">
        <v>73</v>
      </c>
      <c r="J44" s="45"/>
      <c r="M44" s="21"/>
    </row>
    <row r="45" spans="2:10" ht="15" customHeight="1">
      <c r="B45" s="25"/>
      <c r="C45" s="195" t="s">
        <v>16</v>
      </c>
      <c r="D45" s="195"/>
      <c r="E45" s="26">
        <f>SUM(E42:E44)</f>
        <v>135827.57</v>
      </c>
      <c r="F45" s="26"/>
      <c r="G45" s="26"/>
      <c r="H45" s="27"/>
      <c r="I45" s="25"/>
      <c r="J45" s="45"/>
    </row>
    <row r="46" spans="2:9" ht="12.75">
      <c r="B46" s="15" t="s">
        <v>49</v>
      </c>
      <c r="C46" s="198" t="s">
        <v>106</v>
      </c>
      <c r="D46" s="199"/>
      <c r="E46" s="199"/>
      <c r="F46" s="199"/>
      <c r="G46" s="199"/>
      <c r="H46" s="200"/>
      <c r="I46" s="16" t="s">
        <v>107</v>
      </c>
    </row>
    <row r="47" spans="2:9" ht="12.75">
      <c r="B47" s="54">
        <v>1</v>
      </c>
      <c r="C47" s="76" t="s">
        <v>108</v>
      </c>
      <c r="D47" s="54"/>
      <c r="E47" s="82"/>
      <c r="F47" s="67">
        <v>440000</v>
      </c>
      <c r="G47" s="76"/>
      <c r="H47" s="55"/>
      <c r="I47" s="76" t="s">
        <v>109</v>
      </c>
    </row>
    <row r="48" spans="2:9" ht="12.75">
      <c r="B48" s="54">
        <v>2</v>
      </c>
      <c r="C48" s="76" t="s">
        <v>68</v>
      </c>
      <c r="D48" s="54"/>
      <c r="E48" s="82">
        <v>118415.4</v>
      </c>
      <c r="F48" s="67"/>
      <c r="G48" s="76"/>
      <c r="H48" s="55"/>
      <c r="I48" s="76" t="s">
        <v>109</v>
      </c>
    </row>
    <row r="49" spans="2:14" ht="12.75">
      <c r="B49" s="25"/>
      <c r="C49" s="195" t="s">
        <v>16</v>
      </c>
      <c r="D49" s="195"/>
      <c r="E49" s="26"/>
      <c r="F49" s="26">
        <f>SUM(F47,E48)</f>
        <v>558415.4</v>
      </c>
      <c r="G49" s="26"/>
      <c r="H49" s="27"/>
      <c r="I49" s="25"/>
      <c r="L49" s="10"/>
      <c r="M49" s="14"/>
      <c r="N49" s="14"/>
    </row>
    <row r="50" spans="2:9" ht="12.75">
      <c r="B50" s="15" t="s">
        <v>28</v>
      </c>
      <c r="C50" s="196" t="s">
        <v>133</v>
      </c>
      <c r="D50" s="196"/>
      <c r="E50" s="196"/>
      <c r="F50" s="196"/>
      <c r="G50" s="196"/>
      <c r="H50" s="196"/>
      <c r="I50" s="16" t="s">
        <v>134</v>
      </c>
    </row>
    <row r="51" spans="2:10" ht="98.25" customHeight="1">
      <c r="B51" s="54">
        <v>1</v>
      </c>
      <c r="C51" s="76" t="s">
        <v>135</v>
      </c>
      <c r="D51" s="54">
        <v>2003</v>
      </c>
      <c r="E51" s="91"/>
      <c r="F51" s="92">
        <v>10000000</v>
      </c>
      <c r="G51" s="76" t="s">
        <v>136</v>
      </c>
      <c r="H51" s="55" t="s">
        <v>137</v>
      </c>
      <c r="I51" s="76" t="s">
        <v>138</v>
      </c>
      <c r="J51" s="45"/>
    </row>
    <row r="52" spans="2:10" ht="39.75" customHeight="1">
      <c r="B52" s="54">
        <v>2</v>
      </c>
      <c r="C52" s="76" t="s">
        <v>139</v>
      </c>
      <c r="D52" s="54">
        <v>2005</v>
      </c>
      <c r="E52" s="91"/>
      <c r="F52" s="92">
        <v>5734500</v>
      </c>
      <c r="G52" s="76" t="s">
        <v>140</v>
      </c>
      <c r="H52" s="55" t="s">
        <v>141</v>
      </c>
      <c r="I52" s="76" t="s">
        <v>138</v>
      </c>
      <c r="J52" s="45"/>
    </row>
    <row r="53" spans="2:12" ht="12.75">
      <c r="B53" s="25"/>
      <c r="C53" s="195" t="s">
        <v>16</v>
      </c>
      <c r="D53" s="195"/>
      <c r="E53" s="26"/>
      <c r="F53" s="26">
        <f>SUM(F51:F52)</f>
        <v>15734500</v>
      </c>
      <c r="G53" s="26"/>
      <c r="H53" s="27"/>
      <c r="I53" s="25"/>
      <c r="L53" s="14"/>
    </row>
    <row r="54" spans="2:12" ht="12.75">
      <c r="B54" s="15" t="s">
        <v>156</v>
      </c>
      <c r="C54" s="196" t="s">
        <v>155</v>
      </c>
      <c r="D54" s="196"/>
      <c r="E54" s="196"/>
      <c r="F54" s="196"/>
      <c r="G54" s="196"/>
      <c r="H54" s="196"/>
      <c r="I54" s="16" t="s">
        <v>157</v>
      </c>
      <c r="L54" s="14"/>
    </row>
    <row r="55" spans="2:12" ht="38.25">
      <c r="B55" s="54">
        <v>1</v>
      </c>
      <c r="C55" s="76" t="s">
        <v>45</v>
      </c>
      <c r="D55" s="76" t="s">
        <v>395</v>
      </c>
      <c r="E55" s="82"/>
      <c r="F55" s="56">
        <v>2879713</v>
      </c>
      <c r="G55" s="76">
        <v>753.26</v>
      </c>
      <c r="H55" s="55" t="s">
        <v>159</v>
      </c>
      <c r="I55" s="76" t="s">
        <v>160</v>
      </c>
      <c r="L55" s="14"/>
    </row>
    <row r="56" spans="2:12" ht="25.5">
      <c r="B56" s="54">
        <v>2</v>
      </c>
      <c r="C56" s="76" t="s">
        <v>158</v>
      </c>
      <c r="D56" s="54"/>
      <c r="E56" s="82"/>
      <c r="F56" s="56">
        <v>88682</v>
      </c>
      <c r="G56" s="76">
        <v>58</v>
      </c>
      <c r="H56" s="55"/>
      <c r="I56" s="76" t="s">
        <v>160</v>
      </c>
      <c r="L56" s="14"/>
    </row>
    <row r="57" spans="2:12" ht="25.5">
      <c r="B57" s="54">
        <v>3</v>
      </c>
      <c r="C57" s="76" t="s">
        <v>68</v>
      </c>
      <c r="D57" s="54"/>
      <c r="E57" s="82">
        <v>62513</v>
      </c>
      <c r="F57" s="56"/>
      <c r="G57" s="76"/>
      <c r="H57" s="55"/>
      <c r="I57" s="76" t="s">
        <v>160</v>
      </c>
      <c r="L57" s="14"/>
    </row>
    <row r="58" spans="2:9" ht="12.75">
      <c r="B58" s="25"/>
      <c r="C58" s="195" t="s">
        <v>16</v>
      </c>
      <c r="D58" s="195"/>
      <c r="E58" s="26"/>
      <c r="F58" s="26">
        <f>SUM(F55:F56,E57)</f>
        <v>3030908</v>
      </c>
      <c r="G58" s="26"/>
      <c r="H58" s="27"/>
      <c r="I58" s="25"/>
    </row>
    <row r="59" spans="2:9" ht="12.75">
      <c r="B59" s="15" t="s">
        <v>32</v>
      </c>
      <c r="C59" s="196" t="s">
        <v>163</v>
      </c>
      <c r="D59" s="196"/>
      <c r="E59" s="196"/>
      <c r="F59" s="196"/>
      <c r="G59" s="196"/>
      <c r="H59" s="196"/>
      <c r="I59" s="16" t="s">
        <v>164</v>
      </c>
    </row>
    <row r="60" spans="2:9" ht="38.25">
      <c r="B60" s="54">
        <v>1</v>
      </c>
      <c r="C60" s="76" t="s">
        <v>108</v>
      </c>
      <c r="D60" s="76" t="s">
        <v>396</v>
      </c>
      <c r="E60" s="96"/>
      <c r="F60" s="59">
        <v>2600000</v>
      </c>
      <c r="G60" s="76"/>
      <c r="H60" s="96" t="s">
        <v>184</v>
      </c>
      <c r="I60" s="76" t="s">
        <v>189</v>
      </c>
    </row>
    <row r="61" spans="2:9" ht="25.5">
      <c r="B61" s="54">
        <v>2</v>
      </c>
      <c r="C61" s="76" t="s">
        <v>165</v>
      </c>
      <c r="D61" s="76">
        <v>1900</v>
      </c>
      <c r="E61" s="96"/>
      <c r="F61" s="59">
        <v>648000</v>
      </c>
      <c r="G61" s="76"/>
      <c r="H61" s="96" t="s">
        <v>185</v>
      </c>
      <c r="I61" s="76"/>
    </row>
    <row r="62" spans="2:9" ht="12.75">
      <c r="B62" s="54">
        <v>3</v>
      </c>
      <c r="C62" s="76" t="s">
        <v>166</v>
      </c>
      <c r="D62" s="76">
        <v>1900</v>
      </c>
      <c r="E62" s="96"/>
      <c r="F62" s="59">
        <v>254000</v>
      </c>
      <c r="G62" s="76"/>
      <c r="H62" s="96" t="s">
        <v>186</v>
      </c>
      <c r="I62" s="76"/>
    </row>
    <row r="63" spans="2:9" ht="12.75">
      <c r="B63" s="54">
        <v>4</v>
      </c>
      <c r="C63" s="76" t="s">
        <v>167</v>
      </c>
      <c r="D63" s="76">
        <v>1920</v>
      </c>
      <c r="E63" s="96"/>
      <c r="F63" s="59">
        <v>64000</v>
      </c>
      <c r="G63" s="76"/>
      <c r="H63" s="96"/>
      <c r="I63" s="76"/>
    </row>
    <row r="64" spans="2:9" ht="25.5">
      <c r="B64" s="54">
        <v>5</v>
      </c>
      <c r="C64" s="76" t="s">
        <v>168</v>
      </c>
      <c r="D64" s="76">
        <v>1981</v>
      </c>
      <c r="E64" s="96"/>
      <c r="F64" s="59">
        <v>538000</v>
      </c>
      <c r="G64" s="76"/>
      <c r="H64" s="96" t="s">
        <v>187</v>
      </c>
      <c r="I64" s="76"/>
    </row>
    <row r="65" spans="2:9" ht="25.5">
      <c r="B65" s="54">
        <v>6</v>
      </c>
      <c r="C65" s="76" t="s">
        <v>169</v>
      </c>
      <c r="D65" s="76">
        <v>1964</v>
      </c>
      <c r="E65" s="96"/>
      <c r="F65" s="59">
        <v>300000</v>
      </c>
      <c r="G65" s="76"/>
      <c r="H65" s="96" t="s">
        <v>188</v>
      </c>
      <c r="I65" s="76"/>
    </row>
    <row r="66" spans="2:9" ht="12.75">
      <c r="B66" s="54">
        <v>7</v>
      </c>
      <c r="C66" s="76" t="s">
        <v>170</v>
      </c>
      <c r="D66" s="76">
        <v>2001</v>
      </c>
      <c r="E66" s="96">
        <v>498939.37</v>
      </c>
      <c r="F66" s="59"/>
      <c r="G66" s="76"/>
      <c r="H66" s="96"/>
      <c r="I66" s="76"/>
    </row>
    <row r="67" spans="2:9" ht="12.75">
      <c r="B67" s="25"/>
      <c r="C67" s="195" t="s">
        <v>16</v>
      </c>
      <c r="D67" s="195"/>
      <c r="E67" s="26"/>
      <c r="F67" s="26">
        <f>SUM(F60:F65,E66)</f>
        <v>4902939.37</v>
      </c>
      <c r="G67" s="26"/>
      <c r="H67" s="27"/>
      <c r="I67" s="25"/>
    </row>
    <row r="68" spans="2:9" ht="15" customHeight="1">
      <c r="B68" s="54">
        <v>1</v>
      </c>
      <c r="C68" s="87" t="s">
        <v>171</v>
      </c>
      <c r="D68" s="84"/>
      <c r="E68" s="93">
        <v>82425.2</v>
      </c>
      <c r="F68" s="128"/>
      <c r="G68" s="84"/>
      <c r="H68" s="97"/>
      <c r="I68" s="84"/>
    </row>
    <row r="69" spans="2:9" ht="15" customHeight="1">
      <c r="B69" s="54">
        <v>2</v>
      </c>
      <c r="C69" s="88" t="s">
        <v>172</v>
      </c>
      <c r="D69" s="54"/>
      <c r="E69" s="82">
        <v>3500</v>
      </c>
      <c r="F69" s="59"/>
      <c r="G69" s="54"/>
      <c r="H69" s="55"/>
      <c r="I69" s="54"/>
    </row>
    <row r="70" spans="2:9" ht="15" customHeight="1">
      <c r="B70" s="54">
        <v>3</v>
      </c>
      <c r="C70" s="88" t="s">
        <v>173</v>
      </c>
      <c r="D70" s="54"/>
      <c r="E70" s="82">
        <v>12000</v>
      </c>
      <c r="F70" s="59"/>
      <c r="G70" s="54"/>
      <c r="H70" s="55"/>
      <c r="I70" s="54"/>
    </row>
    <row r="71" spans="2:9" ht="15" customHeight="1">
      <c r="B71" s="54">
        <v>4</v>
      </c>
      <c r="C71" s="88" t="s">
        <v>174</v>
      </c>
      <c r="D71" s="54"/>
      <c r="E71" s="82">
        <v>12715.9</v>
      </c>
      <c r="F71" s="59"/>
      <c r="G71" s="54"/>
      <c r="H71" s="55"/>
      <c r="I71" s="54"/>
    </row>
    <row r="72" spans="2:9" ht="15" customHeight="1">
      <c r="B72" s="54">
        <v>5</v>
      </c>
      <c r="C72" s="88" t="s">
        <v>175</v>
      </c>
      <c r="D72" s="54"/>
      <c r="E72" s="82">
        <v>9848.9</v>
      </c>
      <c r="F72" s="59"/>
      <c r="G72" s="54"/>
      <c r="H72" s="55"/>
      <c r="I72" s="54"/>
    </row>
    <row r="73" spans="1:9" ht="15" customHeight="1">
      <c r="A73" s="202"/>
      <c r="B73" s="54">
        <v>6</v>
      </c>
      <c r="C73" s="88" t="s">
        <v>176</v>
      </c>
      <c r="D73" s="54"/>
      <c r="E73" s="82">
        <v>3821.7</v>
      </c>
      <c r="F73" s="59"/>
      <c r="G73" s="54"/>
      <c r="H73" s="55"/>
      <c r="I73" s="54"/>
    </row>
    <row r="74" spans="1:9" ht="15" customHeight="1">
      <c r="A74" s="202"/>
      <c r="B74" s="54">
        <v>7</v>
      </c>
      <c r="C74" s="88" t="s">
        <v>177</v>
      </c>
      <c r="D74" s="54"/>
      <c r="E74" s="82">
        <v>9757.4</v>
      </c>
      <c r="F74" s="59"/>
      <c r="G74" s="54"/>
      <c r="H74" s="55"/>
      <c r="I74" s="54"/>
    </row>
    <row r="75" spans="1:9" ht="15" customHeight="1">
      <c r="A75" s="202"/>
      <c r="B75" s="54">
        <v>8</v>
      </c>
      <c r="C75" s="88" t="s">
        <v>178</v>
      </c>
      <c r="D75" s="54"/>
      <c r="E75" s="82">
        <v>10490.7</v>
      </c>
      <c r="F75" s="59"/>
      <c r="G75" s="54"/>
      <c r="H75" s="55"/>
      <c r="I75" s="54"/>
    </row>
    <row r="76" spans="1:9" ht="15" customHeight="1">
      <c r="A76" s="202"/>
      <c r="B76" s="54">
        <v>9</v>
      </c>
      <c r="C76" s="88" t="s">
        <v>179</v>
      </c>
      <c r="D76" s="54"/>
      <c r="E76" s="82">
        <v>1951.5</v>
      </c>
      <c r="F76" s="59"/>
      <c r="G76" s="54"/>
      <c r="H76" s="55"/>
      <c r="I76" s="54"/>
    </row>
    <row r="77" spans="2:9" ht="15" customHeight="1">
      <c r="B77" s="54">
        <v>10</v>
      </c>
      <c r="C77" s="88" t="s">
        <v>180</v>
      </c>
      <c r="D77" s="54"/>
      <c r="E77" s="82">
        <v>41125</v>
      </c>
      <c r="F77" s="59"/>
      <c r="G77" s="54"/>
      <c r="H77" s="55"/>
      <c r="I77" s="54"/>
    </row>
    <row r="78" spans="2:9" ht="15" customHeight="1">
      <c r="B78" s="54">
        <v>11</v>
      </c>
      <c r="C78" s="88" t="s">
        <v>181</v>
      </c>
      <c r="D78" s="54"/>
      <c r="E78" s="82">
        <v>6917</v>
      </c>
      <c r="F78" s="59"/>
      <c r="G78" s="54"/>
      <c r="H78" s="55"/>
      <c r="I78" s="54"/>
    </row>
    <row r="79" spans="2:9" ht="15" customHeight="1">
      <c r="B79" s="54">
        <v>12</v>
      </c>
      <c r="C79" s="88" t="s">
        <v>182</v>
      </c>
      <c r="D79" s="54"/>
      <c r="E79" s="82">
        <v>38970</v>
      </c>
      <c r="F79" s="59"/>
      <c r="G79" s="54"/>
      <c r="H79" s="55"/>
      <c r="I79" s="54"/>
    </row>
    <row r="80" spans="2:9" ht="15" customHeight="1">
      <c r="B80" s="54">
        <v>13</v>
      </c>
      <c r="C80" s="88" t="s">
        <v>183</v>
      </c>
      <c r="D80" s="54"/>
      <c r="E80" s="82">
        <v>1849.8</v>
      </c>
      <c r="F80" s="59"/>
      <c r="G80" s="54"/>
      <c r="H80" s="55"/>
      <c r="I80" s="54"/>
    </row>
    <row r="81" spans="2:9" ht="12.75">
      <c r="B81" s="25"/>
      <c r="C81" s="195" t="s">
        <v>16</v>
      </c>
      <c r="D81" s="195"/>
      <c r="E81" s="26">
        <f>SUM(E68:E80)</f>
        <v>235373.09999999998</v>
      </c>
      <c r="F81" s="26"/>
      <c r="G81" s="26"/>
      <c r="H81" s="27"/>
      <c r="I81" s="25"/>
    </row>
    <row r="82" spans="2:9" ht="12.75">
      <c r="B82" s="15" t="s">
        <v>33</v>
      </c>
      <c r="C82" s="196" t="s">
        <v>196</v>
      </c>
      <c r="D82" s="196"/>
      <c r="E82" s="196"/>
      <c r="F82" s="196"/>
      <c r="G82" s="196"/>
      <c r="H82" s="196"/>
      <c r="I82" s="16" t="s">
        <v>44</v>
      </c>
    </row>
    <row r="83" spans="2:9" ht="25.5">
      <c r="B83" s="62">
        <v>1</v>
      </c>
      <c r="C83" s="100" t="s">
        <v>197</v>
      </c>
      <c r="D83" s="100">
        <v>1912</v>
      </c>
      <c r="E83" s="100"/>
      <c r="F83" s="125">
        <v>756954</v>
      </c>
      <c r="G83" s="100">
        <v>198</v>
      </c>
      <c r="H83" s="100" t="s">
        <v>200</v>
      </c>
      <c r="I83" s="99" t="s">
        <v>202</v>
      </c>
    </row>
    <row r="84" spans="2:9" ht="51">
      <c r="B84" s="62">
        <v>2</v>
      </c>
      <c r="C84" s="100" t="s">
        <v>198</v>
      </c>
      <c r="D84" s="101" t="s">
        <v>199</v>
      </c>
      <c r="E84" s="100"/>
      <c r="F84" s="125">
        <v>1280705</v>
      </c>
      <c r="G84" s="100">
        <v>335</v>
      </c>
      <c r="H84" s="100" t="s">
        <v>201</v>
      </c>
      <c r="I84" s="99" t="s">
        <v>202</v>
      </c>
    </row>
    <row r="85" spans="2:9" ht="25.5">
      <c r="B85" s="62">
        <v>3</v>
      </c>
      <c r="C85" s="100" t="s">
        <v>158</v>
      </c>
      <c r="D85" s="100">
        <v>1912</v>
      </c>
      <c r="E85" s="125">
        <v>155109.7</v>
      </c>
      <c r="F85" s="100"/>
      <c r="G85" s="100"/>
      <c r="H85" s="100"/>
      <c r="I85" s="99" t="s">
        <v>202</v>
      </c>
    </row>
    <row r="86" spans="2:9" ht="12.75">
      <c r="B86" s="25"/>
      <c r="C86" s="195" t="s">
        <v>16</v>
      </c>
      <c r="D86" s="195"/>
      <c r="E86" s="26"/>
      <c r="F86" s="26">
        <f>SUM(F83:F84,E85)</f>
        <v>2192768.7</v>
      </c>
      <c r="G86" s="26"/>
      <c r="H86" s="27"/>
      <c r="I86" s="25"/>
    </row>
    <row r="87" spans="2:9" ht="27" customHeight="1">
      <c r="B87" s="54">
        <v>1</v>
      </c>
      <c r="C87" s="87" t="s">
        <v>68</v>
      </c>
      <c r="D87" s="84"/>
      <c r="E87" s="95">
        <v>49067.9</v>
      </c>
      <c r="F87" s="98"/>
      <c r="G87" s="102"/>
      <c r="H87" s="97"/>
      <c r="I87" s="99" t="s">
        <v>202</v>
      </c>
    </row>
    <row r="88" spans="2:9" ht="27" customHeight="1">
      <c r="B88" s="54">
        <v>2</v>
      </c>
      <c r="C88" s="88" t="s">
        <v>66</v>
      </c>
      <c r="D88" s="54">
        <v>1990</v>
      </c>
      <c r="E88" s="59">
        <v>16335</v>
      </c>
      <c r="F88" s="129"/>
      <c r="G88" s="103"/>
      <c r="H88" s="55"/>
      <c r="I88" s="99" t="s">
        <v>202</v>
      </c>
    </row>
    <row r="89" spans="2:9" ht="27" customHeight="1">
      <c r="B89" s="54">
        <v>3</v>
      </c>
      <c r="C89" s="88" t="s">
        <v>203</v>
      </c>
      <c r="D89" s="54"/>
      <c r="E89" s="59">
        <v>55435.27</v>
      </c>
      <c r="F89" s="129"/>
      <c r="G89" s="103"/>
      <c r="H89" s="55"/>
      <c r="I89" s="99" t="s">
        <v>202</v>
      </c>
    </row>
    <row r="90" spans="2:9" ht="27" customHeight="1">
      <c r="B90" s="54">
        <v>4</v>
      </c>
      <c r="C90" s="88" t="s">
        <v>204</v>
      </c>
      <c r="D90" s="54"/>
      <c r="E90" s="59">
        <v>7058</v>
      </c>
      <c r="F90" s="129"/>
      <c r="G90" s="103"/>
      <c r="H90" s="55"/>
      <c r="I90" s="99" t="s">
        <v>202</v>
      </c>
    </row>
    <row r="91" spans="2:9" ht="12.75">
      <c r="B91" s="25"/>
      <c r="C91" s="195" t="s">
        <v>16</v>
      </c>
      <c r="D91" s="195"/>
      <c r="E91" s="26">
        <f>SUM(E87:E90)</f>
        <v>127896.17</v>
      </c>
      <c r="F91" s="26"/>
      <c r="G91" s="26"/>
      <c r="H91" s="27"/>
      <c r="I91" s="25"/>
    </row>
    <row r="92" spans="2:9" ht="12.75">
      <c r="B92" s="15" t="s">
        <v>34</v>
      </c>
      <c r="C92" s="196" t="s">
        <v>216</v>
      </c>
      <c r="D92" s="196"/>
      <c r="E92" s="196"/>
      <c r="F92" s="196"/>
      <c r="G92" s="196"/>
      <c r="H92" s="196"/>
      <c r="I92" s="16" t="s">
        <v>217</v>
      </c>
    </row>
    <row r="93" spans="2:9" ht="12.75">
      <c r="B93" s="54">
        <v>1</v>
      </c>
      <c r="C93" s="87" t="s">
        <v>218</v>
      </c>
      <c r="D93" s="83">
        <v>1965</v>
      </c>
      <c r="E93" s="187"/>
      <c r="F93" s="197">
        <v>1020000</v>
      </c>
      <c r="G93" s="87"/>
      <c r="H93" s="94"/>
      <c r="I93" s="83" t="s">
        <v>225</v>
      </c>
    </row>
    <row r="94" spans="2:9" ht="12.75">
      <c r="B94" s="54">
        <v>2</v>
      </c>
      <c r="C94" s="88" t="s">
        <v>219</v>
      </c>
      <c r="D94" s="76">
        <v>1964</v>
      </c>
      <c r="E94" s="188"/>
      <c r="F94" s="197"/>
      <c r="G94" s="88"/>
      <c r="H94" s="96"/>
      <c r="I94" s="76" t="s">
        <v>226</v>
      </c>
    </row>
    <row r="95" spans="2:9" ht="12.75">
      <c r="B95" s="54">
        <v>3</v>
      </c>
      <c r="C95" s="88" t="s">
        <v>220</v>
      </c>
      <c r="D95" s="76">
        <v>1966</v>
      </c>
      <c r="E95" s="188"/>
      <c r="F95" s="197"/>
      <c r="G95" s="88"/>
      <c r="H95" s="96"/>
      <c r="I95" s="76" t="s">
        <v>109</v>
      </c>
    </row>
    <row r="96" spans="2:9" ht="12.75">
      <c r="B96" s="54">
        <v>4</v>
      </c>
      <c r="C96" s="88" t="s">
        <v>221</v>
      </c>
      <c r="D96" s="76">
        <v>1959</v>
      </c>
      <c r="E96" s="188"/>
      <c r="F96" s="197"/>
      <c r="G96" s="88"/>
      <c r="H96" s="96"/>
      <c r="I96" s="76" t="s">
        <v>227</v>
      </c>
    </row>
    <row r="97" spans="2:9" ht="12.75">
      <c r="B97" s="54">
        <v>5</v>
      </c>
      <c r="C97" s="88" t="s">
        <v>222</v>
      </c>
      <c r="D97" s="76">
        <v>1976</v>
      </c>
      <c r="E97" s="188"/>
      <c r="F97" s="197"/>
      <c r="G97" s="88"/>
      <c r="H97" s="96"/>
      <c r="I97" s="76" t="s">
        <v>228</v>
      </c>
    </row>
    <row r="98" spans="2:9" ht="12.75">
      <c r="B98" s="54">
        <v>6</v>
      </c>
      <c r="C98" s="88" t="s">
        <v>223</v>
      </c>
      <c r="D98" s="76">
        <v>1964</v>
      </c>
      <c r="E98" s="188"/>
      <c r="F98" s="197"/>
      <c r="G98" s="88"/>
      <c r="H98" s="96"/>
      <c r="I98" s="76" t="s">
        <v>226</v>
      </c>
    </row>
    <row r="99" spans="2:9" ht="12.75">
      <c r="B99" s="54">
        <v>7</v>
      </c>
      <c r="C99" s="88" t="s">
        <v>224</v>
      </c>
      <c r="D99" s="76">
        <v>1966</v>
      </c>
      <c r="E99" s="188"/>
      <c r="F99" s="197"/>
      <c r="G99" s="88"/>
      <c r="H99" s="96"/>
      <c r="I99" s="76" t="s">
        <v>109</v>
      </c>
    </row>
    <row r="100" spans="2:9" ht="12.75">
      <c r="B100" s="25"/>
      <c r="C100" s="195" t="s">
        <v>16</v>
      </c>
      <c r="D100" s="195"/>
      <c r="E100" s="26">
        <f>SUM(E93:E99)</f>
        <v>0</v>
      </c>
      <c r="F100" s="26"/>
      <c r="G100" s="26"/>
      <c r="H100" s="27"/>
      <c r="I100" s="25"/>
    </row>
    <row r="101" spans="2:9" ht="12.75">
      <c r="B101" s="15" t="s">
        <v>42</v>
      </c>
      <c r="C101" s="196" t="s">
        <v>230</v>
      </c>
      <c r="D101" s="196"/>
      <c r="E101" s="196"/>
      <c r="F101" s="196"/>
      <c r="G101" s="196"/>
      <c r="H101" s="196"/>
      <c r="I101" s="16" t="s">
        <v>231</v>
      </c>
    </row>
    <row r="102" spans="2:9" ht="12.75">
      <c r="B102" s="54">
        <v>1</v>
      </c>
      <c r="C102" s="76" t="s">
        <v>232</v>
      </c>
      <c r="D102" s="87">
        <v>1972</v>
      </c>
      <c r="E102" s="94"/>
      <c r="F102" s="128">
        <v>256816</v>
      </c>
      <c r="G102" s="106">
        <v>112</v>
      </c>
      <c r="H102" s="96" t="s">
        <v>235</v>
      </c>
      <c r="I102" s="87" t="s">
        <v>239</v>
      </c>
    </row>
    <row r="103" spans="2:9" ht="12.75">
      <c r="B103" s="54">
        <v>2</v>
      </c>
      <c r="C103" s="76" t="s">
        <v>232</v>
      </c>
      <c r="D103" s="88">
        <v>1970</v>
      </c>
      <c r="E103" s="96"/>
      <c r="F103" s="130">
        <v>330192</v>
      </c>
      <c r="G103" s="107">
        <v>144</v>
      </c>
      <c r="H103" s="96" t="s">
        <v>236</v>
      </c>
      <c r="I103" s="88" t="s">
        <v>109</v>
      </c>
    </row>
    <row r="104" spans="2:9" ht="12.75">
      <c r="B104" s="54">
        <v>3</v>
      </c>
      <c r="C104" s="76" t="s">
        <v>232</v>
      </c>
      <c r="D104" s="88">
        <v>1968</v>
      </c>
      <c r="E104" s="96">
        <v>61332.68</v>
      </c>
      <c r="F104" s="59"/>
      <c r="G104" s="76"/>
      <c r="H104" s="96" t="s">
        <v>236</v>
      </c>
      <c r="I104" s="76" t="s">
        <v>226</v>
      </c>
    </row>
    <row r="105" spans="2:9" ht="12.75">
      <c r="B105" s="54">
        <v>4</v>
      </c>
      <c r="C105" s="76" t="s">
        <v>232</v>
      </c>
      <c r="D105" s="88">
        <v>1990</v>
      </c>
      <c r="E105" s="96">
        <v>149790.35</v>
      </c>
      <c r="F105" s="59"/>
      <c r="G105" s="76"/>
      <c r="H105" s="96" t="s">
        <v>236</v>
      </c>
      <c r="I105" s="76" t="s">
        <v>240</v>
      </c>
    </row>
    <row r="106" spans="2:9" ht="12.75">
      <c r="B106" s="54">
        <v>5</v>
      </c>
      <c r="C106" s="76" t="s">
        <v>232</v>
      </c>
      <c r="D106" s="88">
        <v>1969</v>
      </c>
      <c r="E106" s="96">
        <v>9650.51</v>
      </c>
      <c r="F106" s="59"/>
      <c r="G106" s="76"/>
      <c r="H106" s="96" t="s">
        <v>236</v>
      </c>
      <c r="I106" s="76" t="s">
        <v>241</v>
      </c>
    </row>
    <row r="107" spans="2:9" ht="25.5">
      <c r="B107" s="54">
        <v>6</v>
      </c>
      <c r="C107" s="88" t="s">
        <v>233</v>
      </c>
      <c r="D107" s="76">
        <v>1995</v>
      </c>
      <c r="E107" s="96">
        <v>163797</v>
      </c>
      <c r="F107" s="59"/>
      <c r="G107" s="76"/>
      <c r="H107" s="96" t="s">
        <v>237</v>
      </c>
      <c r="I107" s="76" t="s">
        <v>242</v>
      </c>
    </row>
    <row r="108" spans="2:9" ht="12.75">
      <c r="B108" s="54">
        <v>7</v>
      </c>
      <c r="C108" s="88" t="s">
        <v>234</v>
      </c>
      <c r="D108" s="76">
        <v>1995</v>
      </c>
      <c r="E108" s="96">
        <v>150000</v>
      </c>
      <c r="F108" s="59"/>
      <c r="G108" s="76"/>
      <c r="H108" s="96" t="s">
        <v>238</v>
      </c>
      <c r="I108" s="76" t="s">
        <v>242</v>
      </c>
    </row>
    <row r="109" spans="2:9" ht="12.75">
      <c r="B109" s="25"/>
      <c r="C109" s="195" t="s">
        <v>16</v>
      </c>
      <c r="D109" s="195"/>
      <c r="E109" s="26"/>
      <c r="F109" s="26">
        <f>SUM(F102:F103,E104:E108)</f>
        <v>1121578.54</v>
      </c>
      <c r="G109" s="26"/>
      <c r="H109" s="27"/>
      <c r="I109" s="25"/>
    </row>
    <row r="110" spans="2:9" ht="12.75">
      <c r="B110" s="15" t="s">
        <v>256</v>
      </c>
      <c r="C110" s="196" t="s">
        <v>257</v>
      </c>
      <c r="D110" s="196"/>
      <c r="E110" s="196"/>
      <c r="F110" s="196"/>
      <c r="G110" s="196"/>
      <c r="H110" s="196"/>
      <c r="I110" s="16" t="s">
        <v>258</v>
      </c>
    </row>
    <row r="111" spans="2:9" ht="12.75">
      <c r="B111" s="54">
        <v>1</v>
      </c>
      <c r="C111" s="76" t="s">
        <v>259</v>
      </c>
      <c r="D111" s="87"/>
      <c r="E111" s="94">
        <v>150000</v>
      </c>
      <c r="F111" s="128"/>
      <c r="G111" s="106"/>
      <c r="H111" s="96"/>
      <c r="I111" s="87" t="s">
        <v>260</v>
      </c>
    </row>
    <row r="112" spans="2:9" ht="12.75">
      <c r="B112" s="54">
        <v>2</v>
      </c>
      <c r="C112" s="76" t="s">
        <v>259</v>
      </c>
      <c r="D112" s="88"/>
      <c r="E112" s="96">
        <v>30000</v>
      </c>
      <c r="F112" s="130"/>
      <c r="G112" s="107"/>
      <c r="H112" s="96"/>
      <c r="I112" s="88" t="s">
        <v>261</v>
      </c>
    </row>
    <row r="113" spans="2:9" ht="12.75">
      <c r="B113" s="54">
        <v>5</v>
      </c>
      <c r="C113" s="76" t="s">
        <v>259</v>
      </c>
      <c r="D113" s="88"/>
      <c r="E113" s="96">
        <v>10000</v>
      </c>
      <c r="F113" s="59"/>
      <c r="G113" s="76"/>
      <c r="H113" s="96"/>
      <c r="I113" s="76" t="s">
        <v>262</v>
      </c>
    </row>
    <row r="114" spans="1:9" ht="12.75">
      <c r="A114" s="124"/>
      <c r="B114" s="54">
        <v>8</v>
      </c>
      <c r="C114" s="76" t="s">
        <v>259</v>
      </c>
      <c r="D114" s="76"/>
      <c r="E114" s="96">
        <v>200000</v>
      </c>
      <c r="F114" s="59"/>
      <c r="G114" s="76"/>
      <c r="H114" s="96"/>
      <c r="I114" s="76" t="s">
        <v>263</v>
      </c>
    </row>
    <row r="115" spans="2:9" ht="12.75">
      <c r="B115" s="54">
        <v>10</v>
      </c>
      <c r="C115" s="76" t="s">
        <v>259</v>
      </c>
      <c r="D115" s="76"/>
      <c r="E115" s="96">
        <v>55000</v>
      </c>
      <c r="F115" s="59"/>
      <c r="G115" s="76"/>
      <c r="H115" s="96"/>
      <c r="I115" s="76" t="s">
        <v>264</v>
      </c>
    </row>
    <row r="116" spans="2:9" ht="12.75">
      <c r="B116" s="54">
        <v>11</v>
      </c>
      <c r="C116" s="76" t="s">
        <v>259</v>
      </c>
      <c r="D116" s="76"/>
      <c r="E116" s="96">
        <v>150000</v>
      </c>
      <c r="F116" s="59"/>
      <c r="G116" s="76"/>
      <c r="H116" s="96"/>
      <c r="I116" s="76" t="s">
        <v>265</v>
      </c>
    </row>
    <row r="117" spans="2:9" ht="12.75">
      <c r="B117" s="54">
        <v>12</v>
      </c>
      <c r="C117" s="76" t="s">
        <v>259</v>
      </c>
      <c r="D117" s="76"/>
      <c r="E117" s="96">
        <v>200000</v>
      </c>
      <c r="F117" s="59"/>
      <c r="G117" s="76"/>
      <c r="H117" s="96"/>
      <c r="I117" s="76" t="s">
        <v>266</v>
      </c>
    </row>
    <row r="118" spans="2:9" ht="12.75">
      <c r="B118" s="54">
        <v>13</v>
      </c>
      <c r="C118" s="76" t="s">
        <v>259</v>
      </c>
      <c r="D118" s="76"/>
      <c r="E118" s="96">
        <v>60000</v>
      </c>
      <c r="F118" s="59"/>
      <c r="G118" s="76"/>
      <c r="H118" s="96"/>
      <c r="I118" s="76" t="s">
        <v>267</v>
      </c>
    </row>
    <row r="119" spans="2:9" ht="12.75">
      <c r="B119" s="54">
        <v>14</v>
      </c>
      <c r="C119" s="76" t="s">
        <v>259</v>
      </c>
      <c r="D119" s="76"/>
      <c r="E119" s="96">
        <v>200000</v>
      </c>
      <c r="F119" s="59"/>
      <c r="G119" s="76"/>
      <c r="H119" s="96"/>
      <c r="I119" s="76" t="s">
        <v>268</v>
      </c>
    </row>
    <row r="120" spans="2:9" ht="12.75">
      <c r="B120" s="54">
        <v>15</v>
      </c>
      <c r="C120" s="76" t="s">
        <v>259</v>
      </c>
      <c r="D120" s="76"/>
      <c r="E120" s="96">
        <v>50000</v>
      </c>
      <c r="F120" s="59"/>
      <c r="G120" s="76"/>
      <c r="H120" s="96"/>
      <c r="I120" s="76" t="s">
        <v>269</v>
      </c>
    </row>
    <row r="121" spans="2:9" ht="12.75">
      <c r="B121" s="54">
        <v>16</v>
      </c>
      <c r="C121" s="76" t="s">
        <v>259</v>
      </c>
      <c r="D121" s="76"/>
      <c r="E121" s="96">
        <v>50000</v>
      </c>
      <c r="F121" s="59"/>
      <c r="G121" s="76"/>
      <c r="H121" s="96"/>
      <c r="I121" s="76" t="s">
        <v>270</v>
      </c>
    </row>
    <row r="122" spans="2:9" ht="12.75">
      <c r="B122" s="54">
        <v>17</v>
      </c>
      <c r="C122" s="76" t="s">
        <v>259</v>
      </c>
      <c r="D122" s="76"/>
      <c r="E122" s="96">
        <v>50000</v>
      </c>
      <c r="F122" s="59"/>
      <c r="G122" s="76"/>
      <c r="H122" s="96"/>
      <c r="I122" s="76" t="s">
        <v>271</v>
      </c>
    </row>
    <row r="123" spans="2:9" ht="12.75">
      <c r="B123" s="54">
        <v>18</v>
      </c>
      <c r="C123" s="76" t="s">
        <v>259</v>
      </c>
      <c r="D123" s="76"/>
      <c r="E123" s="96">
        <v>20000</v>
      </c>
      <c r="F123" s="59"/>
      <c r="G123" s="76"/>
      <c r="H123" s="96"/>
      <c r="I123" s="76" t="s">
        <v>272</v>
      </c>
    </row>
    <row r="124" spans="2:9" ht="12.75">
      <c r="B124" s="54">
        <v>19</v>
      </c>
      <c r="C124" s="76" t="s">
        <v>259</v>
      </c>
      <c r="D124" s="76"/>
      <c r="E124" s="96">
        <v>80000</v>
      </c>
      <c r="F124" s="59"/>
      <c r="G124" s="76"/>
      <c r="H124" s="96"/>
      <c r="I124" s="76" t="s">
        <v>273</v>
      </c>
    </row>
    <row r="125" spans="2:9" ht="12.75">
      <c r="B125" s="54">
        <v>20</v>
      </c>
      <c r="C125" s="76" t="s">
        <v>259</v>
      </c>
      <c r="D125" s="76"/>
      <c r="E125" s="96">
        <v>70000</v>
      </c>
      <c r="F125" s="59"/>
      <c r="G125" s="76"/>
      <c r="H125" s="96"/>
      <c r="I125" s="76" t="s">
        <v>274</v>
      </c>
    </row>
    <row r="126" spans="2:9" ht="12.75">
      <c r="B126" s="54">
        <v>21</v>
      </c>
      <c r="C126" s="76" t="s">
        <v>259</v>
      </c>
      <c r="D126" s="76"/>
      <c r="E126" s="96">
        <v>50000</v>
      </c>
      <c r="F126" s="59"/>
      <c r="G126" s="76"/>
      <c r="H126" s="96"/>
      <c r="I126" s="76" t="s">
        <v>275</v>
      </c>
    </row>
    <row r="127" spans="2:9" ht="12.75">
      <c r="B127" s="54">
        <v>22</v>
      </c>
      <c r="C127" s="76" t="s">
        <v>259</v>
      </c>
      <c r="D127" s="76"/>
      <c r="E127" s="96">
        <v>100000</v>
      </c>
      <c r="F127" s="59"/>
      <c r="G127" s="76"/>
      <c r="H127" s="96"/>
      <c r="I127" s="76" t="s">
        <v>276</v>
      </c>
    </row>
    <row r="128" spans="2:9" ht="12.75">
      <c r="B128" s="54">
        <v>23</v>
      </c>
      <c r="C128" s="76" t="s">
        <v>259</v>
      </c>
      <c r="D128" s="76"/>
      <c r="E128" s="96">
        <v>80000</v>
      </c>
      <c r="F128" s="59"/>
      <c r="G128" s="76"/>
      <c r="H128" s="96"/>
      <c r="I128" s="76" t="s">
        <v>277</v>
      </c>
    </row>
    <row r="129" spans="2:9" ht="12.75">
      <c r="B129" s="54">
        <v>24</v>
      </c>
      <c r="C129" s="76" t="s">
        <v>259</v>
      </c>
      <c r="D129" s="76"/>
      <c r="E129" s="96">
        <v>50000</v>
      </c>
      <c r="F129" s="59"/>
      <c r="G129" s="76"/>
      <c r="H129" s="96"/>
      <c r="I129" s="76" t="s">
        <v>278</v>
      </c>
    </row>
    <row r="130" spans="2:9" ht="12.75">
      <c r="B130" s="54">
        <v>25</v>
      </c>
      <c r="C130" s="76" t="s">
        <v>259</v>
      </c>
      <c r="D130" s="76"/>
      <c r="E130" s="96">
        <v>150000</v>
      </c>
      <c r="F130" s="59"/>
      <c r="G130" s="76"/>
      <c r="H130" s="96"/>
      <c r="I130" s="76" t="s">
        <v>279</v>
      </c>
    </row>
    <row r="131" spans="2:9" ht="12.75">
      <c r="B131" s="54">
        <v>26</v>
      </c>
      <c r="C131" s="76" t="s">
        <v>259</v>
      </c>
      <c r="D131" s="76"/>
      <c r="E131" s="96">
        <v>150000</v>
      </c>
      <c r="F131" s="59"/>
      <c r="G131" s="76"/>
      <c r="H131" s="96"/>
      <c r="I131" s="76" t="s">
        <v>280</v>
      </c>
    </row>
    <row r="132" spans="2:9" ht="12.75">
      <c r="B132" s="54">
        <v>27</v>
      </c>
      <c r="C132" s="76" t="s">
        <v>259</v>
      </c>
      <c r="D132" s="76"/>
      <c r="E132" s="96">
        <v>120000</v>
      </c>
      <c r="F132" s="59"/>
      <c r="G132" s="76"/>
      <c r="H132" s="96"/>
      <c r="I132" s="76" t="s">
        <v>281</v>
      </c>
    </row>
    <row r="133" spans="2:9" ht="12.75">
      <c r="B133" s="54">
        <v>28</v>
      </c>
      <c r="C133" s="76" t="s">
        <v>259</v>
      </c>
      <c r="D133" s="76"/>
      <c r="E133" s="96">
        <v>150000</v>
      </c>
      <c r="F133" s="59"/>
      <c r="G133" s="76"/>
      <c r="H133" s="96"/>
      <c r="I133" s="76" t="s">
        <v>282</v>
      </c>
    </row>
    <row r="134" spans="2:9" ht="12.75">
      <c r="B134" s="54">
        <v>30</v>
      </c>
      <c r="C134" s="76" t="s">
        <v>259</v>
      </c>
      <c r="D134" s="76"/>
      <c r="E134" s="96">
        <v>80000</v>
      </c>
      <c r="F134" s="59"/>
      <c r="G134" s="76"/>
      <c r="H134" s="96"/>
      <c r="I134" s="76" t="s">
        <v>283</v>
      </c>
    </row>
    <row r="135" spans="2:9" ht="12.75">
      <c r="B135" s="54">
        <v>31</v>
      </c>
      <c r="C135" s="76" t="s">
        <v>259</v>
      </c>
      <c r="D135" s="76"/>
      <c r="E135" s="96">
        <v>10000</v>
      </c>
      <c r="F135" s="59"/>
      <c r="G135" s="76"/>
      <c r="H135" s="96"/>
      <c r="I135" s="76" t="s">
        <v>284</v>
      </c>
    </row>
    <row r="136" spans="2:9" ht="12.75">
      <c r="B136" s="54">
        <v>32</v>
      </c>
      <c r="C136" s="76" t="s">
        <v>259</v>
      </c>
      <c r="D136" s="76"/>
      <c r="E136" s="96">
        <v>52000</v>
      </c>
      <c r="F136" s="59"/>
      <c r="G136" s="76"/>
      <c r="H136" s="96"/>
      <c r="I136" s="76" t="s">
        <v>285</v>
      </c>
    </row>
    <row r="137" spans="2:9" ht="12.75">
      <c r="B137" s="54">
        <v>33</v>
      </c>
      <c r="C137" s="76" t="s">
        <v>259</v>
      </c>
      <c r="D137" s="76"/>
      <c r="E137" s="96">
        <v>100000</v>
      </c>
      <c r="F137" s="59"/>
      <c r="G137" s="76"/>
      <c r="H137" s="96"/>
      <c r="I137" s="76" t="s">
        <v>286</v>
      </c>
    </row>
    <row r="138" spans="2:9" ht="12.75">
      <c r="B138" s="54">
        <v>36</v>
      </c>
      <c r="C138" s="76" t="s">
        <v>259</v>
      </c>
      <c r="D138" s="76"/>
      <c r="E138" s="96">
        <v>200000</v>
      </c>
      <c r="F138" s="59"/>
      <c r="G138" s="76"/>
      <c r="H138" s="96"/>
      <c r="I138" s="76" t="s">
        <v>287</v>
      </c>
    </row>
    <row r="139" spans="2:9" ht="12.75">
      <c r="B139" s="54">
        <v>37</v>
      </c>
      <c r="C139" s="76" t="s">
        <v>259</v>
      </c>
      <c r="D139" s="76"/>
      <c r="E139" s="96">
        <v>70000</v>
      </c>
      <c r="F139" s="59"/>
      <c r="G139" s="76"/>
      <c r="H139" s="96"/>
      <c r="I139" s="76" t="s">
        <v>288</v>
      </c>
    </row>
    <row r="140" spans="2:9" ht="12.75">
      <c r="B140" s="54">
        <v>38</v>
      </c>
      <c r="C140" s="76" t="s">
        <v>259</v>
      </c>
      <c r="D140" s="76"/>
      <c r="E140" s="96">
        <v>160000</v>
      </c>
      <c r="F140" s="59"/>
      <c r="G140" s="76"/>
      <c r="H140" s="96"/>
      <c r="I140" s="76" t="s">
        <v>289</v>
      </c>
    </row>
    <row r="141" spans="2:9" ht="12.75">
      <c r="B141" s="54">
        <v>39</v>
      </c>
      <c r="C141" s="76" t="s">
        <v>259</v>
      </c>
      <c r="D141" s="76"/>
      <c r="E141" s="96">
        <v>150000</v>
      </c>
      <c r="F141" s="59"/>
      <c r="G141" s="76"/>
      <c r="H141" s="96"/>
      <c r="I141" s="76" t="s">
        <v>290</v>
      </c>
    </row>
    <row r="142" spans="2:9" ht="12.75">
      <c r="B142" s="54">
        <v>40</v>
      </c>
      <c r="C142" s="76" t="s">
        <v>259</v>
      </c>
      <c r="D142" s="76"/>
      <c r="E142" s="96">
        <v>35000</v>
      </c>
      <c r="F142" s="59"/>
      <c r="G142" s="76"/>
      <c r="H142" s="96"/>
      <c r="I142" s="76" t="s">
        <v>291</v>
      </c>
    </row>
    <row r="143" spans="2:9" ht="12.75">
      <c r="B143" s="54">
        <v>41</v>
      </c>
      <c r="C143" s="76" t="s">
        <v>259</v>
      </c>
      <c r="D143" s="76"/>
      <c r="E143" s="96">
        <v>100000</v>
      </c>
      <c r="F143" s="59"/>
      <c r="G143" s="76"/>
      <c r="H143" s="96"/>
      <c r="I143" s="76" t="s">
        <v>292</v>
      </c>
    </row>
    <row r="144" spans="2:9" ht="12.75">
      <c r="B144" s="54">
        <v>42</v>
      </c>
      <c r="C144" s="76" t="s">
        <v>259</v>
      </c>
      <c r="D144" s="76"/>
      <c r="E144" s="96">
        <v>80000</v>
      </c>
      <c r="F144" s="59"/>
      <c r="G144" s="76"/>
      <c r="H144" s="96"/>
      <c r="I144" s="76" t="s">
        <v>293</v>
      </c>
    </row>
    <row r="145" spans="2:9" ht="12.75">
      <c r="B145" s="54">
        <v>43</v>
      </c>
      <c r="C145" s="76" t="s">
        <v>259</v>
      </c>
      <c r="D145" s="76"/>
      <c r="E145" s="96">
        <v>87000</v>
      </c>
      <c r="F145" s="59"/>
      <c r="G145" s="76"/>
      <c r="H145" s="96"/>
      <c r="I145" s="76" t="s">
        <v>294</v>
      </c>
    </row>
    <row r="146" spans="2:9" ht="12.75">
      <c r="B146" s="54">
        <v>44</v>
      </c>
      <c r="C146" s="76" t="s">
        <v>259</v>
      </c>
      <c r="D146" s="76"/>
      <c r="E146" s="96">
        <v>100000</v>
      </c>
      <c r="F146" s="59"/>
      <c r="G146" s="76"/>
      <c r="H146" s="96"/>
      <c r="I146" s="76" t="s">
        <v>295</v>
      </c>
    </row>
    <row r="147" spans="2:9" ht="12.75">
      <c r="B147" s="54">
        <v>45</v>
      </c>
      <c r="C147" s="76" t="s">
        <v>259</v>
      </c>
      <c r="D147" s="76"/>
      <c r="E147" s="96">
        <v>30000</v>
      </c>
      <c r="F147" s="59"/>
      <c r="G147" s="76"/>
      <c r="H147" s="96"/>
      <c r="I147" s="76" t="s">
        <v>296</v>
      </c>
    </row>
    <row r="148" spans="2:9" ht="12.75">
      <c r="B148" s="54">
        <v>46</v>
      </c>
      <c r="C148" s="76" t="s">
        <v>259</v>
      </c>
      <c r="D148" s="76"/>
      <c r="E148" s="96">
        <v>15000</v>
      </c>
      <c r="F148" s="59"/>
      <c r="G148" s="76"/>
      <c r="H148" s="96"/>
      <c r="I148" s="76" t="s">
        <v>297</v>
      </c>
    </row>
    <row r="149" spans="2:9" ht="12.75">
      <c r="B149" s="54">
        <v>47</v>
      </c>
      <c r="C149" s="76" t="s">
        <v>259</v>
      </c>
      <c r="D149" s="76"/>
      <c r="E149" s="96">
        <v>80000</v>
      </c>
      <c r="F149" s="59"/>
      <c r="G149" s="76"/>
      <c r="H149" s="96"/>
      <c r="I149" s="76" t="s">
        <v>298</v>
      </c>
    </row>
    <row r="150" spans="2:9" ht="12.75">
      <c r="B150" s="54">
        <v>48</v>
      </c>
      <c r="C150" s="76" t="s">
        <v>259</v>
      </c>
      <c r="D150" s="76"/>
      <c r="E150" s="96">
        <v>150000</v>
      </c>
      <c r="F150" s="59"/>
      <c r="G150" s="76"/>
      <c r="H150" s="96"/>
      <c r="I150" s="76" t="s">
        <v>299</v>
      </c>
    </row>
    <row r="151" spans="2:9" ht="12.75">
      <c r="B151" s="54">
        <v>49</v>
      </c>
      <c r="C151" s="76" t="s">
        <v>259</v>
      </c>
      <c r="D151" s="76"/>
      <c r="E151" s="96">
        <v>24000</v>
      </c>
      <c r="F151" s="59"/>
      <c r="G151" s="76"/>
      <c r="H151" s="96"/>
      <c r="I151" s="76" t="s">
        <v>300</v>
      </c>
    </row>
    <row r="152" spans="2:9" ht="12.75">
      <c r="B152" s="54">
        <v>51</v>
      </c>
      <c r="C152" s="76" t="s">
        <v>259</v>
      </c>
      <c r="D152" s="76"/>
      <c r="E152" s="96">
        <v>20000</v>
      </c>
      <c r="F152" s="59"/>
      <c r="G152" s="76"/>
      <c r="H152" s="96"/>
      <c r="I152" s="76" t="s">
        <v>301</v>
      </c>
    </row>
    <row r="153" spans="2:9" ht="12.75">
      <c r="B153" s="54">
        <v>52</v>
      </c>
      <c r="C153" s="76" t="s">
        <v>259</v>
      </c>
      <c r="D153" s="76"/>
      <c r="E153" s="96">
        <v>205000</v>
      </c>
      <c r="F153" s="59"/>
      <c r="G153" s="76"/>
      <c r="H153" s="96"/>
      <c r="I153" s="76" t="s">
        <v>302</v>
      </c>
    </row>
    <row r="154" spans="2:9" ht="12.75">
      <c r="B154" s="54">
        <v>53</v>
      </c>
      <c r="C154" s="76" t="s">
        <v>259</v>
      </c>
      <c r="D154" s="76"/>
      <c r="E154" s="96">
        <v>100000</v>
      </c>
      <c r="F154" s="59"/>
      <c r="G154" s="76"/>
      <c r="H154" s="96"/>
      <c r="I154" s="76" t="s">
        <v>303</v>
      </c>
    </row>
    <row r="155" spans="2:9" ht="12.75">
      <c r="B155" s="54">
        <v>54</v>
      </c>
      <c r="C155" s="76" t="s">
        <v>259</v>
      </c>
      <c r="D155" s="76"/>
      <c r="E155" s="96">
        <v>10000</v>
      </c>
      <c r="F155" s="59"/>
      <c r="G155" s="76"/>
      <c r="H155" s="96"/>
      <c r="I155" s="76" t="s">
        <v>304</v>
      </c>
    </row>
    <row r="156" spans="2:9" ht="12.75">
      <c r="B156" s="54">
        <v>55</v>
      </c>
      <c r="C156" s="76" t="s">
        <v>259</v>
      </c>
      <c r="D156" s="76"/>
      <c r="E156" s="96">
        <v>169000</v>
      </c>
      <c r="F156" s="59"/>
      <c r="G156" s="76"/>
      <c r="H156" s="96"/>
      <c r="I156" s="76" t="s">
        <v>305</v>
      </c>
    </row>
    <row r="157" spans="2:9" ht="12.75">
      <c r="B157" s="54">
        <v>56</v>
      </c>
      <c r="C157" s="76" t="s">
        <v>259</v>
      </c>
      <c r="D157" s="76"/>
      <c r="E157" s="96">
        <v>85000</v>
      </c>
      <c r="F157" s="59"/>
      <c r="G157" s="76"/>
      <c r="H157" s="96"/>
      <c r="I157" s="76" t="s">
        <v>306</v>
      </c>
    </row>
    <row r="158" spans="2:9" ht="12.75">
      <c r="B158" s="54">
        <v>57</v>
      </c>
      <c r="C158" s="76" t="s">
        <v>259</v>
      </c>
      <c r="D158" s="76"/>
      <c r="E158" s="96">
        <v>140000</v>
      </c>
      <c r="F158" s="59"/>
      <c r="G158" s="76"/>
      <c r="H158" s="96"/>
      <c r="I158" s="76" t="s">
        <v>307</v>
      </c>
    </row>
    <row r="159" spans="2:9" ht="12.75">
      <c r="B159" s="54">
        <v>58</v>
      </c>
      <c r="C159" s="76" t="s">
        <v>259</v>
      </c>
      <c r="D159" s="76"/>
      <c r="E159" s="96">
        <v>25000</v>
      </c>
      <c r="F159" s="59"/>
      <c r="G159" s="76"/>
      <c r="H159" s="96"/>
      <c r="I159" s="76" t="s">
        <v>308</v>
      </c>
    </row>
    <row r="160" spans="2:9" ht="12.75">
      <c r="B160" s="54">
        <v>59</v>
      </c>
      <c r="C160" s="76" t="s">
        <v>259</v>
      </c>
      <c r="D160" s="76"/>
      <c r="E160" s="96">
        <v>50000</v>
      </c>
      <c r="F160" s="59"/>
      <c r="G160" s="76"/>
      <c r="H160" s="96"/>
      <c r="I160" s="76" t="s">
        <v>309</v>
      </c>
    </row>
    <row r="161" spans="1:9" ht="12.75">
      <c r="A161" s="202"/>
      <c r="B161" s="54">
        <v>60</v>
      </c>
      <c r="C161" s="76" t="s">
        <v>259</v>
      </c>
      <c r="D161" s="76"/>
      <c r="E161" s="96">
        <v>15000</v>
      </c>
      <c r="F161" s="59"/>
      <c r="G161" s="76"/>
      <c r="H161" s="96"/>
      <c r="I161" s="76" t="s">
        <v>310</v>
      </c>
    </row>
    <row r="162" spans="1:9" ht="12.75">
      <c r="A162" s="202"/>
      <c r="B162" s="54">
        <v>61</v>
      </c>
      <c r="C162" s="76" t="s">
        <v>259</v>
      </c>
      <c r="D162" s="76"/>
      <c r="E162" s="96">
        <v>23000</v>
      </c>
      <c r="F162" s="59"/>
      <c r="G162" s="76"/>
      <c r="H162" s="96"/>
      <c r="I162" s="76" t="s">
        <v>311</v>
      </c>
    </row>
    <row r="163" spans="1:9" ht="12.75">
      <c r="A163" s="202"/>
      <c r="B163" s="54">
        <v>63</v>
      </c>
      <c r="C163" s="76" t="s">
        <v>259</v>
      </c>
      <c r="D163" s="76"/>
      <c r="E163" s="96">
        <v>50000</v>
      </c>
      <c r="F163" s="59"/>
      <c r="G163" s="76"/>
      <c r="H163" s="96"/>
      <c r="I163" s="76" t="s">
        <v>312</v>
      </c>
    </row>
    <row r="164" spans="2:9" ht="12.75">
      <c r="B164" s="54">
        <v>64</v>
      </c>
      <c r="C164" s="76" t="s">
        <v>259</v>
      </c>
      <c r="D164" s="76"/>
      <c r="E164" s="96">
        <v>20000</v>
      </c>
      <c r="F164" s="59"/>
      <c r="G164" s="76"/>
      <c r="H164" s="96"/>
      <c r="I164" s="76" t="s">
        <v>313</v>
      </c>
    </row>
    <row r="165" spans="2:9" ht="12.75">
      <c r="B165" s="54">
        <v>65</v>
      </c>
      <c r="C165" s="76" t="s">
        <v>259</v>
      </c>
      <c r="D165" s="76"/>
      <c r="E165" s="96">
        <v>30000</v>
      </c>
      <c r="F165" s="59"/>
      <c r="G165" s="76"/>
      <c r="H165" s="96"/>
      <c r="I165" s="76" t="s">
        <v>314</v>
      </c>
    </row>
    <row r="166" spans="2:9" ht="12.75">
      <c r="B166" s="54">
        <v>66</v>
      </c>
      <c r="C166" s="76" t="s">
        <v>259</v>
      </c>
      <c r="D166" s="76"/>
      <c r="E166" s="96">
        <v>50000</v>
      </c>
      <c r="F166" s="59"/>
      <c r="G166" s="76"/>
      <c r="H166" s="96"/>
      <c r="I166" s="76" t="s">
        <v>315</v>
      </c>
    </row>
    <row r="167" spans="2:9" ht="12.75">
      <c r="B167" s="54">
        <v>67</v>
      </c>
      <c r="C167" s="76" t="s">
        <v>259</v>
      </c>
      <c r="D167" s="76"/>
      <c r="E167" s="96">
        <v>100000</v>
      </c>
      <c r="F167" s="59"/>
      <c r="G167" s="76"/>
      <c r="H167" s="96"/>
      <c r="I167" s="76" t="s">
        <v>316</v>
      </c>
    </row>
    <row r="168" spans="2:9" ht="12.75">
      <c r="B168" s="54">
        <v>68</v>
      </c>
      <c r="C168" s="76" t="s">
        <v>259</v>
      </c>
      <c r="D168" s="76"/>
      <c r="E168" s="96">
        <v>90000</v>
      </c>
      <c r="F168" s="59"/>
      <c r="G168" s="76"/>
      <c r="H168" s="96"/>
      <c r="I168" s="76" t="s">
        <v>317</v>
      </c>
    </row>
    <row r="169" spans="2:9" ht="12.75">
      <c r="B169" s="54">
        <v>70</v>
      </c>
      <c r="C169" s="76" t="s">
        <v>259</v>
      </c>
      <c r="D169" s="76"/>
      <c r="E169" s="96">
        <v>203000</v>
      </c>
      <c r="F169" s="59"/>
      <c r="G169" s="76"/>
      <c r="H169" s="96"/>
      <c r="I169" s="76" t="s">
        <v>318</v>
      </c>
    </row>
    <row r="170" spans="2:9" ht="12.75">
      <c r="B170" s="54">
        <v>71</v>
      </c>
      <c r="C170" s="76" t="s">
        <v>259</v>
      </c>
      <c r="D170" s="76"/>
      <c r="E170" s="96">
        <v>110000</v>
      </c>
      <c r="F170" s="59"/>
      <c r="G170" s="76"/>
      <c r="H170" s="96"/>
      <c r="I170" s="76" t="s">
        <v>319</v>
      </c>
    </row>
    <row r="171" spans="2:9" ht="12.75">
      <c r="B171" s="54">
        <v>73</v>
      </c>
      <c r="C171" s="76" t="s">
        <v>259</v>
      </c>
      <c r="D171" s="76"/>
      <c r="E171" s="96">
        <v>30000</v>
      </c>
      <c r="F171" s="59"/>
      <c r="G171" s="76"/>
      <c r="H171" s="96"/>
      <c r="I171" s="76" t="s">
        <v>320</v>
      </c>
    </row>
    <row r="172" spans="2:9" ht="12.75">
      <c r="B172" s="54">
        <v>74</v>
      </c>
      <c r="C172" s="76" t="s">
        <v>259</v>
      </c>
      <c r="D172" s="76"/>
      <c r="E172" s="96">
        <v>50000</v>
      </c>
      <c r="F172" s="59"/>
      <c r="G172" s="76"/>
      <c r="H172" s="96"/>
      <c r="I172" s="76" t="s">
        <v>321</v>
      </c>
    </row>
    <row r="173" spans="2:9" ht="12.75">
      <c r="B173" s="54">
        <v>75</v>
      </c>
      <c r="C173" s="76" t="s">
        <v>259</v>
      </c>
      <c r="D173" s="76"/>
      <c r="E173" s="96">
        <v>52000</v>
      </c>
      <c r="F173" s="59"/>
      <c r="G173" s="76"/>
      <c r="H173" s="96"/>
      <c r="I173" s="76" t="s">
        <v>322</v>
      </c>
    </row>
    <row r="174" spans="2:9" ht="12.75">
      <c r="B174" s="54">
        <v>76</v>
      </c>
      <c r="C174" s="76" t="s">
        <v>259</v>
      </c>
      <c r="D174" s="76"/>
      <c r="E174" s="96">
        <v>30000</v>
      </c>
      <c r="F174" s="59"/>
      <c r="G174" s="76"/>
      <c r="H174" s="96"/>
      <c r="I174" s="76" t="s">
        <v>323</v>
      </c>
    </row>
    <row r="175" spans="2:9" ht="12.75">
      <c r="B175" s="54">
        <v>77</v>
      </c>
      <c r="C175" s="76" t="s">
        <v>259</v>
      </c>
      <c r="D175" s="76"/>
      <c r="E175" s="96">
        <v>20000</v>
      </c>
      <c r="F175" s="59"/>
      <c r="G175" s="76"/>
      <c r="H175" s="96"/>
      <c r="I175" s="76" t="s">
        <v>324</v>
      </c>
    </row>
    <row r="176" spans="2:9" ht="12.75">
      <c r="B176" s="54">
        <v>78</v>
      </c>
      <c r="C176" s="76" t="s">
        <v>259</v>
      </c>
      <c r="D176" s="76"/>
      <c r="E176" s="96">
        <v>30000</v>
      </c>
      <c r="F176" s="59"/>
      <c r="G176" s="76"/>
      <c r="H176" s="96"/>
      <c r="I176" s="76" t="s">
        <v>325</v>
      </c>
    </row>
    <row r="177" spans="2:9" ht="12.75">
      <c r="B177" s="25"/>
      <c r="C177" s="195" t="s">
        <v>16</v>
      </c>
      <c r="D177" s="195"/>
      <c r="E177" s="26">
        <f>SUM(E111:E176)</f>
        <v>5455000</v>
      </c>
      <c r="F177" s="26"/>
      <c r="G177" s="26"/>
      <c r="H177" s="27"/>
      <c r="I177" s="25"/>
    </row>
    <row r="178" spans="2:9" ht="12.75">
      <c r="B178" s="15" t="s">
        <v>439</v>
      </c>
      <c r="C178" s="196" t="s">
        <v>440</v>
      </c>
      <c r="D178" s="196"/>
      <c r="E178" s="196"/>
      <c r="F178" s="196"/>
      <c r="G178" s="196"/>
      <c r="H178" s="196"/>
      <c r="I178" s="16" t="s">
        <v>441</v>
      </c>
    </row>
    <row r="179" spans="2:9" ht="12.75">
      <c r="B179" s="54">
        <v>1</v>
      </c>
      <c r="C179" s="76" t="s">
        <v>442</v>
      </c>
      <c r="D179" s="87"/>
      <c r="E179" s="94"/>
      <c r="F179" s="128"/>
      <c r="G179" s="106"/>
      <c r="H179" s="96"/>
      <c r="I179" s="87"/>
    </row>
    <row r="180" spans="2:9" ht="12.75">
      <c r="B180" s="25"/>
      <c r="C180" s="195" t="s">
        <v>16</v>
      </c>
      <c r="D180" s="195"/>
      <c r="E180" s="26">
        <f>SUM(E179:E179)</f>
        <v>0</v>
      </c>
      <c r="F180" s="26"/>
      <c r="G180" s="26"/>
      <c r="H180" s="27"/>
      <c r="I180" s="25"/>
    </row>
    <row r="182" spans="1:7" ht="33.75" customHeight="1">
      <c r="A182" s="13"/>
      <c r="C182" s="10"/>
      <c r="D182" s="14"/>
      <c r="G182" s="13"/>
    </row>
    <row r="183" spans="1:7" ht="46.5" customHeight="1">
      <c r="A183" s="13"/>
      <c r="B183" s="201"/>
      <c r="C183" s="201"/>
      <c r="D183" s="201"/>
      <c r="E183" s="201"/>
      <c r="F183" s="201"/>
      <c r="G183" s="201"/>
    </row>
    <row r="208" ht="12.75">
      <c r="A208" s="202" t="s">
        <v>364</v>
      </c>
    </row>
    <row r="209" ht="12.75">
      <c r="A209" s="202"/>
    </row>
    <row r="210" ht="12.75">
      <c r="A210" s="202"/>
    </row>
    <row r="211" ht="12.75">
      <c r="A211" s="202"/>
    </row>
  </sheetData>
  <sheetProtection/>
  <mergeCells count="32">
    <mergeCell ref="A1:I1"/>
    <mergeCell ref="C82:H82"/>
    <mergeCell ref="C86:D86"/>
    <mergeCell ref="C41:D41"/>
    <mergeCell ref="C59:H59"/>
    <mergeCell ref="C35:D35"/>
    <mergeCell ref="C53:D53"/>
    <mergeCell ref="C4:H4"/>
    <mergeCell ref="C45:D45"/>
    <mergeCell ref="C49:D49"/>
    <mergeCell ref="A208:A211"/>
    <mergeCell ref="A40:A43"/>
    <mergeCell ref="A73:A76"/>
    <mergeCell ref="A161:A163"/>
    <mergeCell ref="C178:H178"/>
    <mergeCell ref="C50:H50"/>
    <mergeCell ref="C67:D67"/>
    <mergeCell ref="B183:G183"/>
    <mergeCell ref="C180:D180"/>
    <mergeCell ref="C177:D177"/>
    <mergeCell ref="C92:H92"/>
    <mergeCell ref="C100:D100"/>
    <mergeCell ref="C91:D91"/>
    <mergeCell ref="C101:H101"/>
    <mergeCell ref="C46:H46"/>
    <mergeCell ref="C54:H54"/>
    <mergeCell ref="C36:H36"/>
    <mergeCell ref="C58:D58"/>
    <mergeCell ref="C109:D109"/>
    <mergeCell ref="C81:D81"/>
    <mergeCell ref="C110:H110"/>
    <mergeCell ref="F93:F99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74" r:id="rId1"/>
  <headerFooter alignWithMargins="0">
    <oddHeader>&amp;R&amp;"Arial,Pogrubiony"&amp;12&amp;UZałącznik nr 1
&amp;"Arial,Pogrubiona kursywa"&amp;UWykaz budynków i budowli</oddHeader>
  </headerFooter>
  <rowBreaks count="1" manualBreakCount="1">
    <brk id="1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zoomScaleSheetLayoutView="100" zoomScalePageLayoutView="0" workbookViewId="0" topLeftCell="A166">
      <selection activeCell="A182" sqref="A182"/>
    </sheetView>
  </sheetViews>
  <sheetFormatPr defaultColWidth="9.140625" defaultRowHeight="12.75"/>
  <cols>
    <col min="1" max="1" width="7.7109375" style="13" customWidth="1"/>
    <col min="2" max="2" width="48.57421875" style="12" customWidth="1"/>
    <col min="3" max="3" width="17.140625" style="10" customWidth="1"/>
    <col min="4" max="4" width="28.28125" style="19" customWidth="1"/>
    <col min="5" max="5" width="15.8515625" style="9" bestFit="1" customWidth="1"/>
    <col min="6" max="6" width="13.8515625" style="9" bestFit="1" customWidth="1"/>
    <col min="7" max="7" width="9.140625" style="9" customWidth="1"/>
    <col min="8" max="8" width="13.8515625" style="9" bestFit="1" customWidth="1"/>
    <col min="9" max="16384" width="9.140625" style="9" customWidth="1"/>
  </cols>
  <sheetData>
    <row r="1" spans="1:4" ht="12.75">
      <c r="A1" s="11"/>
      <c r="D1" s="18" t="s">
        <v>24</v>
      </c>
    </row>
    <row r="2" spans="1:4" ht="12.75">
      <c r="A2" s="11"/>
      <c r="D2" s="18" t="s">
        <v>25</v>
      </c>
    </row>
    <row r="3" spans="1:4" ht="12.75">
      <c r="A3" s="11"/>
      <c r="D3" s="18"/>
    </row>
    <row r="4" spans="1:4" ht="12.75">
      <c r="A4" s="28" t="s">
        <v>5</v>
      </c>
      <c r="B4" s="31" t="s">
        <v>3</v>
      </c>
      <c r="C4" s="28" t="s">
        <v>4</v>
      </c>
      <c r="D4" s="36" t="s">
        <v>2</v>
      </c>
    </row>
    <row r="5" spans="1:4" ht="12.75">
      <c r="A5" s="215" t="s">
        <v>55</v>
      </c>
      <c r="B5" s="215"/>
      <c r="C5" s="215"/>
      <c r="D5" s="215"/>
    </row>
    <row r="6" spans="1:4" ht="12.75">
      <c r="A6" s="108">
        <v>1</v>
      </c>
      <c r="B6" s="61" t="s">
        <v>397</v>
      </c>
      <c r="C6" s="108" t="s">
        <v>398</v>
      </c>
      <c r="D6" s="109">
        <v>136918.73</v>
      </c>
    </row>
    <row r="7" spans="1:4" ht="12.75">
      <c r="A7" s="108">
        <v>2</v>
      </c>
      <c r="B7" s="61" t="s">
        <v>399</v>
      </c>
      <c r="C7" s="108">
        <v>2007</v>
      </c>
      <c r="D7" s="109">
        <v>7785.6</v>
      </c>
    </row>
    <row r="8" spans="1:4" ht="12.75">
      <c r="A8" s="108">
        <v>3</v>
      </c>
      <c r="B8" s="61" t="s">
        <v>56</v>
      </c>
      <c r="C8" s="108"/>
      <c r="D8" s="109">
        <v>8010.18</v>
      </c>
    </row>
    <row r="9" spans="1:4" ht="25.5">
      <c r="A9" s="108">
        <v>4</v>
      </c>
      <c r="B9" s="61" t="s">
        <v>400</v>
      </c>
      <c r="C9" s="108">
        <v>2007</v>
      </c>
      <c r="D9" s="109">
        <v>3096.99</v>
      </c>
    </row>
    <row r="10" spans="1:4" ht="12.75">
      <c r="A10" s="108">
        <v>5</v>
      </c>
      <c r="B10" s="61" t="s">
        <v>401</v>
      </c>
      <c r="C10" s="108">
        <v>2008</v>
      </c>
      <c r="D10" s="109">
        <v>2565</v>
      </c>
    </row>
    <row r="11" spans="1:4" ht="12.75">
      <c r="A11" s="108">
        <v>6</v>
      </c>
      <c r="B11" s="61" t="s">
        <v>402</v>
      </c>
      <c r="C11" s="108">
        <v>2009</v>
      </c>
      <c r="D11" s="109">
        <f>744.2+744.2</f>
        <v>1488.4</v>
      </c>
    </row>
    <row r="12" spans="1:4" ht="12.75">
      <c r="A12" s="108">
        <v>7</v>
      </c>
      <c r="B12" s="61" t="s">
        <v>403</v>
      </c>
      <c r="C12" s="108">
        <v>2009</v>
      </c>
      <c r="D12" s="109">
        <v>719.8</v>
      </c>
    </row>
    <row r="13" spans="1:4" ht="12.75">
      <c r="A13" s="108">
        <v>8</v>
      </c>
      <c r="B13" s="61" t="s">
        <v>404</v>
      </c>
      <c r="C13" s="108">
        <v>2009</v>
      </c>
      <c r="D13" s="109">
        <v>950</v>
      </c>
    </row>
    <row r="14" spans="1:4" ht="12.75">
      <c r="A14" s="108">
        <v>9</v>
      </c>
      <c r="B14" s="61" t="s">
        <v>405</v>
      </c>
      <c r="C14" s="108">
        <v>2009</v>
      </c>
      <c r="D14" s="109">
        <v>8906</v>
      </c>
    </row>
    <row r="15" spans="1:4" ht="12.75">
      <c r="A15" s="214" t="s">
        <v>16</v>
      </c>
      <c r="B15" s="214"/>
      <c r="C15" s="214"/>
      <c r="D15" s="32">
        <f>SUM(D6:D14)</f>
        <v>170440.69999999998</v>
      </c>
    </row>
    <row r="16" spans="1:4" ht="12.75">
      <c r="A16" s="17"/>
      <c r="B16" s="17"/>
      <c r="C16" s="17"/>
      <c r="D16" s="39">
        <f>SUM(D6:D14)</f>
        <v>170440.69999999998</v>
      </c>
    </row>
    <row r="17" spans="1:4" ht="12.75">
      <c r="A17" s="207" t="s">
        <v>74</v>
      </c>
      <c r="B17" s="207"/>
      <c r="C17" s="207"/>
      <c r="D17" s="207"/>
    </row>
    <row r="18" spans="1:4" ht="12.75">
      <c r="A18" s="49">
        <v>1</v>
      </c>
      <c r="B18" s="34" t="s">
        <v>75</v>
      </c>
      <c r="C18" s="46">
        <v>2008</v>
      </c>
      <c r="D18" s="60">
        <v>2101</v>
      </c>
    </row>
    <row r="19" spans="1:4" ht="12.75">
      <c r="A19" s="49">
        <v>2</v>
      </c>
      <c r="B19" s="47" t="s">
        <v>76</v>
      </c>
      <c r="C19" s="46">
        <v>2008</v>
      </c>
      <c r="D19" s="53">
        <v>899</v>
      </c>
    </row>
    <row r="20" spans="1:4" ht="12.75">
      <c r="A20" s="49">
        <v>3</v>
      </c>
      <c r="B20" s="47" t="s">
        <v>77</v>
      </c>
      <c r="C20" s="48">
        <v>2007</v>
      </c>
      <c r="D20" s="53">
        <v>29970</v>
      </c>
    </row>
    <row r="21" spans="1:4" ht="12.75">
      <c r="A21" s="49">
        <v>4</v>
      </c>
      <c r="B21" s="47" t="s">
        <v>78</v>
      </c>
      <c r="C21" s="48">
        <v>2007</v>
      </c>
      <c r="D21" s="53">
        <v>7506.09</v>
      </c>
    </row>
    <row r="22" spans="1:4" ht="12.75">
      <c r="A22" s="49">
        <v>5</v>
      </c>
      <c r="B22" s="47" t="s">
        <v>79</v>
      </c>
      <c r="C22" s="48">
        <v>2007</v>
      </c>
      <c r="D22" s="53">
        <v>655</v>
      </c>
    </row>
    <row r="23" spans="1:4" ht="12.75">
      <c r="A23" s="49">
        <v>6</v>
      </c>
      <c r="B23" s="47" t="s">
        <v>80</v>
      </c>
      <c r="C23" s="48">
        <v>2007</v>
      </c>
      <c r="D23" s="53">
        <v>1237</v>
      </c>
    </row>
    <row r="24" spans="1:4" ht="12.75">
      <c r="A24" s="49">
        <v>7</v>
      </c>
      <c r="B24" s="47" t="s">
        <v>81</v>
      </c>
      <c r="C24" s="48">
        <v>2007</v>
      </c>
      <c r="D24" s="53">
        <v>366</v>
      </c>
    </row>
    <row r="25" spans="1:4" ht="12.75">
      <c r="A25" s="49">
        <v>8</v>
      </c>
      <c r="B25" s="47" t="s">
        <v>82</v>
      </c>
      <c r="C25" s="48">
        <v>2007</v>
      </c>
      <c r="D25" s="53">
        <v>2139</v>
      </c>
    </row>
    <row r="26" spans="1:4" ht="12.75">
      <c r="A26" s="214" t="s">
        <v>16</v>
      </c>
      <c r="B26" s="214"/>
      <c r="C26" s="214"/>
      <c r="D26" s="32">
        <f>SUM(D18:D25)</f>
        <v>44873.09</v>
      </c>
    </row>
    <row r="27" spans="1:4" ht="12.75">
      <c r="A27" s="17"/>
      <c r="B27" s="17"/>
      <c r="C27" s="17"/>
      <c r="D27" s="39"/>
    </row>
    <row r="28" spans="1:4" ht="12.75">
      <c r="A28" s="207" t="s">
        <v>110</v>
      </c>
      <c r="B28" s="207"/>
      <c r="C28" s="207"/>
      <c r="D28" s="207"/>
    </row>
    <row r="29" spans="1:4" ht="12.75">
      <c r="A29" s="65">
        <v>1</v>
      </c>
      <c r="B29" s="87" t="s">
        <v>111</v>
      </c>
      <c r="C29" s="84">
        <v>2008</v>
      </c>
      <c r="D29" s="85">
        <v>633</v>
      </c>
    </row>
    <row r="30" spans="1:4" ht="12.75">
      <c r="A30" s="65">
        <v>2</v>
      </c>
      <c r="B30" s="88" t="s">
        <v>112</v>
      </c>
      <c r="C30" s="54">
        <v>2008</v>
      </c>
      <c r="D30" s="86">
        <v>600</v>
      </c>
    </row>
    <row r="31" spans="1:4" ht="12.75">
      <c r="A31" s="65">
        <v>3</v>
      </c>
      <c r="B31" s="88" t="s">
        <v>113</v>
      </c>
      <c r="C31" s="54">
        <v>2007</v>
      </c>
      <c r="D31" s="86">
        <v>783</v>
      </c>
    </row>
    <row r="32" spans="1:4" ht="12.75">
      <c r="A32" s="65">
        <v>4</v>
      </c>
      <c r="B32" s="88" t="s">
        <v>114</v>
      </c>
      <c r="C32" s="54">
        <v>2007</v>
      </c>
      <c r="D32" s="86">
        <v>2053</v>
      </c>
    </row>
    <row r="33" spans="1:4" ht="12.75">
      <c r="A33" s="195" t="s">
        <v>16</v>
      </c>
      <c r="B33" s="195"/>
      <c r="C33" s="195"/>
      <c r="D33" s="26">
        <f>SUM(D29:D32)</f>
        <v>4069</v>
      </c>
    </row>
    <row r="34" spans="1:4" ht="12.75">
      <c r="A34" s="17"/>
      <c r="B34" s="17"/>
      <c r="C34" s="17"/>
      <c r="D34" s="39"/>
    </row>
    <row r="35" spans="1:4" ht="12.75">
      <c r="A35" s="204" t="s">
        <v>142</v>
      </c>
      <c r="B35" s="205"/>
      <c r="C35" s="206"/>
      <c r="D35" s="37"/>
    </row>
    <row r="36" spans="1:4" ht="12.75">
      <c r="A36" s="49">
        <v>1</v>
      </c>
      <c r="B36" s="78" t="s">
        <v>143</v>
      </c>
      <c r="C36" s="77">
        <v>2008</v>
      </c>
      <c r="D36" s="80">
        <v>402.6</v>
      </c>
    </row>
    <row r="37" spans="1:4" ht="12.75">
      <c r="A37" s="49">
        <v>2</v>
      </c>
      <c r="B37" s="76" t="s">
        <v>144</v>
      </c>
      <c r="C37" s="54">
        <v>2008</v>
      </c>
      <c r="D37" s="81">
        <v>1590</v>
      </c>
    </row>
    <row r="38" spans="1:4" ht="12.75">
      <c r="A38" s="49">
        <v>3</v>
      </c>
      <c r="B38" s="76" t="s">
        <v>145</v>
      </c>
      <c r="C38" s="54">
        <v>2008</v>
      </c>
      <c r="D38" s="81">
        <v>10000</v>
      </c>
    </row>
    <row r="39" spans="1:4" ht="12.75">
      <c r="A39" s="49">
        <v>4</v>
      </c>
      <c r="B39" s="76" t="s">
        <v>146</v>
      </c>
      <c r="C39" s="54">
        <v>2008</v>
      </c>
      <c r="D39" s="81">
        <v>1036</v>
      </c>
    </row>
    <row r="40" spans="1:4" ht="12.75">
      <c r="A40" s="33"/>
      <c r="B40" s="33" t="s">
        <v>16</v>
      </c>
      <c r="C40" s="33"/>
      <c r="D40" s="32">
        <f>SUM(D36:D39)</f>
        <v>13028.6</v>
      </c>
    </row>
    <row r="41" spans="1:4" ht="12.75">
      <c r="A41" s="204" t="s">
        <v>161</v>
      </c>
      <c r="B41" s="205"/>
      <c r="C41" s="206"/>
      <c r="D41" s="37"/>
    </row>
    <row r="42" spans="1:4" ht="12.75">
      <c r="A42" s="49">
        <v>1</v>
      </c>
      <c r="B42" s="34" t="s">
        <v>162</v>
      </c>
      <c r="C42" s="46"/>
      <c r="D42" s="69">
        <v>3089.06</v>
      </c>
    </row>
    <row r="43" spans="1:4" ht="12.75">
      <c r="A43" s="33"/>
      <c r="B43" s="33" t="s">
        <v>16</v>
      </c>
      <c r="C43" s="33"/>
      <c r="D43" s="32">
        <f>SUM(D42:D42)</f>
        <v>3089.06</v>
      </c>
    </row>
    <row r="44" spans="1:4" ht="12.75">
      <c r="A44" s="204" t="s">
        <v>190</v>
      </c>
      <c r="B44" s="205"/>
      <c r="C44" s="206"/>
      <c r="D44" s="37"/>
    </row>
    <row r="45" spans="1:4" ht="12.75">
      <c r="A45" s="49">
        <v>1</v>
      </c>
      <c r="B45" s="34" t="s">
        <v>191</v>
      </c>
      <c r="C45" s="46">
        <v>2007</v>
      </c>
      <c r="D45" s="50">
        <v>494.1</v>
      </c>
    </row>
    <row r="46" spans="1:4" ht="12.75">
      <c r="A46" s="49">
        <v>2</v>
      </c>
      <c r="B46" s="47" t="s">
        <v>192</v>
      </c>
      <c r="C46" s="48">
        <v>2008</v>
      </c>
      <c r="D46" s="52">
        <v>4450</v>
      </c>
    </row>
    <row r="47" spans="1:4" ht="12.75">
      <c r="A47" s="33"/>
      <c r="B47" s="33" t="s">
        <v>16</v>
      </c>
      <c r="C47" s="33"/>
      <c r="D47" s="32">
        <f>SUM(D45:D46)</f>
        <v>4944.1</v>
      </c>
    </row>
    <row r="48" spans="1:4" ht="12.75">
      <c r="A48" s="211" t="s">
        <v>205</v>
      </c>
      <c r="B48" s="212"/>
      <c r="C48" s="213"/>
      <c r="D48" s="70"/>
    </row>
    <row r="49" spans="1:4" ht="12.75">
      <c r="A49" s="65">
        <v>1</v>
      </c>
      <c r="B49" s="71" t="s">
        <v>206</v>
      </c>
      <c r="C49" s="65">
        <v>2007</v>
      </c>
      <c r="D49" s="73">
        <v>15924.56</v>
      </c>
    </row>
    <row r="50" spans="1:4" ht="12.75">
      <c r="A50" s="65">
        <v>2</v>
      </c>
      <c r="B50" s="71" t="s">
        <v>207</v>
      </c>
      <c r="C50" s="65">
        <v>2008</v>
      </c>
      <c r="D50" s="72">
        <v>40610.92</v>
      </c>
    </row>
    <row r="51" spans="1:4" ht="12.75" customHeight="1">
      <c r="A51" s="33"/>
      <c r="B51" s="33" t="s">
        <v>16</v>
      </c>
      <c r="C51" s="33"/>
      <c r="D51" s="32">
        <f>SUM(D49:D50)</f>
        <v>56535.479999999996</v>
      </c>
    </row>
    <row r="52" spans="1:4" ht="13.5" customHeight="1">
      <c r="A52" s="204" t="s">
        <v>229</v>
      </c>
      <c r="B52" s="205"/>
      <c r="C52" s="206"/>
      <c r="D52" s="37"/>
    </row>
    <row r="53" spans="1:4" ht="13.5" customHeight="1">
      <c r="A53" s="51"/>
      <c r="B53" s="137" t="s">
        <v>442</v>
      </c>
      <c r="C53" s="48"/>
      <c r="D53" s="52"/>
    </row>
    <row r="54" spans="1:4" ht="13.5" customHeight="1">
      <c r="A54" s="33"/>
      <c r="B54" s="33" t="s">
        <v>16</v>
      </c>
      <c r="C54" s="33"/>
      <c r="D54" s="32">
        <f>SUM(D53:D53)</f>
        <v>0</v>
      </c>
    </row>
    <row r="55" spans="1:4" ht="13.5" customHeight="1">
      <c r="A55" s="208" t="s">
        <v>243</v>
      </c>
      <c r="B55" s="209"/>
      <c r="C55" s="210"/>
      <c r="D55" s="70"/>
    </row>
    <row r="56" spans="1:4" ht="12.75">
      <c r="A56" s="65">
        <v>1</v>
      </c>
      <c r="B56" s="104" t="s">
        <v>244</v>
      </c>
      <c r="C56" s="89">
        <v>2007</v>
      </c>
      <c r="D56" s="105">
        <v>1433.61</v>
      </c>
    </row>
    <row r="57" spans="1:4" ht="12.75">
      <c r="A57" s="33"/>
      <c r="B57" s="33" t="s">
        <v>16</v>
      </c>
      <c r="C57" s="33"/>
      <c r="D57" s="32">
        <f>SUM(D56:D56)</f>
        <v>1433.61</v>
      </c>
    </row>
    <row r="58" spans="1:4" ht="12.75">
      <c r="A58" s="211" t="s">
        <v>326</v>
      </c>
      <c r="B58" s="212"/>
      <c r="C58" s="213"/>
      <c r="D58" s="70"/>
    </row>
    <row r="59" spans="1:4" ht="12.75">
      <c r="A59" s="65">
        <v>1</v>
      </c>
      <c r="B59" s="71" t="s">
        <v>75</v>
      </c>
      <c r="C59" s="65">
        <v>2007</v>
      </c>
      <c r="D59" s="72">
        <v>2294.26</v>
      </c>
    </row>
    <row r="60" spans="1:4" ht="12.75">
      <c r="A60" s="65">
        <v>2</v>
      </c>
      <c r="B60" s="71" t="s">
        <v>75</v>
      </c>
      <c r="C60" s="65">
        <v>2008</v>
      </c>
      <c r="D60" s="73">
        <v>3127.87</v>
      </c>
    </row>
    <row r="61" spans="1:4" ht="12.75">
      <c r="A61" s="33"/>
      <c r="B61" s="33" t="s">
        <v>16</v>
      </c>
      <c r="C61" s="33"/>
      <c r="D61" s="32">
        <f>SUM(D59:D60)</f>
        <v>5422.13</v>
      </c>
    </row>
    <row r="62" spans="1:4" ht="12.75">
      <c r="A62" s="211" t="s">
        <v>443</v>
      </c>
      <c r="B62" s="212"/>
      <c r="C62" s="213"/>
      <c r="D62" s="70"/>
    </row>
    <row r="63" spans="1:4" ht="12.75">
      <c r="A63" s="51">
        <v>1</v>
      </c>
      <c r="B63" s="48" t="s">
        <v>444</v>
      </c>
      <c r="C63" s="48">
        <v>2008</v>
      </c>
      <c r="D63" s="52">
        <v>3213</v>
      </c>
    </row>
    <row r="64" spans="1:4" ht="12.75">
      <c r="A64" s="51">
        <v>2</v>
      </c>
      <c r="B64" s="48" t="s">
        <v>444</v>
      </c>
      <c r="C64" s="48">
        <v>2008</v>
      </c>
      <c r="D64" s="52">
        <v>2642</v>
      </c>
    </row>
    <row r="65" spans="1:4" ht="12.75">
      <c r="A65" s="51">
        <v>3</v>
      </c>
      <c r="B65" s="48" t="s">
        <v>444</v>
      </c>
      <c r="C65" s="48">
        <v>2008</v>
      </c>
      <c r="D65" s="52">
        <v>2700</v>
      </c>
    </row>
    <row r="66" spans="1:4" ht="12.75">
      <c r="A66" s="51">
        <v>4</v>
      </c>
      <c r="B66" s="48" t="s">
        <v>445</v>
      </c>
      <c r="C66" s="48">
        <v>2008</v>
      </c>
      <c r="D66" s="52">
        <v>667</v>
      </c>
    </row>
    <row r="67" spans="1:4" ht="12.75">
      <c r="A67" s="51">
        <v>5</v>
      </c>
      <c r="B67" s="48" t="s">
        <v>445</v>
      </c>
      <c r="C67" s="48">
        <v>2008</v>
      </c>
      <c r="D67" s="52">
        <v>1200</v>
      </c>
    </row>
    <row r="68" spans="1:4" ht="12.75">
      <c r="A68" s="51">
        <v>6</v>
      </c>
      <c r="B68" s="48" t="s">
        <v>447</v>
      </c>
      <c r="C68" s="48">
        <v>2008</v>
      </c>
      <c r="D68" s="52">
        <v>3000</v>
      </c>
    </row>
    <row r="69" spans="1:4" ht="12.75">
      <c r="A69" s="33"/>
      <c r="B69" s="33" t="s">
        <v>16</v>
      </c>
      <c r="C69" s="33"/>
      <c r="D69" s="32">
        <f>SUM(D63:D68)</f>
        <v>13422</v>
      </c>
    </row>
    <row r="70" spans="1:4" ht="12.75">
      <c r="A70" s="17"/>
      <c r="B70" s="17"/>
      <c r="C70" s="17"/>
      <c r="D70" s="39"/>
    </row>
    <row r="71" spans="1:4" ht="12.75">
      <c r="A71" s="40"/>
      <c r="B71" s="41"/>
      <c r="C71" s="43"/>
      <c r="D71" s="42"/>
    </row>
    <row r="72" spans="1:4" ht="12.75">
      <c r="A72" s="23"/>
      <c r="B72" s="24"/>
      <c r="C72" s="20"/>
      <c r="D72" s="38" t="s">
        <v>35</v>
      </c>
    </row>
    <row r="73" spans="1:4" ht="12.75">
      <c r="A73" s="23"/>
      <c r="B73" s="24"/>
      <c r="C73" s="20"/>
      <c r="D73" s="38"/>
    </row>
    <row r="74" spans="1:4" ht="12.75">
      <c r="A74" s="28" t="s">
        <v>5</v>
      </c>
      <c r="B74" s="31" t="s">
        <v>3</v>
      </c>
      <c r="C74" s="28" t="s">
        <v>4</v>
      </c>
      <c r="D74" s="36" t="s">
        <v>2</v>
      </c>
    </row>
    <row r="75" spans="1:4" ht="12.75">
      <c r="A75" s="215" t="s">
        <v>55</v>
      </c>
      <c r="B75" s="215"/>
      <c r="C75" s="215"/>
      <c r="D75" s="215"/>
    </row>
    <row r="76" spans="1:4" ht="12.75">
      <c r="A76" s="49">
        <v>1</v>
      </c>
      <c r="B76" s="34" t="s">
        <v>406</v>
      </c>
      <c r="C76" s="49">
        <v>2007</v>
      </c>
      <c r="D76" s="110">
        <v>3514</v>
      </c>
    </row>
    <row r="77" spans="1:4" ht="12.75">
      <c r="A77" s="49">
        <v>2</v>
      </c>
      <c r="B77" s="34" t="s">
        <v>407</v>
      </c>
      <c r="C77" s="51">
        <v>2009</v>
      </c>
      <c r="D77" s="111">
        <v>3690</v>
      </c>
    </row>
    <row r="78" spans="1:4" ht="12.75">
      <c r="A78" s="49">
        <v>3</v>
      </c>
      <c r="B78" s="34" t="s">
        <v>408</v>
      </c>
      <c r="C78" s="51">
        <v>2009</v>
      </c>
      <c r="D78" s="111">
        <v>3750</v>
      </c>
    </row>
    <row r="79" spans="1:4" ht="12.75">
      <c r="A79" s="49">
        <v>4</v>
      </c>
      <c r="B79" s="34" t="s">
        <v>409</v>
      </c>
      <c r="C79" s="51">
        <v>2009</v>
      </c>
      <c r="D79" s="111">
        <v>3702.22</v>
      </c>
    </row>
    <row r="80" spans="1:4" ht="12.75">
      <c r="A80" s="49">
        <v>5</v>
      </c>
      <c r="B80" s="47" t="s">
        <v>410</v>
      </c>
      <c r="C80" s="51">
        <v>2009</v>
      </c>
      <c r="D80" s="111">
        <v>1878.98</v>
      </c>
    </row>
    <row r="81" spans="1:4" ht="25.5">
      <c r="A81" s="49">
        <v>6</v>
      </c>
      <c r="B81" s="47" t="s">
        <v>411</v>
      </c>
      <c r="C81" s="51">
        <v>2009</v>
      </c>
      <c r="D81" s="111">
        <v>600</v>
      </c>
    </row>
    <row r="82" spans="1:4" ht="12.75">
      <c r="A82" s="49">
        <v>7</v>
      </c>
      <c r="B82" s="47" t="s">
        <v>412</v>
      </c>
      <c r="C82" s="51">
        <v>2007</v>
      </c>
      <c r="D82" s="111">
        <v>5000</v>
      </c>
    </row>
    <row r="83" spans="1:4" ht="12.75">
      <c r="A83" s="49">
        <v>8</v>
      </c>
      <c r="B83" s="47" t="s">
        <v>413</v>
      </c>
      <c r="C83" s="51">
        <v>2007</v>
      </c>
      <c r="D83" s="111">
        <v>3594.7</v>
      </c>
    </row>
    <row r="84" spans="1:4" ht="12.75">
      <c r="A84" s="214" t="s">
        <v>16</v>
      </c>
      <c r="B84" s="214"/>
      <c r="C84" s="214"/>
      <c r="D84" s="32">
        <f>SUM(D76:D83)</f>
        <v>25729.9</v>
      </c>
    </row>
    <row r="85" spans="1:4" ht="12.75">
      <c r="A85" s="207" t="s">
        <v>74</v>
      </c>
      <c r="B85" s="207"/>
      <c r="C85" s="207"/>
      <c r="D85" s="207"/>
    </row>
    <row r="86" spans="1:4" ht="12.75">
      <c r="A86" s="49">
        <v>1</v>
      </c>
      <c r="B86" s="34" t="s">
        <v>83</v>
      </c>
      <c r="C86" s="46">
        <v>2008</v>
      </c>
      <c r="D86" s="60">
        <v>1600</v>
      </c>
    </row>
    <row r="87" spans="1:4" ht="12.75">
      <c r="A87" s="51">
        <v>2</v>
      </c>
      <c r="B87" s="47" t="s">
        <v>84</v>
      </c>
      <c r="C87" s="46">
        <v>2007</v>
      </c>
      <c r="D87" s="53">
        <v>3538</v>
      </c>
    </row>
    <row r="88" spans="1:4" ht="12.75">
      <c r="A88" s="51">
        <v>3</v>
      </c>
      <c r="B88" s="47" t="s">
        <v>85</v>
      </c>
      <c r="C88" s="48">
        <v>2007</v>
      </c>
      <c r="D88" s="53">
        <v>2432.57</v>
      </c>
    </row>
    <row r="89" spans="1:4" ht="12.75">
      <c r="A89" s="214" t="s">
        <v>16</v>
      </c>
      <c r="B89" s="214"/>
      <c r="C89" s="214"/>
      <c r="D89" s="32">
        <f>SUM(D86:D88)</f>
        <v>7570.57</v>
      </c>
    </row>
    <row r="90" spans="1:4" ht="12.75">
      <c r="A90" s="207" t="s">
        <v>110</v>
      </c>
      <c r="B90" s="207"/>
      <c r="C90" s="207"/>
      <c r="D90" s="207"/>
    </row>
    <row r="91" spans="1:4" ht="12.75">
      <c r="A91" s="65">
        <v>1</v>
      </c>
      <c r="B91" s="87" t="s">
        <v>115</v>
      </c>
      <c r="C91" s="84">
        <v>2008</v>
      </c>
      <c r="D91" s="85">
        <v>2880</v>
      </c>
    </row>
    <row r="92" spans="1:4" ht="12.75">
      <c r="A92" s="195" t="s">
        <v>16</v>
      </c>
      <c r="B92" s="195"/>
      <c r="C92" s="195"/>
      <c r="D92" s="26">
        <f>SUM(D91)</f>
        <v>2880</v>
      </c>
    </row>
    <row r="93" spans="1:4" ht="12.75">
      <c r="A93" s="204" t="s">
        <v>142</v>
      </c>
      <c r="B93" s="205"/>
      <c r="C93" s="206"/>
      <c r="D93" s="37"/>
    </row>
    <row r="94" spans="1:4" ht="12.75">
      <c r="A94" s="49">
        <v>1</v>
      </c>
      <c r="B94" s="34" t="s">
        <v>147</v>
      </c>
      <c r="C94" s="46">
        <v>2007</v>
      </c>
      <c r="D94" s="60">
        <v>5638</v>
      </c>
    </row>
    <row r="95" spans="1:4" ht="12.75">
      <c r="A95" s="49">
        <v>2</v>
      </c>
      <c r="B95" s="47" t="s">
        <v>148</v>
      </c>
      <c r="C95" s="48">
        <v>2007</v>
      </c>
      <c r="D95" s="53">
        <v>2950</v>
      </c>
    </row>
    <row r="96" spans="1:4" ht="12.75">
      <c r="A96" s="49">
        <v>3</v>
      </c>
      <c r="B96" s="47" t="s">
        <v>149</v>
      </c>
      <c r="C96" s="48">
        <v>2008</v>
      </c>
      <c r="D96" s="53">
        <v>680</v>
      </c>
    </row>
    <row r="97" spans="1:4" ht="12.75">
      <c r="A97" s="49">
        <v>4</v>
      </c>
      <c r="B97" s="47" t="s">
        <v>150</v>
      </c>
      <c r="C97" s="48">
        <v>2008</v>
      </c>
      <c r="D97" s="53">
        <v>606</v>
      </c>
    </row>
    <row r="98" spans="1:4" ht="12.75">
      <c r="A98" s="49">
        <v>5</v>
      </c>
      <c r="B98" s="78" t="s">
        <v>151</v>
      </c>
      <c r="C98" s="48">
        <v>2008</v>
      </c>
      <c r="D98" s="80">
        <v>2277.76</v>
      </c>
    </row>
    <row r="99" spans="1:4" ht="12.75">
      <c r="A99" s="49">
        <v>6</v>
      </c>
      <c r="B99" s="76" t="s">
        <v>152</v>
      </c>
      <c r="C99" s="48">
        <v>2008</v>
      </c>
      <c r="D99" s="81">
        <v>1586</v>
      </c>
    </row>
    <row r="100" spans="1:4" ht="12.75">
      <c r="A100" s="33"/>
      <c r="B100" s="33" t="s">
        <v>16</v>
      </c>
      <c r="C100" s="33"/>
      <c r="D100" s="32">
        <f>SUM(D94:D99)</f>
        <v>13737.76</v>
      </c>
    </row>
    <row r="101" spans="1:4" ht="12.75">
      <c r="A101" s="204" t="s">
        <v>190</v>
      </c>
      <c r="B101" s="205"/>
      <c r="C101" s="206"/>
      <c r="D101" s="37"/>
    </row>
    <row r="102" spans="1:4" ht="12.75">
      <c r="A102" s="49">
        <v>1</v>
      </c>
      <c r="B102" s="34" t="s">
        <v>193</v>
      </c>
      <c r="C102" s="46">
        <v>2007</v>
      </c>
      <c r="D102" s="50">
        <v>3143.01</v>
      </c>
    </row>
    <row r="103" spans="1:4" ht="12.75">
      <c r="A103" s="49">
        <v>2</v>
      </c>
      <c r="B103" s="47" t="s">
        <v>194</v>
      </c>
      <c r="C103" s="48">
        <v>2008</v>
      </c>
      <c r="D103" s="52">
        <v>2500</v>
      </c>
    </row>
    <row r="104" spans="1:4" ht="12.75">
      <c r="A104" s="49">
        <v>3</v>
      </c>
      <c r="B104" s="47" t="s">
        <v>195</v>
      </c>
      <c r="C104" s="48">
        <v>2008</v>
      </c>
      <c r="D104" s="52">
        <v>496.03</v>
      </c>
    </row>
    <row r="105" spans="1:4" ht="12.75">
      <c r="A105" s="33"/>
      <c r="B105" s="33" t="s">
        <v>16</v>
      </c>
      <c r="C105" s="33"/>
      <c r="D105" s="32">
        <f>SUM(D102:D104)</f>
        <v>6139.04</v>
      </c>
    </row>
    <row r="106" spans="1:4" ht="12.75">
      <c r="A106" s="211" t="s">
        <v>205</v>
      </c>
      <c r="B106" s="212"/>
      <c r="C106" s="213"/>
      <c r="D106" s="70"/>
    </row>
    <row r="107" spans="1:4" s="126" customFormat="1" ht="12.75">
      <c r="A107" s="65"/>
      <c r="B107" s="127" t="s">
        <v>442</v>
      </c>
      <c r="C107" s="65"/>
      <c r="D107" s="72"/>
    </row>
    <row r="108" spans="1:4" ht="12.75">
      <c r="A108" s="33"/>
      <c r="B108" s="33" t="s">
        <v>16</v>
      </c>
      <c r="C108" s="33"/>
      <c r="D108" s="32">
        <f>SUM(D107:D107)</f>
        <v>0</v>
      </c>
    </row>
    <row r="109" spans="1:4" ht="12.75">
      <c r="A109" s="204" t="s">
        <v>229</v>
      </c>
      <c r="B109" s="205"/>
      <c r="C109" s="206"/>
      <c r="D109" s="37"/>
    </row>
    <row r="110" spans="1:4" ht="12.75">
      <c r="A110" s="79">
        <v>1</v>
      </c>
      <c r="B110" s="76" t="s">
        <v>151</v>
      </c>
      <c r="C110" s="54">
        <v>2009</v>
      </c>
      <c r="D110" s="86">
        <v>1999</v>
      </c>
    </row>
    <row r="111" spans="1:4" ht="12.75">
      <c r="A111" s="33"/>
      <c r="B111" s="33" t="s">
        <v>16</v>
      </c>
      <c r="C111" s="33"/>
      <c r="D111" s="32">
        <f>SUM(D110:D110)</f>
        <v>1999</v>
      </c>
    </row>
    <row r="112" spans="1:4" ht="12.75">
      <c r="A112" s="211" t="s">
        <v>243</v>
      </c>
      <c r="B112" s="212"/>
      <c r="C112" s="213"/>
      <c r="D112" s="70"/>
    </row>
    <row r="113" spans="1:4" ht="12.75">
      <c r="A113" s="65"/>
      <c r="B113" s="127" t="s">
        <v>442</v>
      </c>
      <c r="C113" s="65"/>
      <c r="D113" s="72"/>
    </row>
    <row r="114" spans="1:4" ht="12.75">
      <c r="A114" s="33"/>
      <c r="B114" s="33" t="s">
        <v>16</v>
      </c>
      <c r="C114" s="33"/>
      <c r="D114" s="32">
        <f>SUM(D113:D113)</f>
        <v>0</v>
      </c>
    </row>
    <row r="115" spans="1:4" ht="12.75">
      <c r="A115" s="211" t="s">
        <v>326</v>
      </c>
      <c r="B115" s="212"/>
      <c r="C115" s="213"/>
      <c r="D115" s="70"/>
    </row>
    <row r="116" spans="1:4" ht="12.75">
      <c r="A116" s="65">
        <v>1</v>
      </c>
      <c r="B116" s="71" t="s">
        <v>327</v>
      </c>
      <c r="C116" s="65">
        <v>2008</v>
      </c>
      <c r="D116" s="72">
        <v>2458.2</v>
      </c>
    </row>
    <row r="117" spans="1:4" ht="12.75">
      <c r="A117" s="33"/>
      <c r="B117" s="33" t="s">
        <v>16</v>
      </c>
      <c r="C117" s="33"/>
      <c r="D117" s="32">
        <f>SUM(D116:D116)</f>
        <v>2458.2</v>
      </c>
    </row>
    <row r="118" spans="1:4" ht="12.75">
      <c r="A118" s="211" t="s">
        <v>443</v>
      </c>
      <c r="B118" s="212"/>
      <c r="C118" s="213"/>
      <c r="D118" s="70"/>
    </row>
    <row r="119" spans="1:4" ht="12.75">
      <c r="A119" s="51">
        <v>1</v>
      </c>
      <c r="B119" s="48" t="s">
        <v>446</v>
      </c>
      <c r="C119" s="48">
        <v>2008</v>
      </c>
      <c r="D119" s="52">
        <v>3300</v>
      </c>
    </row>
    <row r="120" spans="1:4" ht="12.75">
      <c r="A120" s="51">
        <v>2</v>
      </c>
      <c r="B120" s="48" t="s">
        <v>446</v>
      </c>
      <c r="C120" s="48">
        <v>2008</v>
      </c>
      <c r="D120" s="52">
        <v>3300</v>
      </c>
    </row>
    <row r="121" spans="1:4" ht="12.75">
      <c r="A121" s="49">
        <v>3</v>
      </c>
      <c r="B121" s="46" t="s">
        <v>448</v>
      </c>
      <c r="C121" s="46">
        <v>2008</v>
      </c>
      <c r="D121" s="50">
        <v>1100</v>
      </c>
    </row>
    <row r="122" spans="1:4" ht="12.75">
      <c r="A122" s="33"/>
      <c r="B122" s="33" t="s">
        <v>16</v>
      </c>
      <c r="C122" s="33"/>
      <c r="D122" s="32">
        <f>SUM(D119:D121)</f>
        <v>7700</v>
      </c>
    </row>
    <row r="125" spans="1:4" ht="12.75">
      <c r="A125" s="11"/>
      <c r="D125" s="18" t="s">
        <v>40</v>
      </c>
    </row>
    <row r="126" spans="1:4" ht="12.75">
      <c r="A126" s="11"/>
      <c r="D126" s="18"/>
    </row>
    <row r="127" spans="1:4" ht="12.75">
      <c r="A127" s="28" t="s">
        <v>5</v>
      </c>
      <c r="B127" s="31" t="s">
        <v>3</v>
      </c>
      <c r="C127" s="28" t="s">
        <v>4</v>
      </c>
      <c r="D127" s="36" t="s">
        <v>2</v>
      </c>
    </row>
    <row r="128" spans="1:4" ht="12.75">
      <c r="A128" s="215" t="s">
        <v>55</v>
      </c>
      <c r="B128" s="215"/>
      <c r="C128" s="215"/>
      <c r="D128" s="215"/>
    </row>
    <row r="129" spans="1:4" ht="12.75">
      <c r="A129" s="49">
        <v>1</v>
      </c>
      <c r="B129" s="34" t="s">
        <v>414</v>
      </c>
      <c r="C129" s="46">
        <v>1991</v>
      </c>
      <c r="D129" s="110">
        <v>925.6</v>
      </c>
    </row>
    <row r="130" spans="1:4" ht="12.75">
      <c r="A130" s="49">
        <v>2</v>
      </c>
      <c r="B130" s="47" t="s">
        <v>415</v>
      </c>
      <c r="C130" s="48">
        <v>1991</v>
      </c>
      <c r="D130" s="111">
        <v>1970</v>
      </c>
    </row>
    <row r="131" spans="1:4" ht="12.75">
      <c r="A131" s="49">
        <v>3</v>
      </c>
      <c r="B131" s="47" t="s">
        <v>416</v>
      </c>
      <c r="C131" s="48">
        <v>1994</v>
      </c>
      <c r="D131" s="111">
        <v>1757.7</v>
      </c>
    </row>
    <row r="132" spans="1:4" ht="12.75">
      <c r="A132" s="49">
        <v>4</v>
      </c>
      <c r="B132" s="47" t="s">
        <v>417</v>
      </c>
      <c r="C132" s="48">
        <v>1995</v>
      </c>
      <c r="D132" s="111">
        <v>2287.5</v>
      </c>
    </row>
    <row r="133" spans="1:4" ht="12.75">
      <c r="A133" s="49">
        <v>5</v>
      </c>
      <c r="B133" s="47" t="s">
        <v>418</v>
      </c>
      <c r="C133" s="48">
        <v>1995</v>
      </c>
      <c r="D133" s="111">
        <v>1738.5</v>
      </c>
    </row>
    <row r="134" spans="1:4" ht="12.75">
      <c r="A134" s="49">
        <v>6</v>
      </c>
      <c r="B134" s="47" t="s">
        <v>419</v>
      </c>
      <c r="C134" s="48">
        <v>1996</v>
      </c>
      <c r="D134" s="111">
        <v>1490</v>
      </c>
    </row>
    <row r="135" spans="1:4" ht="12.75">
      <c r="A135" s="49">
        <v>7</v>
      </c>
      <c r="B135" s="47" t="s">
        <v>420</v>
      </c>
      <c r="C135" s="48">
        <v>1996</v>
      </c>
      <c r="D135" s="111">
        <v>2379</v>
      </c>
    </row>
    <row r="136" spans="1:4" ht="12.75">
      <c r="A136" s="49">
        <v>8</v>
      </c>
      <c r="B136" s="47" t="s">
        <v>421</v>
      </c>
      <c r="C136" s="48">
        <v>1996</v>
      </c>
      <c r="D136" s="111">
        <v>2160</v>
      </c>
    </row>
    <row r="137" spans="1:4" ht="12.75">
      <c r="A137" s="49">
        <v>9</v>
      </c>
      <c r="B137" s="47" t="s">
        <v>422</v>
      </c>
      <c r="C137" s="48">
        <v>1996</v>
      </c>
      <c r="D137" s="111">
        <v>3056.1</v>
      </c>
    </row>
    <row r="138" spans="1:4" ht="12.75">
      <c r="A138" s="49">
        <v>10</v>
      </c>
      <c r="B138" s="47" t="s">
        <v>423</v>
      </c>
      <c r="C138" s="48">
        <v>1997</v>
      </c>
      <c r="D138" s="111">
        <v>3637.12</v>
      </c>
    </row>
    <row r="139" spans="1:4" ht="12.75">
      <c r="A139" s="49">
        <v>11</v>
      </c>
      <c r="B139" s="47" t="s">
        <v>424</v>
      </c>
      <c r="C139" s="48">
        <v>1997</v>
      </c>
      <c r="D139" s="111">
        <v>3637.13</v>
      </c>
    </row>
    <row r="140" spans="1:4" ht="12.75">
      <c r="A140" s="49">
        <v>12</v>
      </c>
      <c r="B140" s="47" t="s">
        <v>425</v>
      </c>
      <c r="C140" s="48">
        <v>1997</v>
      </c>
      <c r="D140" s="111">
        <v>1525</v>
      </c>
    </row>
    <row r="141" spans="1:4" ht="12.75">
      <c r="A141" s="49">
        <v>13</v>
      </c>
      <c r="B141" s="47" t="s">
        <v>425</v>
      </c>
      <c r="C141" s="48">
        <v>1997</v>
      </c>
      <c r="D141" s="111">
        <v>1525</v>
      </c>
    </row>
    <row r="142" spans="1:4" ht="12.75">
      <c r="A142" s="49">
        <v>14</v>
      </c>
      <c r="B142" s="47" t="s">
        <v>426</v>
      </c>
      <c r="C142" s="48">
        <v>1997</v>
      </c>
      <c r="D142" s="111">
        <v>3848.01</v>
      </c>
    </row>
    <row r="143" spans="1:4" ht="12.75">
      <c r="A143" s="49">
        <v>15</v>
      </c>
      <c r="B143" s="47" t="s">
        <v>427</v>
      </c>
      <c r="C143" s="48">
        <v>2002</v>
      </c>
      <c r="D143" s="111">
        <v>2904</v>
      </c>
    </row>
    <row r="144" spans="1:4" ht="12.75">
      <c r="A144" s="49">
        <v>16</v>
      </c>
      <c r="B144" s="47" t="s">
        <v>428</v>
      </c>
      <c r="C144" s="48">
        <v>2003</v>
      </c>
      <c r="D144" s="111">
        <v>2196</v>
      </c>
    </row>
    <row r="145" spans="1:4" ht="12.75">
      <c r="A145" s="49">
        <v>17</v>
      </c>
      <c r="B145" s="47" t="s">
        <v>429</v>
      </c>
      <c r="C145" s="48">
        <v>2003</v>
      </c>
      <c r="D145" s="111">
        <v>1890</v>
      </c>
    </row>
    <row r="146" spans="1:4" ht="12.75">
      <c r="A146" s="49">
        <v>18</v>
      </c>
      <c r="B146" s="47" t="s">
        <v>430</v>
      </c>
      <c r="C146" s="48">
        <v>2004</v>
      </c>
      <c r="D146" s="111">
        <v>1950.23</v>
      </c>
    </row>
    <row r="147" spans="1:4" ht="12.75">
      <c r="A147" s="49">
        <v>19</v>
      </c>
      <c r="B147" s="47" t="s">
        <v>431</v>
      </c>
      <c r="C147" s="48">
        <v>2004</v>
      </c>
      <c r="D147" s="111">
        <v>858.62</v>
      </c>
    </row>
    <row r="148" spans="1:4" ht="12.75">
      <c r="A148" s="49">
        <v>20</v>
      </c>
      <c r="B148" s="47" t="s">
        <v>432</v>
      </c>
      <c r="C148" s="48">
        <v>2004</v>
      </c>
      <c r="D148" s="111">
        <v>388.16</v>
      </c>
    </row>
    <row r="149" spans="1:4" ht="12.75">
      <c r="A149" s="49">
        <v>21</v>
      </c>
      <c r="B149" s="47" t="s">
        <v>431</v>
      </c>
      <c r="C149" s="48">
        <v>2004</v>
      </c>
      <c r="D149" s="111">
        <v>854.48</v>
      </c>
    </row>
    <row r="150" spans="1:4" ht="12.75">
      <c r="A150" s="49">
        <v>22</v>
      </c>
      <c r="B150" s="47" t="s">
        <v>433</v>
      </c>
      <c r="C150" s="48">
        <v>2004</v>
      </c>
      <c r="D150" s="111">
        <v>390.08</v>
      </c>
    </row>
    <row r="151" spans="1:4" ht="12.75">
      <c r="A151" s="49">
        <v>23</v>
      </c>
      <c r="B151" s="47" t="s">
        <v>434</v>
      </c>
      <c r="C151" s="48">
        <v>2004</v>
      </c>
      <c r="D151" s="111">
        <v>2020</v>
      </c>
    </row>
    <row r="152" spans="1:4" ht="12.75">
      <c r="A152" s="49">
        <v>24</v>
      </c>
      <c r="B152" s="47" t="s">
        <v>435</v>
      </c>
      <c r="C152" s="48">
        <v>2007</v>
      </c>
      <c r="D152" s="111">
        <v>1139.48</v>
      </c>
    </row>
    <row r="153" spans="1:4" ht="12.75">
      <c r="A153" s="49">
        <v>25</v>
      </c>
      <c r="B153" s="47" t="s">
        <v>436</v>
      </c>
      <c r="C153" s="48">
        <v>2007</v>
      </c>
      <c r="D153" s="111">
        <v>1500</v>
      </c>
    </row>
    <row r="154" spans="1:4" ht="12.75">
      <c r="A154" s="49">
        <v>26</v>
      </c>
      <c r="B154" s="47" t="s">
        <v>437</v>
      </c>
      <c r="C154" s="48">
        <v>2008</v>
      </c>
      <c r="D154" s="111">
        <v>1640</v>
      </c>
    </row>
    <row r="155" spans="1:4" ht="12.75">
      <c r="A155" s="49">
        <v>27</v>
      </c>
      <c r="B155" s="47" t="s">
        <v>438</v>
      </c>
      <c r="C155" s="48">
        <v>2008</v>
      </c>
      <c r="D155" s="111">
        <v>2379</v>
      </c>
    </row>
    <row r="156" spans="1:4" ht="12.75">
      <c r="A156" s="214" t="s">
        <v>16</v>
      </c>
      <c r="B156" s="214"/>
      <c r="C156" s="214"/>
      <c r="D156" s="32">
        <f>SUM(D129:D155)</f>
        <v>52046.710000000014</v>
      </c>
    </row>
    <row r="157" spans="1:4" ht="12.75">
      <c r="A157" s="207" t="s">
        <v>74</v>
      </c>
      <c r="B157" s="207"/>
      <c r="C157" s="207"/>
      <c r="D157" s="207"/>
    </row>
    <row r="158" spans="1:4" ht="12.75">
      <c r="A158" s="49">
        <v>1</v>
      </c>
      <c r="B158" s="34" t="s">
        <v>86</v>
      </c>
      <c r="C158" s="46">
        <v>2008</v>
      </c>
      <c r="D158" s="60">
        <v>285</v>
      </c>
    </row>
    <row r="159" spans="1:4" ht="12.75">
      <c r="A159" s="49">
        <v>2</v>
      </c>
      <c r="B159" s="47" t="s">
        <v>87</v>
      </c>
      <c r="C159" s="46">
        <v>2008</v>
      </c>
      <c r="D159" s="53">
        <v>565</v>
      </c>
    </row>
    <row r="160" spans="1:4" ht="12.75">
      <c r="A160" s="49">
        <v>3</v>
      </c>
      <c r="B160" s="47" t="s">
        <v>88</v>
      </c>
      <c r="C160" s="48">
        <v>2006</v>
      </c>
      <c r="D160" s="53">
        <v>585.6</v>
      </c>
    </row>
    <row r="161" spans="1:4" ht="12.75">
      <c r="A161" s="49">
        <v>4</v>
      </c>
      <c r="B161" s="47" t="s">
        <v>89</v>
      </c>
      <c r="C161" s="48">
        <v>2006</v>
      </c>
      <c r="D161" s="53">
        <v>17.08</v>
      </c>
    </row>
    <row r="162" spans="1:4" ht="12.75">
      <c r="A162" s="49">
        <v>5</v>
      </c>
      <c r="B162" s="47" t="s">
        <v>90</v>
      </c>
      <c r="C162" s="48">
        <v>2006</v>
      </c>
      <c r="D162" s="53">
        <v>82.96</v>
      </c>
    </row>
    <row r="163" spans="1:4" ht="12.75">
      <c r="A163" s="49">
        <v>6</v>
      </c>
      <c r="B163" s="47" t="s">
        <v>91</v>
      </c>
      <c r="C163" s="48">
        <v>2006</v>
      </c>
      <c r="D163" s="53">
        <v>87.84</v>
      </c>
    </row>
    <row r="164" spans="1:4" ht="12.75">
      <c r="A164" s="49">
        <v>7</v>
      </c>
      <c r="B164" s="47" t="s">
        <v>92</v>
      </c>
      <c r="C164" s="48">
        <v>2006</v>
      </c>
      <c r="D164" s="53">
        <v>146.4</v>
      </c>
    </row>
    <row r="165" spans="1:4" ht="12.75">
      <c r="A165" s="49">
        <v>8</v>
      </c>
      <c r="B165" s="47" t="s">
        <v>93</v>
      </c>
      <c r="C165" s="48">
        <v>2006</v>
      </c>
      <c r="D165" s="53">
        <v>386.8</v>
      </c>
    </row>
    <row r="166" spans="1:4" ht="12.75">
      <c r="A166" s="49">
        <v>9</v>
      </c>
      <c r="B166" s="47" t="s">
        <v>94</v>
      </c>
      <c r="C166" s="48">
        <v>2006</v>
      </c>
      <c r="D166" s="53">
        <v>101.26</v>
      </c>
    </row>
    <row r="167" spans="1:4" ht="12.75">
      <c r="A167" s="49">
        <v>10</v>
      </c>
      <c r="B167" s="47" t="s">
        <v>89</v>
      </c>
      <c r="C167" s="48">
        <v>2006</v>
      </c>
      <c r="D167" s="53">
        <v>12.2</v>
      </c>
    </row>
    <row r="168" spans="1:4" ht="12.75">
      <c r="A168" s="49">
        <v>11</v>
      </c>
      <c r="B168" s="47" t="s">
        <v>95</v>
      </c>
      <c r="C168" s="48">
        <v>2006</v>
      </c>
      <c r="D168" s="53">
        <v>12.2</v>
      </c>
    </row>
    <row r="169" spans="1:4" ht="12.75">
      <c r="A169" s="49">
        <v>12</v>
      </c>
      <c r="B169" s="47" t="s">
        <v>96</v>
      </c>
      <c r="C169" s="48">
        <v>2006</v>
      </c>
      <c r="D169" s="53">
        <v>12.2</v>
      </c>
    </row>
    <row r="170" spans="1:4" ht="12.75">
      <c r="A170" s="49">
        <v>13</v>
      </c>
      <c r="B170" s="78" t="s">
        <v>97</v>
      </c>
      <c r="C170" s="77">
        <v>2009</v>
      </c>
      <c r="D170" s="53">
        <v>10.98</v>
      </c>
    </row>
    <row r="171" spans="1:4" ht="12.75">
      <c r="A171" s="49">
        <v>14</v>
      </c>
      <c r="B171" s="76" t="s">
        <v>98</v>
      </c>
      <c r="C171" s="54">
        <v>2007</v>
      </c>
      <c r="D171" s="80">
        <v>229.99</v>
      </c>
    </row>
    <row r="172" spans="1:4" ht="12.75">
      <c r="A172" s="49">
        <v>15</v>
      </c>
      <c r="B172" s="76" t="s">
        <v>99</v>
      </c>
      <c r="C172" s="54">
        <v>2007</v>
      </c>
      <c r="D172" s="81">
        <v>61</v>
      </c>
    </row>
    <row r="173" spans="1:4" ht="12.75">
      <c r="A173" s="49">
        <v>16</v>
      </c>
      <c r="B173" s="76" t="s">
        <v>100</v>
      </c>
      <c r="C173" s="54">
        <v>2007</v>
      </c>
      <c r="D173" s="81">
        <v>61</v>
      </c>
    </row>
    <row r="174" spans="1:4" ht="12.75">
      <c r="A174" s="49">
        <v>17</v>
      </c>
      <c r="B174" s="76" t="s">
        <v>101</v>
      </c>
      <c r="C174" s="54">
        <v>2007</v>
      </c>
      <c r="D174" s="81">
        <v>1361.52</v>
      </c>
    </row>
    <row r="175" spans="1:4" ht="12.75">
      <c r="A175" s="49">
        <v>18</v>
      </c>
      <c r="B175" s="76" t="s">
        <v>104</v>
      </c>
      <c r="C175" s="54">
        <v>2007</v>
      </c>
      <c r="D175" s="81">
        <v>14.64</v>
      </c>
    </row>
    <row r="176" spans="1:4" ht="12.75">
      <c r="A176" s="49">
        <v>19</v>
      </c>
      <c r="B176" s="76" t="s">
        <v>105</v>
      </c>
      <c r="C176" s="54">
        <v>2007</v>
      </c>
      <c r="D176" s="81">
        <v>61</v>
      </c>
    </row>
    <row r="177" spans="1:4" ht="25.5">
      <c r="A177" s="49">
        <v>20</v>
      </c>
      <c r="B177" s="76" t="s">
        <v>102</v>
      </c>
      <c r="C177" s="54">
        <v>2007</v>
      </c>
      <c r="D177" s="81">
        <v>15.86</v>
      </c>
    </row>
    <row r="178" spans="1:4" ht="12.75">
      <c r="A178" s="49">
        <v>21</v>
      </c>
      <c r="B178" s="76" t="s">
        <v>103</v>
      </c>
      <c r="C178" s="54">
        <v>2007</v>
      </c>
      <c r="D178" s="81">
        <v>14.64</v>
      </c>
    </row>
    <row r="179" spans="1:4" ht="12.75">
      <c r="A179" s="214" t="s">
        <v>16</v>
      </c>
      <c r="B179" s="214"/>
      <c r="C179" s="214"/>
      <c r="D179" s="32">
        <f>SUM(D158:D178)</f>
        <v>4125.169999999999</v>
      </c>
    </row>
    <row r="180" spans="1:4" ht="12.75">
      <c r="A180" s="207" t="s">
        <v>110</v>
      </c>
      <c r="B180" s="207"/>
      <c r="C180" s="207"/>
      <c r="D180" s="207"/>
    </row>
    <row r="181" spans="1:4" ht="12.75">
      <c r="A181" s="89">
        <v>1</v>
      </c>
      <c r="B181" s="87" t="s">
        <v>116</v>
      </c>
      <c r="C181" s="84">
        <v>2007</v>
      </c>
      <c r="D181" s="85">
        <v>599</v>
      </c>
    </row>
    <row r="182" spans="1:4" ht="25.5">
      <c r="A182" s="89">
        <v>2</v>
      </c>
      <c r="B182" s="76" t="s">
        <v>117</v>
      </c>
      <c r="C182" s="54">
        <v>2007</v>
      </c>
      <c r="D182" s="86">
        <v>1046</v>
      </c>
    </row>
    <row r="183" spans="1:4" ht="12.75">
      <c r="A183" s="89">
        <v>3</v>
      </c>
      <c r="B183" s="76" t="s">
        <v>118</v>
      </c>
      <c r="C183" s="54">
        <v>2006</v>
      </c>
      <c r="D183" s="86">
        <v>1094.99</v>
      </c>
    </row>
    <row r="184" spans="1:4" ht="12.75">
      <c r="A184" s="89">
        <v>4</v>
      </c>
      <c r="B184" s="76" t="s">
        <v>119</v>
      </c>
      <c r="C184" s="54">
        <v>2005</v>
      </c>
      <c r="D184" s="86">
        <v>543</v>
      </c>
    </row>
    <row r="185" spans="1:4" ht="12.75">
      <c r="A185" s="89">
        <v>5</v>
      </c>
      <c r="B185" s="76" t="s">
        <v>120</v>
      </c>
      <c r="C185" s="54">
        <v>2004</v>
      </c>
      <c r="D185" s="86">
        <v>1283.31</v>
      </c>
    </row>
    <row r="186" spans="1:4" ht="12.75">
      <c r="A186" s="89">
        <v>6</v>
      </c>
      <c r="B186" s="76" t="s">
        <v>121</v>
      </c>
      <c r="C186" s="54">
        <v>2008</v>
      </c>
      <c r="D186" s="86">
        <v>690</v>
      </c>
    </row>
    <row r="187" spans="1:4" ht="12.75">
      <c r="A187" s="195" t="s">
        <v>16</v>
      </c>
      <c r="B187" s="195"/>
      <c r="C187" s="195"/>
      <c r="D187" s="26">
        <f>SUM(D181:D186)</f>
        <v>5256.299999999999</v>
      </c>
    </row>
    <row r="188" spans="1:4" ht="12.75">
      <c r="A188" s="204" t="s">
        <v>142</v>
      </c>
      <c r="B188" s="205"/>
      <c r="C188" s="206"/>
      <c r="D188" s="37"/>
    </row>
    <row r="189" spans="1:4" ht="12.75">
      <c r="A189" s="49">
        <v>1</v>
      </c>
      <c r="B189" s="34" t="s">
        <v>153</v>
      </c>
      <c r="C189" s="46">
        <v>2007</v>
      </c>
      <c r="D189" s="60">
        <v>800</v>
      </c>
    </row>
    <row r="190" spans="1:4" ht="12.75">
      <c r="A190" s="49">
        <v>2</v>
      </c>
      <c r="B190" s="47" t="s">
        <v>154</v>
      </c>
      <c r="C190" s="48">
        <v>2008</v>
      </c>
      <c r="D190" s="53">
        <v>1299</v>
      </c>
    </row>
    <row r="191" spans="1:4" ht="12.75">
      <c r="A191" s="33"/>
      <c r="B191" s="33" t="s">
        <v>16</v>
      </c>
      <c r="C191" s="33"/>
      <c r="D191" s="32">
        <f>SUM(D189:D190)</f>
        <v>2099</v>
      </c>
    </row>
    <row r="192" spans="1:4" ht="12.75">
      <c r="A192" s="211" t="s">
        <v>205</v>
      </c>
      <c r="B192" s="212"/>
      <c r="C192" s="213"/>
      <c r="D192" s="70"/>
    </row>
    <row r="193" spans="1:4" ht="12.75">
      <c r="A193" s="65">
        <v>1</v>
      </c>
      <c r="B193" s="71" t="s">
        <v>208</v>
      </c>
      <c r="C193" s="65">
        <v>2006</v>
      </c>
      <c r="D193" s="72">
        <v>145.18</v>
      </c>
    </row>
    <row r="194" spans="1:4" ht="12.75">
      <c r="A194" s="65">
        <v>2</v>
      </c>
      <c r="B194" s="71" t="s">
        <v>209</v>
      </c>
      <c r="C194" s="65">
        <v>2008</v>
      </c>
      <c r="D194" s="72">
        <v>4474.47</v>
      </c>
    </row>
    <row r="195" spans="1:4" ht="12.75">
      <c r="A195" s="65">
        <v>3</v>
      </c>
      <c r="B195" s="71" t="s">
        <v>210</v>
      </c>
      <c r="C195" s="65">
        <v>2008</v>
      </c>
      <c r="D195" s="73">
        <v>149</v>
      </c>
    </row>
    <row r="196" spans="1:4" ht="12.75">
      <c r="A196" s="65">
        <v>4</v>
      </c>
      <c r="B196" s="71" t="s">
        <v>211</v>
      </c>
      <c r="C196" s="65">
        <v>2009</v>
      </c>
      <c r="D196" s="72">
        <v>447.98</v>
      </c>
    </row>
    <row r="197" spans="1:4" ht="12.75">
      <c r="A197" s="65">
        <v>5</v>
      </c>
      <c r="B197" s="104" t="s">
        <v>212</v>
      </c>
      <c r="C197" s="89">
        <v>2009</v>
      </c>
      <c r="D197" s="105">
        <v>79</v>
      </c>
    </row>
    <row r="198" spans="1:4" ht="12.75">
      <c r="A198" s="65">
        <v>6</v>
      </c>
      <c r="B198" s="104" t="s">
        <v>213</v>
      </c>
      <c r="C198" s="89">
        <v>2009</v>
      </c>
      <c r="D198" s="105">
        <v>69</v>
      </c>
    </row>
    <row r="199" spans="1:4" ht="12.75">
      <c r="A199" s="65">
        <v>7</v>
      </c>
      <c r="B199" s="104" t="s">
        <v>214</v>
      </c>
      <c r="C199" s="89">
        <v>2009</v>
      </c>
      <c r="D199" s="105">
        <v>98</v>
      </c>
    </row>
    <row r="200" spans="1:4" ht="12.75">
      <c r="A200" s="65">
        <v>8</v>
      </c>
      <c r="B200" s="104" t="s">
        <v>215</v>
      </c>
      <c r="C200" s="89">
        <v>2008</v>
      </c>
      <c r="D200" s="105">
        <v>418</v>
      </c>
    </row>
    <row r="201" spans="1:4" ht="12.75">
      <c r="A201" s="33"/>
      <c r="B201" s="33" t="s">
        <v>16</v>
      </c>
      <c r="C201" s="33"/>
      <c r="D201" s="32">
        <f>SUM(D193:D200)</f>
        <v>5880.630000000001</v>
      </c>
    </row>
  </sheetData>
  <sheetProtection/>
  <mergeCells count="35">
    <mergeCell ref="A180:D180"/>
    <mergeCell ref="A157:D157"/>
    <mergeCell ref="A106:C106"/>
    <mergeCell ref="A115:C115"/>
    <mergeCell ref="A118:C118"/>
    <mergeCell ref="A128:D128"/>
    <mergeCell ref="A156:C156"/>
    <mergeCell ref="A179:C179"/>
    <mergeCell ref="A192:C192"/>
    <mergeCell ref="A109:C109"/>
    <mergeCell ref="A112:C112"/>
    <mergeCell ref="A58:C58"/>
    <mergeCell ref="A187:C187"/>
    <mergeCell ref="A93:C93"/>
    <mergeCell ref="A188:C188"/>
    <mergeCell ref="A101:C101"/>
    <mergeCell ref="A75:D75"/>
    <mergeCell ref="A84:C84"/>
    <mergeCell ref="A5:D5"/>
    <mergeCell ref="A15:C15"/>
    <mergeCell ref="A17:D17"/>
    <mergeCell ref="A28:D28"/>
    <mergeCell ref="A26:C26"/>
    <mergeCell ref="A92:C92"/>
    <mergeCell ref="A48:C48"/>
    <mergeCell ref="A52:C52"/>
    <mergeCell ref="A85:D85"/>
    <mergeCell ref="A89:C89"/>
    <mergeCell ref="A62:C62"/>
    <mergeCell ref="A44:C44"/>
    <mergeCell ref="A33:C33"/>
    <mergeCell ref="A35:C35"/>
    <mergeCell ref="A90:D90"/>
    <mergeCell ref="A41:C41"/>
    <mergeCell ref="A55:C55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SheetLayoutView="50" zoomScalePageLayoutView="0" workbookViewId="0" topLeftCell="F1">
      <pane ySplit="6" topLeftCell="BM7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5.57421875" style="6" customWidth="1"/>
    <col min="2" max="2" width="4.57421875" style="6" customWidth="1"/>
    <col min="3" max="3" width="14.7109375" style="6" customWidth="1"/>
    <col min="4" max="4" width="12.421875" style="7" customWidth="1"/>
    <col min="5" max="5" width="24.421875" style="6" customWidth="1"/>
    <col min="6" max="6" width="19.00390625" style="6" customWidth="1"/>
    <col min="7" max="7" width="11.421875" style="6" customWidth="1"/>
    <col min="8" max="8" width="17.421875" style="8" customWidth="1"/>
    <col min="9" max="9" width="12.00390625" style="8" customWidth="1"/>
    <col min="10" max="12" width="12.00390625" style="6" customWidth="1"/>
    <col min="13" max="13" width="12.421875" style="8" customWidth="1"/>
    <col min="14" max="14" width="10.00390625" style="8" customWidth="1"/>
    <col min="15" max="15" width="12.00390625" style="6" customWidth="1"/>
    <col min="16" max="16" width="16.00390625" style="6" customWidth="1"/>
    <col min="17" max="17" width="11.57421875" style="6" customWidth="1"/>
    <col min="18" max="19" width="11.7109375" style="6" customWidth="1"/>
    <col min="20" max="20" width="12.140625" style="6" customWidth="1"/>
    <col min="21" max="16384" width="9.140625" style="6" customWidth="1"/>
  </cols>
  <sheetData>
    <row r="1" spans="2:20" s="2" customFormat="1" ht="14.25">
      <c r="B1" s="1"/>
      <c r="D1" s="3"/>
      <c r="H1" s="4"/>
      <c r="I1" s="4"/>
      <c r="M1" s="4"/>
      <c r="N1" s="4"/>
      <c r="T1" s="5" t="s">
        <v>19</v>
      </c>
    </row>
    <row r="2" spans="2:14" s="2" customFormat="1" ht="12.75">
      <c r="B2" s="1"/>
      <c r="D2" s="3"/>
      <c r="H2" s="4"/>
      <c r="I2" s="4"/>
      <c r="M2" s="4"/>
      <c r="N2" s="4"/>
    </row>
    <row r="3" spans="2:20" s="2" customFormat="1" ht="15.75">
      <c r="B3" s="223" t="s">
        <v>15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s="2" customFormat="1" ht="12.75" customHeight="1">
      <c r="B4" s="216" t="s">
        <v>6</v>
      </c>
      <c r="C4" s="216" t="s">
        <v>7</v>
      </c>
      <c r="D4" s="216" t="s">
        <v>20</v>
      </c>
      <c r="E4" s="216" t="s">
        <v>8</v>
      </c>
      <c r="F4" s="35"/>
      <c r="G4" s="190" t="s">
        <v>10</v>
      </c>
      <c r="H4" s="216" t="s">
        <v>23</v>
      </c>
      <c r="I4" s="216" t="s">
        <v>11</v>
      </c>
      <c r="J4" s="216" t="s">
        <v>36</v>
      </c>
      <c r="K4" s="216" t="s">
        <v>39</v>
      </c>
      <c r="L4" s="189" t="s">
        <v>38</v>
      </c>
      <c r="M4" s="216" t="s">
        <v>21</v>
      </c>
      <c r="N4" s="216" t="s">
        <v>22</v>
      </c>
      <c r="O4" s="35"/>
      <c r="P4" s="189" t="s">
        <v>37</v>
      </c>
      <c r="Q4" s="216" t="s">
        <v>29</v>
      </c>
      <c r="R4" s="216"/>
      <c r="S4" s="216" t="s">
        <v>30</v>
      </c>
      <c r="T4" s="216"/>
    </row>
    <row r="5" spans="2:22" s="2" customFormat="1" ht="20.25" customHeight="1">
      <c r="B5" s="216"/>
      <c r="C5" s="216"/>
      <c r="D5" s="216"/>
      <c r="E5" s="216"/>
      <c r="F5" s="35" t="s">
        <v>9</v>
      </c>
      <c r="G5" s="190"/>
      <c r="H5" s="216"/>
      <c r="I5" s="216"/>
      <c r="J5" s="216"/>
      <c r="K5" s="216"/>
      <c r="L5" s="189"/>
      <c r="M5" s="216"/>
      <c r="N5" s="216"/>
      <c r="O5" s="35" t="s">
        <v>31</v>
      </c>
      <c r="P5" s="189"/>
      <c r="Q5" s="216"/>
      <c r="R5" s="216"/>
      <c r="S5" s="216"/>
      <c r="T5" s="216"/>
      <c r="U5" s="30"/>
      <c r="V5" s="30"/>
    </row>
    <row r="6" spans="2:22" s="2" customFormat="1" ht="13.5" customHeight="1">
      <c r="B6" s="216"/>
      <c r="C6" s="216"/>
      <c r="D6" s="216"/>
      <c r="E6" s="216"/>
      <c r="F6" s="35"/>
      <c r="G6" s="190"/>
      <c r="H6" s="216"/>
      <c r="I6" s="216"/>
      <c r="J6" s="216"/>
      <c r="K6" s="216"/>
      <c r="L6" s="189"/>
      <c r="M6" s="216"/>
      <c r="N6" s="216"/>
      <c r="O6" s="35"/>
      <c r="P6" s="189"/>
      <c r="Q6" s="35" t="s">
        <v>12</v>
      </c>
      <c r="R6" s="35" t="s">
        <v>13</v>
      </c>
      <c r="S6" s="35" t="s">
        <v>12</v>
      </c>
      <c r="T6" s="35" t="s">
        <v>13</v>
      </c>
      <c r="U6" s="30"/>
      <c r="V6" s="30"/>
    </row>
    <row r="7" spans="2:22" s="2" customFormat="1" ht="12.75" customHeight="1">
      <c r="B7" s="217" t="s">
        <v>55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30"/>
      <c r="V7" s="30"/>
    </row>
    <row r="8" spans="2:21" s="58" customFormat="1" ht="38.25">
      <c r="B8" s="138">
        <v>1</v>
      </c>
      <c r="C8" s="138" t="s">
        <v>57</v>
      </c>
      <c r="D8" s="138" t="s">
        <v>58</v>
      </c>
      <c r="E8" s="138" t="s">
        <v>59</v>
      </c>
      <c r="F8" s="138"/>
      <c r="G8" s="138" t="s">
        <v>60</v>
      </c>
      <c r="H8" s="138" t="s">
        <v>46</v>
      </c>
      <c r="I8" s="138">
        <v>1.3</v>
      </c>
      <c r="J8" s="138"/>
      <c r="K8" s="138" t="s">
        <v>61</v>
      </c>
      <c r="L8" s="138" t="s">
        <v>62</v>
      </c>
      <c r="M8" s="138">
        <v>345</v>
      </c>
      <c r="N8" s="138">
        <v>1988</v>
      </c>
      <c r="O8" s="138"/>
      <c r="P8" s="138"/>
      <c r="Q8" s="139" t="s">
        <v>533</v>
      </c>
      <c r="R8" s="139" t="s">
        <v>534</v>
      </c>
      <c r="S8" s="114"/>
      <c r="T8" s="114"/>
      <c r="U8" s="57"/>
    </row>
    <row r="9" spans="2:21" s="58" customFormat="1" ht="12.75">
      <c r="B9" s="108">
        <v>2</v>
      </c>
      <c r="C9" s="108" t="s">
        <v>472</v>
      </c>
      <c r="D9" s="108"/>
      <c r="E9" s="108"/>
      <c r="F9" s="108"/>
      <c r="G9" s="140" t="s">
        <v>530</v>
      </c>
      <c r="H9" s="108"/>
      <c r="I9" s="108"/>
      <c r="J9" s="108"/>
      <c r="K9" s="108"/>
      <c r="L9" s="108"/>
      <c r="M9" s="108"/>
      <c r="N9" s="108"/>
      <c r="O9" s="108"/>
      <c r="P9" s="108"/>
      <c r="Q9" s="221" t="s">
        <v>535</v>
      </c>
      <c r="R9" s="222"/>
      <c r="S9" s="66"/>
      <c r="T9" s="66"/>
      <c r="U9" s="57"/>
    </row>
    <row r="10" spans="2:21" s="58" customFormat="1" ht="38.25">
      <c r="B10" s="108">
        <v>3</v>
      </c>
      <c r="C10" s="108" t="s">
        <v>496</v>
      </c>
      <c r="D10" s="108" t="s">
        <v>498</v>
      </c>
      <c r="E10" s="108"/>
      <c r="F10" s="108"/>
      <c r="G10" s="108" t="s">
        <v>497</v>
      </c>
      <c r="H10" s="108" t="s">
        <v>499</v>
      </c>
      <c r="I10" s="108"/>
      <c r="J10" s="108"/>
      <c r="K10" s="108"/>
      <c r="L10" s="108"/>
      <c r="M10" s="108"/>
      <c r="N10" s="108"/>
      <c r="O10" s="108"/>
      <c r="P10" s="108"/>
      <c r="Q10" s="141" t="s">
        <v>536</v>
      </c>
      <c r="R10" s="141" t="s">
        <v>537</v>
      </c>
      <c r="S10" s="66"/>
      <c r="T10" s="66"/>
      <c r="U10" s="57"/>
    </row>
    <row r="11" spans="2:22" s="2" customFormat="1" ht="12.75" customHeight="1">
      <c r="B11" s="218" t="s">
        <v>449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20"/>
      <c r="U11" s="30"/>
      <c r="V11" s="30"/>
    </row>
    <row r="12" spans="2:21" s="58" customFormat="1" ht="38.25">
      <c r="B12" s="108">
        <v>1</v>
      </c>
      <c r="C12" s="142" t="s">
        <v>245</v>
      </c>
      <c r="D12" s="143" t="s">
        <v>450</v>
      </c>
      <c r="E12" s="143" t="s">
        <v>451</v>
      </c>
      <c r="F12" s="138"/>
      <c r="G12" s="144" t="s">
        <v>452</v>
      </c>
      <c r="H12" s="142" t="s">
        <v>453</v>
      </c>
      <c r="I12" s="113">
        <v>1968</v>
      </c>
      <c r="J12" s="138"/>
      <c r="K12" s="138"/>
      <c r="L12" s="138"/>
      <c r="M12" s="113">
        <v>9</v>
      </c>
      <c r="N12" s="113">
        <v>1996</v>
      </c>
      <c r="O12" s="138"/>
      <c r="P12" s="138"/>
      <c r="Q12" s="143" t="s">
        <v>538</v>
      </c>
      <c r="R12" s="143" t="s">
        <v>539</v>
      </c>
      <c r="S12" s="114"/>
      <c r="T12" s="114"/>
      <c r="U12" s="57"/>
    </row>
    <row r="13" spans="2:21" s="58" customFormat="1" ht="38.25">
      <c r="B13" s="108">
        <v>2</v>
      </c>
      <c r="C13" s="116" t="s">
        <v>455</v>
      </c>
      <c r="D13" s="115"/>
      <c r="E13" s="115" t="s">
        <v>461</v>
      </c>
      <c r="F13" s="108">
        <v>3841</v>
      </c>
      <c r="G13" s="145" t="s">
        <v>456</v>
      </c>
      <c r="H13" s="116" t="s">
        <v>46</v>
      </c>
      <c r="I13" s="112" t="s">
        <v>457</v>
      </c>
      <c r="J13" s="108"/>
      <c r="K13" s="108" t="s">
        <v>458</v>
      </c>
      <c r="L13" s="108" t="s">
        <v>459</v>
      </c>
      <c r="M13" s="112" t="s">
        <v>460</v>
      </c>
      <c r="N13" s="112">
        <v>1994</v>
      </c>
      <c r="O13" s="108">
        <v>128254</v>
      </c>
      <c r="P13" s="108"/>
      <c r="Q13" s="115" t="s">
        <v>540</v>
      </c>
      <c r="R13" s="115" t="s">
        <v>541</v>
      </c>
      <c r="S13" s="66"/>
      <c r="T13" s="117"/>
      <c r="U13" s="57"/>
    </row>
    <row r="14" spans="2:21" s="58" customFormat="1" ht="38.25">
      <c r="B14" s="108">
        <v>3</v>
      </c>
      <c r="C14" s="116" t="s">
        <v>454</v>
      </c>
      <c r="D14" s="115">
        <v>3302</v>
      </c>
      <c r="E14" s="115" t="s">
        <v>471</v>
      </c>
      <c r="F14" s="108" t="s">
        <v>462</v>
      </c>
      <c r="G14" s="145" t="s">
        <v>463</v>
      </c>
      <c r="H14" s="116" t="s">
        <v>253</v>
      </c>
      <c r="I14" s="112">
        <v>2417</v>
      </c>
      <c r="J14" s="108"/>
      <c r="K14" s="108" t="s">
        <v>464</v>
      </c>
      <c r="L14" s="108" t="s">
        <v>465</v>
      </c>
      <c r="M14" s="112" t="s">
        <v>466</v>
      </c>
      <c r="N14" s="112">
        <v>1996</v>
      </c>
      <c r="O14" s="108">
        <v>56536</v>
      </c>
      <c r="P14" s="108"/>
      <c r="Q14" s="115" t="s">
        <v>542</v>
      </c>
      <c r="R14" s="115" t="s">
        <v>543</v>
      </c>
      <c r="S14" s="66"/>
      <c r="T14" s="66"/>
      <c r="U14" s="57"/>
    </row>
    <row r="15" spans="2:21" s="58" customFormat="1" ht="38.25">
      <c r="B15" s="108">
        <v>4</v>
      </c>
      <c r="C15" s="116" t="s">
        <v>467</v>
      </c>
      <c r="D15" s="115"/>
      <c r="E15" s="122">
        <v>38514714856146</v>
      </c>
      <c r="F15" s="108"/>
      <c r="G15" s="145" t="s">
        <v>468</v>
      </c>
      <c r="H15" s="116" t="s">
        <v>253</v>
      </c>
      <c r="I15" s="112">
        <v>9506</v>
      </c>
      <c r="J15" s="108"/>
      <c r="K15" s="108" t="s">
        <v>469</v>
      </c>
      <c r="L15" s="108" t="s">
        <v>470</v>
      </c>
      <c r="M15" s="112">
        <v>3861</v>
      </c>
      <c r="N15" s="112">
        <v>1983</v>
      </c>
      <c r="O15" s="108">
        <v>29139</v>
      </c>
      <c r="P15" s="108"/>
      <c r="Q15" s="115" t="s">
        <v>544</v>
      </c>
      <c r="R15" s="115" t="s">
        <v>545</v>
      </c>
      <c r="S15" s="66"/>
      <c r="T15" s="66"/>
      <c r="U15" s="57"/>
    </row>
    <row r="16" spans="2:21" s="58" customFormat="1" ht="38.25">
      <c r="B16" s="108">
        <v>5</v>
      </c>
      <c r="C16" s="116" t="s">
        <v>472</v>
      </c>
      <c r="D16" s="115"/>
      <c r="E16" s="115" t="s">
        <v>473</v>
      </c>
      <c r="F16" s="108"/>
      <c r="G16" s="145" t="s">
        <v>474</v>
      </c>
      <c r="H16" s="116" t="s">
        <v>253</v>
      </c>
      <c r="I16" s="112"/>
      <c r="J16" s="108"/>
      <c r="K16" s="108" t="s">
        <v>475</v>
      </c>
      <c r="L16" s="108"/>
      <c r="M16" s="112" t="s">
        <v>476</v>
      </c>
      <c r="N16" s="112">
        <v>2009</v>
      </c>
      <c r="O16" s="108"/>
      <c r="P16" s="108"/>
      <c r="Q16" s="115" t="s">
        <v>546</v>
      </c>
      <c r="R16" s="115" t="s">
        <v>547</v>
      </c>
      <c r="S16" s="66"/>
      <c r="T16" s="66"/>
      <c r="U16" s="57"/>
    </row>
    <row r="17" spans="2:21" s="58" customFormat="1" ht="38.25">
      <c r="B17" s="108">
        <v>6</v>
      </c>
      <c r="C17" s="116" t="s">
        <v>477</v>
      </c>
      <c r="D17" s="115" t="s">
        <v>478</v>
      </c>
      <c r="E17" s="115">
        <v>7058</v>
      </c>
      <c r="F17" s="108"/>
      <c r="G17" s="145" t="s">
        <v>479</v>
      </c>
      <c r="H17" s="116" t="s">
        <v>253</v>
      </c>
      <c r="I17" s="112">
        <v>6842</v>
      </c>
      <c r="J17" s="108"/>
      <c r="K17" s="108" t="s">
        <v>480</v>
      </c>
      <c r="L17" s="108" t="s">
        <v>481</v>
      </c>
      <c r="M17" s="112" t="s">
        <v>482</v>
      </c>
      <c r="N17" s="112">
        <v>1981</v>
      </c>
      <c r="O17" s="108"/>
      <c r="P17" s="108"/>
      <c r="Q17" s="115" t="s">
        <v>548</v>
      </c>
      <c r="R17" s="115" t="s">
        <v>549</v>
      </c>
      <c r="S17" s="66"/>
      <c r="T17" s="66"/>
      <c r="U17" s="57"/>
    </row>
    <row r="18" spans="2:21" s="58" customFormat="1" ht="38.25">
      <c r="B18" s="108">
        <v>7</v>
      </c>
      <c r="C18" s="116" t="s">
        <v>467</v>
      </c>
      <c r="D18" s="115">
        <v>208</v>
      </c>
      <c r="E18" s="115" t="s">
        <v>483</v>
      </c>
      <c r="F18" s="108"/>
      <c r="G18" s="145" t="s">
        <v>484</v>
      </c>
      <c r="H18" s="116" t="s">
        <v>253</v>
      </c>
      <c r="I18" s="112">
        <v>2299</v>
      </c>
      <c r="J18" s="108"/>
      <c r="K18" s="108" t="s">
        <v>485</v>
      </c>
      <c r="L18" s="108" t="s">
        <v>486</v>
      </c>
      <c r="M18" s="112" t="s">
        <v>487</v>
      </c>
      <c r="N18" s="112">
        <v>1995</v>
      </c>
      <c r="O18" s="108">
        <v>212751</v>
      </c>
      <c r="P18" s="108"/>
      <c r="Q18" s="115" t="s">
        <v>550</v>
      </c>
      <c r="R18" s="115" t="s">
        <v>551</v>
      </c>
      <c r="S18" s="66"/>
      <c r="T18" s="66"/>
      <c r="U18" s="57"/>
    </row>
    <row r="19" spans="2:21" s="58" customFormat="1" ht="38.25">
      <c r="B19" s="108">
        <v>8</v>
      </c>
      <c r="C19" s="116" t="s">
        <v>454</v>
      </c>
      <c r="D19" s="115" t="s">
        <v>488</v>
      </c>
      <c r="E19" s="115">
        <v>155787</v>
      </c>
      <c r="F19" s="108"/>
      <c r="G19" s="145" t="s">
        <v>490</v>
      </c>
      <c r="H19" s="116" t="s">
        <v>253</v>
      </c>
      <c r="I19" s="112">
        <v>2120</v>
      </c>
      <c r="J19" s="108"/>
      <c r="K19" s="108" t="s">
        <v>492</v>
      </c>
      <c r="L19" s="108" t="s">
        <v>494</v>
      </c>
      <c r="M19" s="112">
        <v>1880</v>
      </c>
      <c r="N19" s="112">
        <v>1973</v>
      </c>
      <c r="O19" s="108">
        <v>18441</v>
      </c>
      <c r="P19" s="108"/>
      <c r="Q19" s="115" t="s">
        <v>552</v>
      </c>
      <c r="R19" s="115" t="s">
        <v>553</v>
      </c>
      <c r="S19" s="66"/>
      <c r="T19" s="66"/>
      <c r="U19" s="57"/>
    </row>
    <row r="20" spans="2:21" s="58" customFormat="1" ht="38.25">
      <c r="B20" s="108">
        <v>9</v>
      </c>
      <c r="C20" s="108" t="s">
        <v>454</v>
      </c>
      <c r="D20" s="108" t="s">
        <v>489</v>
      </c>
      <c r="E20" s="108">
        <v>425336</v>
      </c>
      <c r="F20" s="108"/>
      <c r="G20" s="108" t="s">
        <v>491</v>
      </c>
      <c r="H20" s="108" t="s">
        <v>253</v>
      </c>
      <c r="I20" s="108">
        <v>2120</v>
      </c>
      <c r="J20" s="108"/>
      <c r="K20" s="108" t="s">
        <v>493</v>
      </c>
      <c r="L20" s="108" t="s">
        <v>495</v>
      </c>
      <c r="M20" s="108">
        <v>2500</v>
      </c>
      <c r="N20" s="108">
        <v>1985</v>
      </c>
      <c r="O20" s="108">
        <v>82135</v>
      </c>
      <c r="P20" s="108"/>
      <c r="Q20" s="115" t="s">
        <v>554</v>
      </c>
      <c r="R20" s="115" t="s">
        <v>555</v>
      </c>
      <c r="S20" s="66"/>
      <c r="T20" s="66"/>
      <c r="U20" s="57"/>
    </row>
    <row r="21" spans="2:21" s="58" customFormat="1" ht="38.25">
      <c r="B21" s="108">
        <v>10</v>
      </c>
      <c r="C21" s="116" t="s">
        <v>245</v>
      </c>
      <c r="D21" s="116" t="s">
        <v>505</v>
      </c>
      <c r="E21" s="115" t="s">
        <v>506</v>
      </c>
      <c r="F21" s="112"/>
      <c r="G21" s="116" t="s">
        <v>507</v>
      </c>
      <c r="H21" s="116" t="s">
        <v>508</v>
      </c>
      <c r="I21" s="112">
        <v>1896</v>
      </c>
      <c r="J21" s="112"/>
      <c r="K21" s="116" t="s">
        <v>509</v>
      </c>
      <c r="L21" s="112"/>
      <c r="M21" s="116" t="s">
        <v>510</v>
      </c>
      <c r="N21" s="112">
        <v>1992</v>
      </c>
      <c r="O21" s="112"/>
      <c r="P21" s="123"/>
      <c r="Q21" s="115" t="s">
        <v>556</v>
      </c>
      <c r="R21" s="115" t="s">
        <v>557</v>
      </c>
      <c r="S21" s="66"/>
      <c r="T21" s="66"/>
      <c r="U21" s="57"/>
    </row>
    <row r="22" spans="2:20" ht="12.75" customHeight="1">
      <c r="B22" s="218" t="s">
        <v>110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20"/>
    </row>
    <row r="23" spans="1:20" ht="38.25">
      <c r="A23" s="58"/>
      <c r="B23" s="108">
        <v>1</v>
      </c>
      <c r="C23" s="146" t="s">
        <v>123</v>
      </c>
      <c r="D23" s="108" t="s">
        <v>124</v>
      </c>
      <c r="E23" s="147" t="s">
        <v>126</v>
      </c>
      <c r="F23" s="108"/>
      <c r="G23" s="108" t="s">
        <v>128</v>
      </c>
      <c r="H23" s="108" t="s">
        <v>48</v>
      </c>
      <c r="I23" s="108">
        <v>6540</v>
      </c>
      <c r="J23" s="108"/>
      <c r="K23" s="108" t="s">
        <v>130</v>
      </c>
      <c r="L23" s="108"/>
      <c r="M23" s="108">
        <v>42</v>
      </c>
      <c r="N23" s="108">
        <v>1996</v>
      </c>
      <c r="O23" s="108">
        <v>800756</v>
      </c>
      <c r="P23" s="108"/>
      <c r="Q23" s="108" t="s">
        <v>558</v>
      </c>
      <c r="R23" s="108" t="s">
        <v>559</v>
      </c>
      <c r="S23" s="108"/>
      <c r="T23" s="108"/>
    </row>
    <row r="24" spans="1:20" ht="38.25">
      <c r="A24" s="58"/>
      <c r="B24" s="108">
        <v>2</v>
      </c>
      <c r="C24" s="146" t="s">
        <v>122</v>
      </c>
      <c r="D24" s="108" t="s">
        <v>125</v>
      </c>
      <c r="E24" s="147" t="s">
        <v>127</v>
      </c>
      <c r="F24" s="108">
        <v>32660</v>
      </c>
      <c r="G24" s="108" t="s">
        <v>129</v>
      </c>
      <c r="H24" s="108" t="s">
        <v>48</v>
      </c>
      <c r="I24" s="108">
        <v>4333</v>
      </c>
      <c r="J24" s="108"/>
      <c r="K24" s="108" t="s">
        <v>131</v>
      </c>
      <c r="L24" s="108" t="s">
        <v>132</v>
      </c>
      <c r="M24" s="108">
        <v>23</v>
      </c>
      <c r="N24" s="108">
        <v>1999</v>
      </c>
      <c r="O24" s="108">
        <v>321599</v>
      </c>
      <c r="P24" s="108"/>
      <c r="Q24" s="108" t="s">
        <v>560</v>
      </c>
      <c r="R24" s="108" t="s">
        <v>561</v>
      </c>
      <c r="S24" s="108"/>
      <c r="T24" s="108"/>
    </row>
    <row r="25" spans="1:20" ht="42.75" customHeight="1">
      <c r="A25" s="58"/>
      <c r="B25" s="108">
        <v>3</v>
      </c>
      <c r="C25" s="116" t="s">
        <v>123</v>
      </c>
      <c r="D25" s="116" t="s">
        <v>511</v>
      </c>
      <c r="E25" s="115" t="s">
        <v>512</v>
      </c>
      <c r="F25" s="112"/>
      <c r="G25" s="116" t="s">
        <v>513</v>
      </c>
      <c r="H25" s="116" t="s">
        <v>48</v>
      </c>
      <c r="I25" s="112">
        <v>6540</v>
      </c>
      <c r="J25" s="112"/>
      <c r="K25" s="115" t="s">
        <v>514</v>
      </c>
      <c r="L25" s="112"/>
      <c r="M25" s="112">
        <v>41</v>
      </c>
      <c r="N25" s="112">
        <v>1995</v>
      </c>
      <c r="O25" s="112"/>
      <c r="P25" s="123"/>
      <c r="Q25" s="115" t="s">
        <v>562</v>
      </c>
      <c r="R25" s="115" t="s">
        <v>563</v>
      </c>
      <c r="S25" s="108"/>
      <c r="T25" s="108"/>
    </row>
    <row r="26" spans="2:20" ht="12.75" customHeight="1">
      <c r="B26" s="218" t="s">
        <v>243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</row>
    <row r="27" spans="2:20" ht="39" customHeight="1">
      <c r="B27" s="108">
        <v>1</v>
      </c>
      <c r="C27" s="148" t="s">
        <v>245</v>
      </c>
      <c r="D27" s="138" t="s">
        <v>247</v>
      </c>
      <c r="E27" s="149" t="s">
        <v>249</v>
      </c>
      <c r="F27" s="138"/>
      <c r="G27" s="138" t="s">
        <v>251</v>
      </c>
      <c r="H27" s="138" t="s">
        <v>46</v>
      </c>
      <c r="I27" s="138">
        <v>2370</v>
      </c>
      <c r="J27" s="138"/>
      <c r="K27" s="138" t="s">
        <v>254</v>
      </c>
      <c r="L27" s="138" t="s">
        <v>255</v>
      </c>
      <c r="M27" s="138">
        <v>1020</v>
      </c>
      <c r="N27" s="138">
        <v>1994</v>
      </c>
      <c r="O27" s="138">
        <v>298665</v>
      </c>
      <c r="P27" s="138"/>
      <c r="Q27" s="138" t="s">
        <v>564</v>
      </c>
      <c r="R27" s="138" t="s">
        <v>565</v>
      </c>
      <c r="S27" s="90"/>
      <c r="T27" s="90"/>
    </row>
    <row r="28" spans="2:20" ht="38.25">
      <c r="B28" s="108">
        <v>2</v>
      </c>
      <c r="C28" s="146" t="s">
        <v>246</v>
      </c>
      <c r="D28" s="108" t="s">
        <v>248</v>
      </c>
      <c r="E28" s="147" t="s">
        <v>250</v>
      </c>
      <c r="F28" s="108"/>
      <c r="G28" s="108" t="s">
        <v>252</v>
      </c>
      <c r="H28" s="108" t="s">
        <v>253</v>
      </c>
      <c r="I28" s="108">
        <v>3120</v>
      </c>
      <c r="J28" s="108"/>
      <c r="K28" s="108"/>
      <c r="L28" s="108"/>
      <c r="M28" s="108">
        <v>8000</v>
      </c>
      <c r="N28" s="108">
        <v>1986</v>
      </c>
      <c r="O28" s="108"/>
      <c r="P28" s="108"/>
      <c r="Q28" s="108" t="s">
        <v>566</v>
      </c>
      <c r="R28" s="108" t="s">
        <v>567</v>
      </c>
      <c r="S28" s="64"/>
      <c r="T28" s="64"/>
    </row>
    <row r="29" spans="2:20" ht="38.25">
      <c r="B29" s="108">
        <v>3</v>
      </c>
      <c r="C29" s="146" t="s">
        <v>515</v>
      </c>
      <c r="D29" s="108">
        <v>40</v>
      </c>
      <c r="E29" s="147" t="s">
        <v>516</v>
      </c>
      <c r="F29" s="108"/>
      <c r="G29" s="108" t="s">
        <v>517</v>
      </c>
      <c r="H29" s="108" t="s">
        <v>518</v>
      </c>
      <c r="I29" s="108"/>
      <c r="J29" s="108"/>
      <c r="K29" s="108"/>
      <c r="L29" s="108"/>
      <c r="M29" s="108"/>
      <c r="N29" s="108">
        <v>2011</v>
      </c>
      <c r="O29" s="108"/>
      <c r="P29" s="108"/>
      <c r="Q29" s="108" t="s">
        <v>568</v>
      </c>
      <c r="R29" s="108" t="s">
        <v>569</v>
      </c>
      <c r="S29" s="64"/>
      <c r="T29" s="64"/>
    </row>
    <row r="30" spans="2:20" ht="12.75" customHeight="1">
      <c r="B30" s="218" t="s">
        <v>326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20"/>
    </row>
    <row r="31" spans="1:20" ht="38.25">
      <c r="A31" s="58"/>
      <c r="B31" s="108">
        <v>1</v>
      </c>
      <c r="C31" s="148" t="s">
        <v>328</v>
      </c>
      <c r="D31" s="138" t="s">
        <v>335</v>
      </c>
      <c r="E31" s="149" t="s">
        <v>342</v>
      </c>
      <c r="F31" s="138"/>
      <c r="G31" s="138" t="s">
        <v>350</v>
      </c>
      <c r="H31" s="138"/>
      <c r="I31" s="138"/>
      <c r="J31" s="138"/>
      <c r="K31" s="138"/>
      <c r="L31" s="138"/>
      <c r="M31" s="138"/>
      <c r="N31" s="138">
        <v>2007</v>
      </c>
      <c r="O31" s="138"/>
      <c r="P31" s="138"/>
      <c r="Q31" s="138" t="s">
        <v>570</v>
      </c>
      <c r="R31" s="138" t="s">
        <v>571</v>
      </c>
      <c r="S31" s="90"/>
      <c r="T31" s="90"/>
    </row>
    <row r="32" spans="1:20" ht="38.25">
      <c r="A32" s="58"/>
      <c r="B32" s="108">
        <v>2</v>
      </c>
      <c r="C32" s="146" t="s">
        <v>329</v>
      </c>
      <c r="D32" s="108" t="s">
        <v>336</v>
      </c>
      <c r="E32" s="147"/>
      <c r="F32" s="108"/>
      <c r="G32" s="108"/>
      <c r="H32" s="108"/>
      <c r="I32" s="108"/>
      <c r="J32" s="108"/>
      <c r="K32" s="108"/>
      <c r="L32" s="108"/>
      <c r="M32" s="108">
        <v>6000</v>
      </c>
      <c r="N32" s="108">
        <v>1998</v>
      </c>
      <c r="O32" s="108"/>
      <c r="P32" s="108"/>
      <c r="Q32" s="108" t="s">
        <v>572</v>
      </c>
      <c r="R32" s="108" t="s">
        <v>573</v>
      </c>
      <c r="S32" s="64"/>
      <c r="T32" s="64"/>
    </row>
    <row r="33" spans="1:20" ht="38.25">
      <c r="A33" s="58"/>
      <c r="B33" s="108">
        <v>3</v>
      </c>
      <c r="C33" s="146" t="s">
        <v>329</v>
      </c>
      <c r="D33" s="108" t="s">
        <v>337</v>
      </c>
      <c r="E33" s="147"/>
      <c r="F33" s="108"/>
      <c r="G33" s="108"/>
      <c r="H33" s="108"/>
      <c r="I33" s="108"/>
      <c r="J33" s="108"/>
      <c r="K33" s="108"/>
      <c r="L33" s="108"/>
      <c r="M33" s="108">
        <v>1500</v>
      </c>
      <c r="N33" s="108">
        <v>1998</v>
      </c>
      <c r="O33" s="108"/>
      <c r="P33" s="108"/>
      <c r="Q33" s="108" t="s">
        <v>574</v>
      </c>
      <c r="R33" s="108" t="s">
        <v>575</v>
      </c>
      <c r="S33" s="64"/>
      <c r="T33" s="64"/>
    </row>
    <row r="34" spans="1:20" ht="38.25">
      <c r="A34" s="58"/>
      <c r="B34" s="108">
        <v>4</v>
      </c>
      <c r="C34" s="108" t="s">
        <v>330</v>
      </c>
      <c r="D34" s="108" t="s">
        <v>338</v>
      </c>
      <c r="E34" s="147"/>
      <c r="F34" s="108"/>
      <c r="G34" s="108"/>
      <c r="H34" s="108"/>
      <c r="I34" s="108"/>
      <c r="J34" s="108"/>
      <c r="K34" s="108"/>
      <c r="L34" s="108"/>
      <c r="M34" s="108"/>
      <c r="N34" s="108">
        <v>1978</v>
      </c>
      <c r="O34" s="108"/>
      <c r="P34" s="108"/>
      <c r="Q34" s="108" t="s">
        <v>572</v>
      </c>
      <c r="R34" s="108" t="s">
        <v>573</v>
      </c>
      <c r="S34" s="64"/>
      <c r="T34" s="64"/>
    </row>
    <row r="35" spans="1:20" ht="38.25">
      <c r="A35" s="58"/>
      <c r="B35" s="108">
        <v>5</v>
      </c>
      <c r="C35" s="108" t="s">
        <v>331</v>
      </c>
      <c r="D35" s="108"/>
      <c r="E35" s="147" t="s">
        <v>343</v>
      </c>
      <c r="F35" s="108"/>
      <c r="G35" s="108" t="s">
        <v>351</v>
      </c>
      <c r="H35" s="108" t="s">
        <v>358</v>
      </c>
      <c r="I35" s="108"/>
      <c r="J35" s="108"/>
      <c r="K35" s="108"/>
      <c r="L35" s="108"/>
      <c r="M35" s="108">
        <v>6900</v>
      </c>
      <c r="N35" s="108">
        <v>1996</v>
      </c>
      <c r="O35" s="108"/>
      <c r="P35" s="108"/>
      <c r="Q35" s="108" t="s">
        <v>576</v>
      </c>
      <c r="R35" s="108" t="s">
        <v>577</v>
      </c>
      <c r="S35" s="64"/>
      <c r="T35" s="64"/>
    </row>
    <row r="36" spans="1:20" ht="38.25">
      <c r="A36" s="58"/>
      <c r="B36" s="108">
        <v>6</v>
      </c>
      <c r="C36" s="108" t="s">
        <v>332</v>
      </c>
      <c r="D36" s="108" t="s">
        <v>338</v>
      </c>
      <c r="E36" s="147" t="s">
        <v>344</v>
      </c>
      <c r="F36" s="108"/>
      <c r="G36" s="108" t="s">
        <v>352</v>
      </c>
      <c r="H36" s="108" t="s">
        <v>253</v>
      </c>
      <c r="I36" s="108"/>
      <c r="J36" s="108"/>
      <c r="K36" s="108"/>
      <c r="L36" s="108"/>
      <c r="M36" s="108">
        <v>6545</v>
      </c>
      <c r="N36" s="108">
        <v>1997</v>
      </c>
      <c r="O36" s="108"/>
      <c r="P36" s="108"/>
      <c r="Q36" s="108" t="s">
        <v>578</v>
      </c>
      <c r="R36" s="108" t="s">
        <v>579</v>
      </c>
      <c r="S36" s="64"/>
      <c r="T36" s="64"/>
    </row>
    <row r="37" spans="1:20" ht="38.25">
      <c r="A37" s="58"/>
      <c r="B37" s="108">
        <v>7</v>
      </c>
      <c r="C37" s="108" t="s">
        <v>246</v>
      </c>
      <c r="D37" s="108" t="s">
        <v>339</v>
      </c>
      <c r="E37" s="147" t="s">
        <v>345</v>
      </c>
      <c r="F37" s="108"/>
      <c r="G37" s="108" t="s">
        <v>353</v>
      </c>
      <c r="H37" s="108"/>
      <c r="I37" s="108"/>
      <c r="J37" s="108"/>
      <c r="K37" s="108" t="s">
        <v>359</v>
      </c>
      <c r="L37" s="108"/>
      <c r="M37" s="108"/>
      <c r="N37" s="108">
        <v>1982</v>
      </c>
      <c r="O37" s="108"/>
      <c r="P37" s="108"/>
      <c r="Q37" s="108" t="s">
        <v>580</v>
      </c>
      <c r="R37" s="108" t="s">
        <v>581</v>
      </c>
      <c r="S37" s="64"/>
      <c r="T37" s="64"/>
    </row>
    <row r="38" spans="1:20" ht="38.25">
      <c r="A38" s="58"/>
      <c r="B38" s="108">
        <v>8</v>
      </c>
      <c r="C38" s="108" t="s">
        <v>246</v>
      </c>
      <c r="D38" s="108" t="s">
        <v>339</v>
      </c>
      <c r="E38" s="147" t="s">
        <v>346</v>
      </c>
      <c r="F38" s="108"/>
      <c r="G38" s="108" t="s">
        <v>354</v>
      </c>
      <c r="H38" s="108"/>
      <c r="I38" s="108"/>
      <c r="J38" s="108"/>
      <c r="K38" s="108" t="s">
        <v>360</v>
      </c>
      <c r="L38" s="108"/>
      <c r="M38" s="108"/>
      <c r="N38" s="108">
        <v>1984</v>
      </c>
      <c r="O38" s="108"/>
      <c r="P38" s="108"/>
      <c r="Q38" s="108" t="s">
        <v>580</v>
      </c>
      <c r="R38" s="108" t="s">
        <v>581</v>
      </c>
      <c r="S38" s="64"/>
      <c r="T38" s="64"/>
    </row>
    <row r="39" spans="1:20" ht="38.25">
      <c r="A39" s="58"/>
      <c r="B39" s="108">
        <v>9</v>
      </c>
      <c r="C39" s="108" t="s">
        <v>333</v>
      </c>
      <c r="D39" s="108" t="s">
        <v>340</v>
      </c>
      <c r="E39" s="147" t="s">
        <v>347</v>
      </c>
      <c r="F39" s="108"/>
      <c r="G39" s="108" t="s">
        <v>355</v>
      </c>
      <c r="H39" s="108"/>
      <c r="I39" s="108"/>
      <c r="J39" s="108"/>
      <c r="K39" s="108" t="s">
        <v>361</v>
      </c>
      <c r="L39" s="108"/>
      <c r="M39" s="108">
        <v>2500</v>
      </c>
      <c r="N39" s="108">
        <v>1972</v>
      </c>
      <c r="O39" s="108"/>
      <c r="P39" s="108"/>
      <c r="Q39" s="108" t="s">
        <v>582</v>
      </c>
      <c r="R39" s="108" t="s">
        <v>583</v>
      </c>
      <c r="S39" s="64"/>
      <c r="T39" s="64"/>
    </row>
    <row r="40" spans="1:20" ht="38.25">
      <c r="A40" s="58"/>
      <c r="B40" s="108">
        <v>10</v>
      </c>
      <c r="C40" s="108" t="s">
        <v>333</v>
      </c>
      <c r="D40" s="108" t="s">
        <v>340</v>
      </c>
      <c r="E40" s="147" t="s">
        <v>348</v>
      </c>
      <c r="F40" s="108"/>
      <c r="G40" s="108" t="s">
        <v>356</v>
      </c>
      <c r="H40" s="108"/>
      <c r="I40" s="108"/>
      <c r="J40" s="108"/>
      <c r="K40" s="108" t="s">
        <v>362</v>
      </c>
      <c r="L40" s="108"/>
      <c r="M40" s="108">
        <v>2500</v>
      </c>
      <c r="N40" s="108">
        <v>1986</v>
      </c>
      <c r="O40" s="108"/>
      <c r="P40" s="108"/>
      <c r="Q40" s="108" t="s">
        <v>582</v>
      </c>
      <c r="R40" s="108" t="s">
        <v>583</v>
      </c>
      <c r="S40" s="64"/>
      <c r="T40" s="64"/>
    </row>
    <row r="41" spans="1:20" ht="38.25">
      <c r="A41" s="58"/>
      <c r="B41" s="108">
        <v>11</v>
      </c>
      <c r="C41" s="108" t="s">
        <v>334</v>
      </c>
      <c r="D41" s="108" t="s">
        <v>341</v>
      </c>
      <c r="E41" s="147" t="s">
        <v>349</v>
      </c>
      <c r="F41" s="108">
        <v>478943</v>
      </c>
      <c r="G41" s="108" t="s">
        <v>357</v>
      </c>
      <c r="H41" s="108"/>
      <c r="I41" s="108"/>
      <c r="J41" s="108"/>
      <c r="K41" s="108" t="s">
        <v>363</v>
      </c>
      <c r="L41" s="108"/>
      <c r="M41" s="108"/>
      <c r="N41" s="108">
        <v>2001</v>
      </c>
      <c r="O41" s="108"/>
      <c r="P41" s="108"/>
      <c r="Q41" s="108" t="s">
        <v>582</v>
      </c>
      <c r="R41" s="108" t="s">
        <v>583</v>
      </c>
      <c r="S41" s="64"/>
      <c r="T41" s="64"/>
    </row>
    <row r="42" ht="61.5" customHeight="1"/>
    <row r="44" ht="16.5" customHeight="1"/>
  </sheetData>
  <sheetProtection/>
  <mergeCells count="22">
    <mergeCell ref="B3:T3"/>
    <mergeCell ref="M4:M6"/>
    <mergeCell ref="N4:N6"/>
    <mergeCell ref="Q4:R5"/>
    <mergeCell ref="S4:T5"/>
    <mergeCell ref="P4:P6"/>
    <mergeCell ref="L4:L6"/>
    <mergeCell ref="G4:G6"/>
    <mergeCell ref="J4:J6"/>
    <mergeCell ref="H4:H6"/>
    <mergeCell ref="B30:T30"/>
    <mergeCell ref="B11:T11"/>
    <mergeCell ref="K4:K6"/>
    <mergeCell ref="D4:D6"/>
    <mergeCell ref="E4:E6"/>
    <mergeCell ref="C4:C6"/>
    <mergeCell ref="Q9:R9"/>
    <mergeCell ref="B26:T26"/>
    <mergeCell ref="B4:B6"/>
    <mergeCell ref="B7:T7"/>
    <mergeCell ref="I4:I6"/>
    <mergeCell ref="B22:T22"/>
  </mergeCells>
  <printOptions/>
  <pageMargins left="0.5118110236220472" right="0.4724409448818898" top="0.9055118110236221" bottom="0.5511811023622047" header="0.5118110236220472" footer="0.2362204724409449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16.28125" style="0" customWidth="1"/>
    <col min="4" max="4" width="15.8515625" style="0" customWidth="1"/>
  </cols>
  <sheetData>
    <row r="1" ht="14.25">
      <c r="D1" s="5" t="s">
        <v>618</v>
      </c>
    </row>
    <row r="4" spans="1:4" ht="49.5" customHeight="1">
      <c r="A4" s="132" t="s">
        <v>6</v>
      </c>
      <c r="B4" s="133" t="s">
        <v>500</v>
      </c>
      <c r="C4" s="133" t="s">
        <v>503</v>
      </c>
      <c r="D4" s="133" t="s">
        <v>504</v>
      </c>
    </row>
    <row r="5" spans="1:9" ht="24.75" customHeight="1">
      <c r="A5" s="118">
        <v>1</v>
      </c>
      <c r="B5" s="119" t="s">
        <v>50</v>
      </c>
      <c r="C5" s="121">
        <f>301157.84+40000+19975.06</f>
        <v>361132.9</v>
      </c>
      <c r="D5" s="121"/>
      <c r="E5" s="120"/>
      <c r="F5" s="120"/>
      <c r="G5" s="120"/>
      <c r="H5" s="120"/>
      <c r="I5" s="120"/>
    </row>
    <row r="6" spans="1:9" ht="28.5" customHeight="1">
      <c r="A6" s="118">
        <v>2</v>
      </c>
      <c r="B6" s="119" t="s">
        <v>72</v>
      </c>
      <c r="C6" s="121">
        <f>193568.74+12926.1</f>
        <v>206494.84</v>
      </c>
      <c r="D6" s="121">
        <v>10063.89</v>
      </c>
      <c r="E6" s="120"/>
      <c r="F6" s="120"/>
      <c r="G6" s="120"/>
      <c r="H6" s="120"/>
      <c r="I6" s="120"/>
    </row>
    <row r="7" spans="1:9" ht="25.5" customHeight="1">
      <c r="A7" s="118">
        <v>3</v>
      </c>
      <c r="B7" s="119" t="s">
        <v>106</v>
      </c>
      <c r="C7" s="121">
        <f>8569.62+6596+2527</f>
        <v>17692.620000000003</v>
      </c>
      <c r="D7" s="121"/>
      <c r="E7" s="120"/>
      <c r="F7" s="120"/>
      <c r="G7" s="120"/>
      <c r="H7" s="120"/>
      <c r="I7" s="120"/>
    </row>
    <row r="8" spans="1:9" ht="32.25" customHeight="1">
      <c r="A8" s="118">
        <v>4</v>
      </c>
      <c r="B8" s="119" t="s">
        <v>133</v>
      </c>
      <c r="C8" s="121">
        <f>365650.8+16725+22243.83</f>
        <v>404619.63</v>
      </c>
      <c r="D8" s="121">
        <v>43429.86</v>
      </c>
      <c r="E8" s="120"/>
      <c r="F8" s="120"/>
      <c r="G8" s="120"/>
      <c r="H8" s="120"/>
      <c r="I8" s="120"/>
    </row>
    <row r="9" spans="1:9" ht="27.75" customHeight="1">
      <c r="A9" s="118">
        <v>5</v>
      </c>
      <c r="B9" s="119" t="s">
        <v>155</v>
      </c>
      <c r="C9" s="121">
        <v>129034.41</v>
      </c>
      <c r="D9" s="121">
        <v>5942.85</v>
      </c>
      <c r="E9" s="120"/>
      <c r="F9" s="120"/>
      <c r="G9" s="120"/>
      <c r="H9" s="120"/>
      <c r="I9" s="120"/>
    </row>
    <row r="10" spans="1:9" ht="33" customHeight="1">
      <c r="A10" s="118">
        <v>6</v>
      </c>
      <c r="B10" s="119" t="s">
        <v>163</v>
      </c>
      <c r="C10" s="121">
        <f>261613.41+1500</f>
        <v>263113.41000000003</v>
      </c>
      <c r="D10" s="121">
        <v>12950.6</v>
      </c>
      <c r="E10" s="120"/>
      <c r="F10" s="120"/>
      <c r="G10" s="120"/>
      <c r="H10" s="120"/>
      <c r="I10" s="120"/>
    </row>
    <row r="11" spans="1:9" ht="24" customHeight="1">
      <c r="A11" s="118">
        <v>7</v>
      </c>
      <c r="B11" s="119" t="s">
        <v>196</v>
      </c>
      <c r="C11" s="121">
        <f>98642.25+659+690+2440</f>
        <v>102431.25</v>
      </c>
      <c r="D11" s="121">
        <v>9759.1</v>
      </c>
      <c r="E11" s="120"/>
      <c r="F11" s="120"/>
      <c r="G11" s="120"/>
      <c r="H11" s="120"/>
      <c r="I11" s="120"/>
    </row>
    <row r="12" spans="1:9" ht="36" customHeight="1">
      <c r="A12" s="118">
        <v>8</v>
      </c>
      <c r="B12" s="119" t="s">
        <v>501</v>
      </c>
      <c r="C12" s="121">
        <f>100361.2+1648+2538</f>
        <v>104547.2</v>
      </c>
      <c r="D12" s="121"/>
      <c r="E12" s="120"/>
      <c r="F12" s="120"/>
      <c r="G12" s="120"/>
      <c r="H12" s="120"/>
      <c r="I12" s="120"/>
    </row>
    <row r="13" spans="1:9" ht="33.75" customHeight="1">
      <c r="A13" s="118">
        <v>9</v>
      </c>
      <c r="B13" s="119" t="s">
        <v>230</v>
      </c>
      <c r="C13" s="121">
        <f>8979725.29+8905.18+5499.17+5980.61</f>
        <v>9000110.249999998</v>
      </c>
      <c r="D13" s="121"/>
      <c r="E13" s="120"/>
      <c r="F13" s="120"/>
      <c r="G13" s="120"/>
      <c r="H13" s="120"/>
      <c r="I13" s="120"/>
    </row>
    <row r="14" spans="1:9" ht="41.25" customHeight="1">
      <c r="A14" s="118">
        <v>10</v>
      </c>
      <c r="B14" s="119" t="s">
        <v>257</v>
      </c>
      <c r="C14" s="121">
        <f>1528343.2+8774.48</f>
        <v>1537117.68</v>
      </c>
      <c r="D14" s="121"/>
      <c r="E14" s="120"/>
      <c r="F14" s="120"/>
      <c r="G14" s="120"/>
      <c r="H14" s="120"/>
      <c r="I14" s="120"/>
    </row>
    <row r="15" spans="1:9" ht="31.5" customHeight="1">
      <c r="A15" s="118">
        <v>11</v>
      </c>
      <c r="B15" s="119" t="s">
        <v>502</v>
      </c>
      <c r="C15" s="121">
        <v>20722</v>
      </c>
      <c r="D15" s="121"/>
      <c r="E15" s="120"/>
      <c r="F15" s="120"/>
      <c r="G15" s="120"/>
      <c r="H15" s="120"/>
      <c r="I15" s="120"/>
    </row>
    <row r="16" spans="1:9" ht="31.5" customHeight="1">
      <c r="A16" s="134"/>
      <c r="B16" s="135" t="s">
        <v>532</v>
      </c>
      <c r="C16" s="136">
        <f>SUM(C5:C15)</f>
        <v>12147016.189999998</v>
      </c>
      <c r="D16" s="136">
        <f>SUM(D5:D15)</f>
        <v>82146.3</v>
      </c>
      <c r="E16" s="120"/>
      <c r="F16" s="120"/>
      <c r="G16" s="120"/>
      <c r="H16" s="120"/>
      <c r="I16" s="1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0">
      <selection activeCell="G23" sqref="G23"/>
    </sheetView>
  </sheetViews>
  <sheetFormatPr defaultColWidth="9.140625" defaultRowHeight="30.75" customHeight="1"/>
  <cols>
    <col min="1" max="1" width="9.140625" style="150" customWidth="1"/>
    <col min="2" max="2" width="7.00390625" style="150" customWidth="1"/>
    <col min="3" max="3" width="16.421875" style="150" customWidth="1"/>
    <col min="4" max="4" width="15.8515625" style="150" customWidth="1"/>
    <col min="5" max="5" width="15.57421875" style="150" customWidth="1"/>
    <col min="6" max="6" width="9.140625" style="150" customWidth="1"/>
    <col min="7" max="7" width="12.421875" style="150" customWidth="1"/>
    <col min="8" max="8" width="16.57421875" style="150" customWidth="1"/>
    <col min="9" max="16384" width="9.140625" style="150" customWidth="1"/>
  </cols>
  <sheetData>
    <row r="1" ht="30.75" customHeight="1">
      <c r="H1" s="5" t="s">
        <v>619</v>
      </c>
    </row>
    <row r="2" ht="30.75" customHeight="1">
      <c r="H2" s="5"/>
    </row>
    <row r="3" spans="2:8" ht="30.75" customHeight="1">
      <c r="B3" s="192" t="s">
        <v>617</v>
      </c>
      <c r="C3" s="193"/>
      <c r="D3" s="193"/>
      <c r="E3" s="193"/>
      <c r="F3" s="193"/>
      <c r="G3" s="193"/>
      <c r="H3" s="194"/>
    </row>
    <row r="4" spans="1:8" ht="30.75" customHeight="1">
      <c r="A4" s="151"/>
      <c r="B4" s="152" t="s">
        <v>5</v>
      </c>
      <c r="C4" s="153" t="s">
        <v>584</v>
      </c>
      <c r="D4" s="153" t="s">
        <v>585</v>
      </c>
      <c r="E4" s="177" t="s">
        <v>586</v>
      </c>
      <c r="F4" s="178" t="s">
        <v>587</v>
      </c>
      <c r="G4" s="179" t="s">
        <v>588</v>
      </c>
      <c r="H4" s="156" t="s">
        <v>589</v>
      </c>
    </row>
    <row r="5" spans="2:8" ht="30.75" customHeight="1">
      <c r="B5" s="180">
        <v>1</v>
      </c>
      <c r="C5" s="157" t="s">
        <v>590</v>
      </c>
      <c r="D5" s="157" t="s">
        <v>591</v>
      </c>
      <c r="E5" s="157" t="s">
        <v>592</v>
      </c>
      <c r="F5" s="157" t="s">
        <v>593</v>
      </c>
      <c r="G5" s="157" t="s">
        <v>594</v>
      </c>
      <c r="H5" s="181">
        <v>554</v>
      </c>
    </row>
    <row r="6" spans="2:8" ht="30.75" customHeight="1">
      <c r="B6" s="180">
        <v>2</v>
      </c>
      <c r="C6" s="157" t="s">
        <v>590</v>
      </c>
      <c r="D6" s="157" t="s">
        <v>595</v>
      </c>
      <c r="E6" s="157" t="s">
        <v>592</v>
      </c>
      <c r="F6" s="157" t="s">
        <v>596</v>
      </c>
      <c r="G6" s="157" t="s">
        <v>594</v>
      </c>
      <c r="H6" s="181">
        <v>591</v>
      </c>
    </row>
    <row r="7" spans="2:8" ht="30.75" customHeight="1">
      <c r="B7" s="180">
        <v>3</v>
      </c>
      <c r="C7" s="157" t="s">
        <v>590</v>
      </c>
      <c r="D7" s="157" t="s">
        <v>597</v>
      </c>
      <c r="E7" s="157" t="s">
        <v>592</v>
      </c>
      <c r="F7" s="157" t="s">
        <v>596</v>
      </c>
      <c r="G7" s="157" t="s">
        <v>598</v>
      </c>
      <c r="H7" s="181">
        <v>1867</v>
      </c>
    </row>
    <row r="8" spans="2:8" ht="30.75" customHeight="1">
      <c r="B8" s="180">
        <v>4</v>
      </c>
      <c r="C8" s="157" t="s">
        <v>590</v>
      </c>
      <c r="D8" s="157" t="s">
        <v>597</v>
      </c>
      <c r="E8" s="157" t="s">
        <v>592</v>
      </c>
      <c r="F8" s="157" t="s">
        <v>596</v>
      </c>
      <c r="G8" s="157" t="s">
        <v>598</v>
      </c>
      <c r="H8" s="181">
        <v>2176</v>
      </c>
    </row>
    <row r="9" spans="7:8" ht="30.75" customHeight="1">
      <c r="G9" s="185" t="s">
        <v>599</v>
      </c>
      <c r="H9" s="186">
        <f>SUM(H5:H8)</f>
        <v>5188</v>
      </c>
    </row>
    <row r="13" spans="2:8" s="158" customFormat="1" ht="33" customHeight="1">
      <c r="B13" s="224">
        <v>2011</v>
      </c>
      <c r="C13" s="225"/>
      <c r="D13" s="225"/>
      <c r="E13" s="225"/>
      <c r="F13" s="225"/>
      <c r="G13" s="225"/>
      <c r="H13" s="226"/>
    </row>
    <row r="14" spans="2:8" s="158" customFormat="1" ht="33" customHeight="1">
      <c r="B14" s="159" t="s">
        <v>5</v>
      </c>
      <c r="C14" s="160" t="s">
        <v>584</v>
      </c>
      <c r="D14" s="160" t="s">
        <v>585</v>
      </c>
      <c r="E14" s="161" t="s">
        <v>586</v>
      </c>
      <c r="F14" s="154" t="s">
        <v>587</v>
      </c>
      <c r="G14" s="155" t="s">
        <v>588</v>
      </c>
      <c r="H14" s="162" t="s">
        <v>589</v>
      </c>
    </row>
    <row r="15" spans="2:8" s="158" customFormat="1" ht="33" customHeight="1">
      <c r="B15" s="163">
        <v>1</v>
      </c>
      <c r="C15" s="164" t="s">
        <v>590</v>
      </c>
      <c r="D15" s="164" t="s">
        <v>600</v>
      </c>
      <c r="E15" s="165" t="s">
        <v>592</v>
      </c>
      <c r="F15" s="166" t="s">
        <v>593</v>
      </c>
      <c r="G15" s="166" t="s">
        <v>601</v>
      </c>
      <c r="H15" s="167">
        <v>850</v>
      </c>
    </row>
    <row r="16" spans="2:8" s="158" customFormat="1" ht="33" customHeight="1">
      <c r="B16" s="168">
        <v>2</v>
      </c>
      <c r="C16" s="164" t="s">
        <v>590</v>
      </c>
      <c r="D16" s="169" t="s">
        <v>602</v>
      </c>
      <c r="E16" s="166" t="s">
        <v>592</v>
      </c>
      <c r="F16" s="166" t="s">
        <v>593</v>
      </c>
      <c r="G16" s="166" t="s">
        <v>603</v>
      </c>
      <c r="H16" s="167">
        <v>515.99</v>
      </c>
    </row>
    <row r="17" spans="2:8" s="158" customFormat="1" ht="33" customHeight="1">
      <c r="B17" s="170">
        <v>3</v>
      </c>
      <c r="C17" s="164" t="s">
        <v>590</v>
      </c>
      <c r="D17" s="166" t="s">
        <v>604</v>
      </c>
      <c r="E17" s="166" t="s">
        <v>592</v>
      </c>
      <c r="F17" s="166" t="s">
        <v>596</v>
      </c>
      <c r="G17" s="166" t="s">
        <v>605</v>
      </c>
      <c r="H17" s="167">
        <v>5107.1</v>
      </c>
    </row>
    <row r="18" spans="2:8" s="158" customFormat="1" ht="33" customHeight="1">
      <c r="B18" s="170">
        <v>4</v>
      </c>
      <c r="C18" s="164" t="s">
        <v>590</v>
      </c>
      <c r="D18" s="166" t="s">
        <v>606</v>
      </c>
      <c r="E18" s="166" t="s">
        <v>592</v>
      </c>
      <c r="F18" s="166" t="s">
        <v>593</v>
      </c>
      <c r="G18" s="171" t="s">
        <v>607</v>
      </c>
      <c r="H18" s="172">
        <v>377</v>
      </c>
    </row>
    <row r="19" spans="7:8" s="158" customFormat="1" ht="33" customHeight="1">
      <c r="G19" s="184" t="s">
        <v>599</v>
      </c>
      <c r="H19" s="183">
        <f>SUM(H15:H18)</f>
        <v>6850.09</v>
      </c>
    </row>
    <row r="22" spans="2:8" s="158" customFormat="1" ht="38.25" customHeight="1">
      <c r="B22" s="224">
        <v>2012</v>
      </c>
      <c r="C22" s="225"/>
      <c r="D22" s="225"/>
      <c r="E22" s="225"/>
      <c r="F22" s="225"/>
      <c r="G22" s="225"/>
      <c r="H22" s="226"/>
    </row>
    <row r="23" spans="2:8" s="158" customFormat="1" ht="38.25" customHeight="1">
      <c r="B23" s="159" t="s">
        <v>5</v>
      </c>
      <c r="C23" s="160" t="s">
        <v>584</v>
      </c>
      <c r="D23" s="160" t="s">
        <v>585</v>
      </c>
      <c r="E23" s="161" t="s">
        <v>586</v>
      </c>
      <c r="F23" s="154" t="s">
        <v>587</v>
      </c>
      <c r="G23" s="155" t="s">
        <v>588</v>
      </c>
      <c r="H23" s="162" t="s">
        <v>589</v>
      </c>
    </row>
    <row r="24" spans="2:8" s="158" customFormat="1" ht="38.25" customHeight="1">
      <c r="B24" s="173">
        <v>1</v>
      </c>
      <c r="C24" s="174" t="s">
        <v>590</v>
      </c>
      <c r="D24" s="174" t="s">
        <v>608</v>
      </c>
      <c r="E24" s="174" t="s">
        <v>592</v>
      </c>
      <c r="F24" s="174" t="s">
        <v>593</v>
      </c>
      <c r="G24" s="174" t="s">
        <v>609</v>
      </c>
      <c r="H24" s="167">
        <v>3500</v>
      </c>
    </row>
    <row r="25" spans="2:8" s="158" customFormat="1" ht="38.25" customHeight="1">
      <c r="B25" s="173">
        <v>2</v>
      </c>
      <c r="C25" s="175" t="s">
        <v>590</v>
      </c>
      <c r="D25" s="174" t="s">
        <v>604</v>
      </c>
      <c r="E25" s="174" t="s">
        <v>592</v>
      </c>
      <c r="F25" s="174" t="s">
        <v>596</v>
      </c>
      <c r="G25" s="174" t="s">
        <v>610</v>
      </c>
      <c r="H25" s="167">
        <v>4420</v>
      </c>
    </row>
    <row r="26" spans="2:8" s="158" customFormat="1" ht="38.25" customHeight="1">
      <c r="B26" s="173">
        <v>3</v>
      </c>
      <c r="C26" s="174" t="s">
        <v>590</v>
      </c>
      <c r="D26" s="174" t="s">
        <v>604</v>
      </c>
      <c r="E26" s="174" t="s">
        <v>592</v>
      </c>
      <c r="F26" s="174" t="s">
        <v>596</v>
      </c>
      <c r="G26" s="174" t="s">
        <v>610</v>
      </c>
      <c r="H26" s="167">
        <v>176</v>
      </c>
    </row>
    <row r="27" spans="2:8" s="158" customFormat="1" ht="38.25" customHeight="1">
      <c r="B27" s="173">
        <v>4</v>
      </c>
      <c r="C27" s="174" t="s">
        <v>590</v>
      </c>
      <c r="D27" s="174" t="s">
        <v>604</v>
      </c>
      <c r="E27" s="174" t="s">
        <v>592</v>
      </c>
      <c r="F27" s="174" t="s">
        <v>596</v>
      </c>
      <c r="G27" s="174" t="s">
        <v>610</v>
      </c>
      <c r="H27" s="167">
        <v>321</v>
      </c>
    </row>
    <row r="28" spans="2:8" s="158" customFormat="1" ht="38.25" customHeight="1">
      <c r="B28" s="173">
        <v>5</v>
      </c>
      <c r="C28" s="174" t="s">
        <v>590</v>
      </c>
      <c r="D28" s="174" t="s">
        <v>604</v>
      </c>
      <c r="E28" s="174" t="s">
        <v>592</v>
      </c>
      <c r="F28" s="174" t="s">
        <v>596</v>
      </c>
      <c r="G28" s="174" t="s">
        <v>610</v>
      </c>
      <c r="H28" s="167">
        <v>765</v>
      </c>
    </row>
    <row r="29" spans="2:8" s="158" customFormat="1" ht="38.25" customHeight="1">
      <c r="B29" s="173">
        <v>6</v>
      </c>
      <c r="C29" s="174" t="s">
        <v>590</v>
      </c>
      <c r="D29" s="174" t="s">
        <v>604</v>
      </c>
      <c r="E29" s="174" t="s">
        <v>592</v>
      </c>
      <c r="F29" s="174" t="s">
        <v>596</v>
      </c>
      <c r="G29" s="174" t="s">
        <v>610</v>
      </c>
      <c r="H29" s="167">
        <v>187</v>
      </c>
    </row>
    <row r="30" spans="2:8" s="158" customFormat="1" ht="38.25" customHeight="1">
      <c r="B30" s="173">
        <v>7</v>
      </c>
      <c r="C30" s="174" t="s">
        <v>590</v>
      </c>
      <c r="D30" s="174" t="s">
        <v>604</v>
      </c>
      <c r="E30" s="174" t="s">
        <v>592</v>
      </c>
      <c r="F30" s="174" t="s">
        <v>596</v>
      </c>
      <c r="G30" s="174" t="s">
        <v>610</v>
      </c>
      <c r="H30" s="167">
        <v>99</v>
      </c>
    </row>
    <row r="31" spans="2:8" s="158" customFormat="1" ht="38.25" customHeight="1">
      <c r="B31" s="173">
        <v>8</v>
      </c>
      <c r="C31" s="174" t="s">
        <v>590</v>
      </c>
      <c r="D31" s="174" t="s">
        <v>604</v>
      </c>
      <c r="E31" s="174" t="s">
        <v>592</v>
      </c>
      <c r="F31" s="174" t="s">
        <v>596</v>
      </c>
      <c r="G31" s="174" t="s">
        <v>610</v>
      </c>
      <c r="H31" s="167">
        <v>93</v>
      </c>
    </row>
    <row r="32" spans="2:8" s="158" customFormat="1" ht="38.25" customHeight="1">
      <c r="B32" s="173">
        <v>9</v>
      </c>
      <c r="C32" s="174" t="s">
        <v>590</v>
      </c>
      <c r="D32" s="174" t="s">
        <v>595</v>
      </c>
      <c r="E32" s="174" t="s">
        <v>592</v>
      </c>
      <c r="F32" s="174" t="s">
        <v>596</v>
      </c>
      <c r="G32" s="174" t="s">
        <v>611</v>
      </c>
      <c r="H32" s="167">
        <v>2673</v>
      </c>
    </row>
    <row r="33" spans="2:8" s="158" customFormat="1" ht="38.25" customHeight="1">
      <c r="B33" s="173">
        <v>10</v>
      </c>
      <c r="C33" s="174" t="s">
        <v>590</v>
      </c>
      <c r="D33" s="174" t="s">
        <v>612</v>
      </c>
      <c r="E33" s="174" t="s">
        <v>592</v>
      </c>
      <c r="F33" s="174" t="s">
        <v>593</v>
      </c>
      <c r="G33" s="174" t="s">
        <v>613</v>
      </c>
      <c r="H33" s="167" t="s">
        <v>614</v>
      </c>
    </row>
    <row r="34" spans="2:8" s="158" customFormat="1" ht="38.25" customHeight="1">
      <c r="B34" s="173">
        <v>11</v>
      </c>
      <c r="C34" s="174" t="s">
        <v>590</v>
      </c>
      <c r="D34" s="174" t="s">
        <v>615</v>
      </c>
      <c r="E34" s="174" t="s">
        <v>592</v>
      </c>
      <c r="F34" s="174" t="s">
        <v>593</v>
      </c>
      <c r="G34" s="176" t="s">
        <v>616</v>
      </c>
      <c r="H34" s="172" t="s">
        <v>614</v>
      </c>
    </row>
    <row r="35" spans="7:8" s="158" customFormat="1" ht="38.25" customHeight="1">
      <c r="G35" s="182" t="s">
        <v>599</v>
      </c>
      <c r="H35" s="183">
        <f>SUM(H24:H34)</f>
        <v>12234</v>
      </c>
    </row>
    <row r="49" spans="2:7" ht="30.75" customHeight="1">
      <c r="B49" s="191"/>
      <c r="C49" s="191"/>
      <c r="E49" s="191"/>
      <c r="F49" s="191"/>
      <c r="G49" s="191"/>
    </row>
    <row r="50" spans="2:7" ht="30.75" customHeight="1">
      <c r="B50" s="191"/>
      <c r="C50" s="191"/>
      <c r="E50" s="191"/>
      <c r="F50" s="191"/>
      <c r="G50" s="191"/>
    </row>
    <row r="158" spans="2:7" ht="30.75" customHeight="1">
      <c r="B158" s="191"/>
      <c r="C158" s="191"/>
      <c r="D158" s="191"/>
      <c r="G158" s="191"/>
    </row>
    <row r="159" spans="2:7" ht="30.75" customHeight="1">
      <c r="B159" s="191"/>
      <c r="C159" s="191"/>
      <c r="D159" s="191"/>
      <c r="G159" s="191"/>
    </row>
  </sheetData>
  <sheetProtection/>
  <mergeCells count="12">
    <mergeCell ref="B3:H3"/>
    <mergeCell ref="B49:B50"/>
    <mergeCell ref="C49:C50"/>
    <mergeCell ref="E49:E50"/>
    <mergeCell ref="F49:F50"/>
    <mergeCell ref="G49:G50"/>
    <mergeCell ref="B13:H13"/>
    <mergeCell ref="B22:H22"/>
    <mergeCell ref="B158:B159"/>
    <mergeCell ref="C158:C159"/>
    <mergeCell ref="D158:D159"/>
    <mergeCell ref="G158:G159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dzialalnosc</cp:lastModifiedBy>
  <cp:lastPrinted>2012-09-04T13:30:13Z</cp:lastPrinted>
  <dcterms:created xsi:type="dcterms:W3CDTF">2003-03-13T10:23:20Z</dcterms:created>
  <dcterms:modified xsi:type="dcterms:W3CDTF">2012-09-06T06:42:55Z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