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1370" windowHeight="9975" tabRatio="700" activeTab="0"/>
  </bookViews>
  <sheets>
    <sheet name="budynki" sheetId="1" r:id="rId1"/>
    <sheet name="środki trwałe" sheetId="2" r:id="rId2"/>
    <sheet name="elektronika" sheetId="3" r:id="rId3"/>
    <sheet name="Pojazdy" sheetId="4" r:id="rId4"/>
    <sheet name="Szkodowość" sheetId="5" r:id="rId5"/>
    <sheet name="wartość majątku" sheetId="6" state="hidden" r:id="rId6"/>
  </sheets>
  <definedNames>
    <definedName name="_xlnm.Print_Area" localSheetId="0">'budynki'!$B$1:$M$74</definedName>
    <definedName name="_xlnm.Print_Area" localSheetId="2">'elektronika'!$A$1:$D$284</definedName>
    <definedName name="_xlnm.Print_Area" localSheetId="1">'środki trwałe'!$A$1:$D$19</definedName>
  </definedNames>
  <calcPr fullCalcOnLoad="1"/>
</workbook>
</file>

<file path=xl/sharedStrings.xml><?xml version="1.0" encoding="utf-8"?>
<sst xmlns="http://schemas.openxmlformats.org/spreadsheetml/2006/main" count="1022" uniqueCount="490">
  <si>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</si>
  <si>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</si>
  <si>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</si>
  <si>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</si>
  <si>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</si>
  <si>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</si>
  <si>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</si>
  <si>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</si>
  <si>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</si>
  <si>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</si>
  <si>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3</t>
  </si>
  <si>
    <t>Załącznik nr 4</t>
  </si>
  <si>
    <t>Załącznik nr 2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</si>
  <si>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</si>
  <si>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</si>
  <si>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</si>
  <si>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</si>
  <si>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</si>
  <si>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</si>
  <si>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środki obrotowe</t>
  </si>
  <si>
    <t>drogi</t>
  </si>
  <si>
    <t>powierzchnia</t>
  </si>
  <si>
    <t xml:space="preserve">zabezpieczenia (znane zabiezpieczenia p-poż i przeciw kradzieżowe)                                     </t>
  </si>
  <si>
    <t>2.</t>
  </si>
  <si>
    <t>3.</t>
  </si>
  <si>
    <t>4.</t>
  </si>
  <si>
    <t>5.</t>
  </si>
  <si>
    <t>7.</t>
  </si>
  <si>
    <t>8.</t>
  </si>
  <si>
    <t>9.</t>
  </si>
  <si>
    <t>10.</t>
  </si>
  <si>
    <t>6.</t>
  </si>
  <si>
    <t>budynki</t>
  </si>
  <si>
    <t>budynki - wartość odtworzeniowa</t>
  </si>
  <si>
    <t>sprzęt stacjonarny</t>
  </si>
  <si>
    <t>sprzęt przenośny</t>
  </si>
  <si>
    <t>oprogramowanie</t>
  </si>
  <si>
    <t>sieci wodno-kanalizacyjne</t>
  </si>
  <si>
    <t>Urząd Gminy</t>
  </si>
  <si>
    <t>środki pieniężne w trakcie pracy</t>
  </si>
  <si>
    <t>środki pienięzne po pracy</t>
  </si>
  <si>
    <t>środki pieniężne w trakcie transportu</t>
  </si>
  <si>
    <t>budynek gospodarczy/ garaż/magazyn</t>
  </si>
  <si>
    <t>Osiek 185c</t>
  </si>
  <si>
    <t>Przystanki (Osiek, Galewice, Niwiska)</t>
  </si>
  <si>
    <t>lata 1980-1988</t>
  </si>
  <si>
    <t>Osiek, Galewice, Niewiska</t>
  </si>
  <si>
    <t>Szkoła Podstawowa w Niwiskach</t>
  </si>
  <si>
    <t>Szkoła Podstawowa w Ostrówku</t>
  </si>
  <si>
    <t>Szkoła Podstawowa w Biadaszkach</t>
  </si>
  <si>
    <t>Szkoła Podstawowa w Węglowicach</t>
  </si>
  <si>
    <t>Szkoła Podstawowa w Osieku</t>
  </si>
  <si>
    <t>Szkoła Podstawowa w Galewicach</t>
  </si>
  <si>
    <t>Gimnazjum w Galewicach</t>
  </si>
  <si>
    <t>Przedszkole w Galewicach</t>
  </si>
  <si>
    <t>ul. Wieruszowska 8 Galewice</t>
  </si>
  <si>
    <t>WDK Osiek</t>
  </si>
  <si>
    <t>Osiek 105a</t>
  </si>
  <si>
    <t>Świetlica Węglewice</t>
  </si>
  <si>
    <t>ul. M.Kopernika, Węglewice</t>
  </si>
  <si>
    <t>2008-2010</t>
  </si>
  <si>
    <t>ul. Leśna 6 Galewice</t>
  </si>
  <si>
    <t>Boisko Orlik 2012</t>
  </si>
  <si>
    <t>SUW Galewice</t>
  </si>
  <si>
    <t>SUW Osiek</t>
  </si>
  <si>
    <t>SUW Ostrówek</t>
  </si>
  <si>
    <t>SUW Węglewice</t>
  </si>
  <si>
    <t>SUW Niwiska</t>
  </si>
  <si>
    <t>Budynek mieszkalno-gospodarczy</t>
  </si>
  <si>
    <t>Oczyszczalnia ścieków</t>
  </si>
  <si>
    <t>ul Parkowa Galewice</t>
  </si>
  <si>
    <t>Osiek</t>
  </si>
  <si>
    <t xml:space="preserve">Ostrówek </t>
  </si>
  <si>
    <t>ul. Szkolna, Węglewice</t>
  </si>
  <si>
    <t>Niwiska</t>
  </si>
  <si>
    <t>GOK Galewice</t>
  </si>
  <si>
    <t>Urząd Gminy Galewice</t>
  </si>
  <si>
    <t>GZEAS</t>
  </si>
  <si>
    <t xml:space="preserve">GOPS </t>
  </si>
  <si>
    <t>Administracyjny UG</t>
  </si>
  <si>
    <t>Szatnia na boisku</t>
  </si>
  <si>
    <t>Galewice, ul.Parkowa</t>
  </si>
  <si>
    <t>II połowa XIX w</t>
  </si>
  <si>
    <t>Galewice, ul.Przemysłowa 11</t>
  </si>
  <si>
    <t>Galewice ul.Przemysłowa 11</t>
  </si>
  <si>
    <t>I połowa XX w</t>
  </si>
  <si>
    <t>Rybka 40</t>
  </si>
  <si>
    <t>31.</t>
  </si>
  <si>
    <t>Ostrówek 15 A</t>
  </si>
  <si>
    <t>Dom Nauczyc.+bud.gospod.</t>
  </si>
  <si>
    <t>Biadaszki 57</t>
  </si>
  <si>
    <t>Osiek 104</t>
  </si>
  <si>
    <t>Bydynek magazyn pasz</t>
  </si>
  <si>
    <t xml:space="preserve">Budynek magazyn nawozów </t>
  </si>
  <si>
    <t xml:space="preserve">Budynek mieszk.gosp.Rybka </t>
  </si>
  <si>
    <t>Bud.agronomówki+sanitariaty</t>
  </si>
  <si>
    <t>ul. Wieluńska 5, 98-405 Galewice</t>
  </si>
  <si>
    <t>ul. Wieluńska 1, 98-405 Galewice</t>
  </si>
  <si>
    <t xml:space="preserve">gaśnice proszkowe 6szt, hydranty wewnętrzne 3, alarm, w punkcie kasowym kraty w oknach, kasa pancerna przytwierdzona na stałe do podłoża, pomieszczenia stanowiska dowodó osobisty i ksiąg stanu- drzwi obite blachą, kraty w oknach i drzwiach, zamki w drzwiach </t>
  </si>
  <si>
    <t xml:space="preserve">gaśnice, zamek w drzwiach, kłódka  </t>
  </si>
  <si>
    <t>gaśnice, zamek w drzwiach, podstawowe zabezpieczenia wymagane przy ubezpieczeniu</t>
  </si>
  <si>
    <t>podstawowe zabezpieczenia wymagane przy ubezpieczeniu, zamek w drzwiach, kraty w oknach, gaśnice, hydranty wewnetrzne</t>
  </si>
  <si>
    <t>podstawowe zabezpieczenia wymagane przy ubezpieczeniu,gaśnice</t>
  </si>
  <si>
    <t>Ośrodek Zdrowia + garaże</t>
  </si>
  <si>
    <t>Razem wartość</t>
  </si>
  <si>
    <t>Budynek szkoły</t>
  </si>
  <si>
    <t>1969-1971</t>
  </si>
  <si>
    <t xml:space="preserve">gaśnice, zamek w drzwiach, kraty w oknach </t>
  </si>
  <si>
    <t>ul. M.Konopnickiej 22, Galewice</t>
  </si>
  <si>
    <t>2. Szkoła Podstawowa w Galewicach</t>
  </si>
  <si>
    <t>Zestaw komputerowy</t>
  </si>
  <si>
    <t>Kserokopiarka</t>
  </si>
  <si>
    <t>Zestaw komputerowy - 10 szt.</t>
  </si>
  <si>
    <t>Laptop</t>
  </si>
  <si>
    <t>Budynek gimnazjum + sala gimnastyczna</t>
  </si>
  <si>
    <t>1999 i 2006</t>
  </si>
  <si>
    <t>zabezpieczenia alarmowe</t>
  </si>
  <si>
    <t>3. Gimnazjum w Galewicach</t>
  </si>
  <si>
    <t>Tablica interaktywna</t>
  </si>
  <si>
    <t>Radiowęzeł</t>
  </si>
  <si>
    <t>Budynek Przedszkola</t>
  </si>
  <si>
    <t>II połowa XIX wieku</t>
  </si>
  <si>
    <t>ul. Parkowa 21, Galewice</t>
  </si>
  <si>
    <t>4. Przedszkole w Galewicach</t>
  </si>
  <si>
    <t xml:space="preserve">1. </t>
  </si>
  <si>
    <t>Komputer LG</t>
  </si>
  <si>
    <t>1964-1965</t>
  </si>
  <si>
    <t>gaśnice, zamek w drzwiach, kraty w oknach</t>
  </si>
  <si>
    <t>Niwiska 22</t>
  </si>
  <si>
    <t>5. Szkoła Podstawowa w Niwiskach</t>
  </si>
  <si>
    <t>Tablica interaktywna i projektor QQB200-PS+BenqMX819ST</t>
  </si>
  <si>
    <t>6. Szkoła Podstawowa w Ostrówku</t>
  </si>
  <si>
    <t>Biadaszki 29</t>
  </si>
  <si>
    <t>7. Szkoła Podstawowa w Biadaszkach</t>
  </si>
  <si>
    <t>Szkoła Podstawowa w Węglewicach</t>
  </si>
  <si>
    <t>8. Szkoła Podstawowa w Węglewicach</t>
  </si>
  <si>
    <t>9. Szkoła Podstawowa w Osieku</t>
  </si>
  <si>
    <t>Gminny Ośrodek Pomocy Społecznej w Galewicach</t>
  </si>
  <si>
    <t>10. Gminny Ośrodek Pomocy Społecznej  w Galewicach</t>
  </si>
  <si>
    <t>Budynek gospodarczy na placu zabaw w Kol. Osiek</t>
  </si>
  <si>
    <t>Kolonia Osiek</t>
  </si>
  <si>
    <t>komputer DELL VOSTRO V260+ monitor</t>
  </si>
  <si>
    <t>komputer DELL VOSTRO V260</t>
  </si>
  <si>
    <t>Kopiarka SHARP</t>
  </si>
  <si>
    <t>Serwer z oprogramowaniem DELL POWEREDGE R 420</t>
  </si>
  <si>
    <t>1 Urząd Gminy Galewice</t>
  </si>
  <si>
    <t>lp</t>
  </si>
  <si>
    <t>Laptop Lenovo B5400 i3</t>
  </si>
  <si>
    <t>Tablica interaktywna z projektorem</t>
  </si>
  <si>
    <t>Projektor do tablicy interaktywnej</t>
  </si>
  <si>
    <t>Netbook ASUS</t>
  </si>
  <si>
    <t>Netbook Lenowo 17,3 - 5 szt.</t>
  </si>
  <si>
    <t>Netbook Lenowo B50-70 i3</t>
  </si>
  <si>
    <t>Tablica Interwrite DualBoarg1279 - 2 szt.</t>
  </si>
  <si>
    <t>Tablica Interwrite DualBoarg1279 z projektorem Benq</t>
  </si>
  <si>
    <t>Projektor Sony VPL-SX536 - 2 szt.</t>
  </si>
  <si>
    <t>Wizualizer Epson</t>
  </si>
  <si>
    <t>Monitor dotykowy AVTEK</t>
  </si>
  <si>
    <t>Czy budynek jest pod nadzorem konserwatora zabytków? Tak\Nie</t>
  </si>
  <si>
    <t>Rodzaj konstrukcji budynków i pokrycia dachowego</t>
  </si>
  <si>
    <t xml:space="preserve">Ipołowa XX </t>
  </si>
  <si>
    <t>podstawowe zabezpieczenia wymagane przy ubezpieczeniu</t>
  </si>
  <si>
    <t>Ostrówek 20</t>
  </si>
  <si>
    <t>Budynek gosp.</t>
  </si>
  <si>
    <t>1966-67</t>
  </si>
  <si>
    <t>podstawowe zabezpieczenia wymagane przy ubezpieczniu</t>
  </si>
  <si>
    <t>DELL OPTIPLEKS 3030</t>
  </si>
  <si>
    <t>Zestaw komputerowy HP Dc 8000 (z MSW)</t>
  </si>
  <si>
    <t>Drukarki HP LJ P1102 szt.2</t>
  </si>
  <si>
    <t>Komputer-automatyczne regulacja SUW Osiek</t>
  </si>
  <si>
    <t>Telewizor LCD 42'</t>
  </si>
  <si>
    <t>Ostrówek 15</t>
  </si>
  <si>
    <t>Sala gimnastyczna</t>
  </si>
  <si>
    <t>gaśnice, podstawowe zabezpieczenia wymagane przy ubezpieczeniu, kraty w oknach</t>
  </si>
  <si>
    <t>Tablica interaktywna i projektor</t>
  </si>
  <si>
    <t>Tablica interaktywna z oprogramowaniem</t>
  </si>
  <si>
    <t>Projektor ultrakrótkoogniskowy</t>
  </si>
  <si>
    <t>Odtwarzacz DVD</t>
  </si>
  <si>
    <t>Drukarka laserowa</t>
  </si>
  <si>
    <t>Aparat fotograficzny</t>
  </si>
  <si>
    <t>Radiomagnetofon</t>
  </si>
  <si>
    <t>1966-1967</t>
  </si>
  <si>
    <t>murowany, pokrycie blacha</t>
  </si>
  <si>
    <t>laptop</t>
  </si>
  <si>
    <t>tablica interaktywna</t>
  </si>
  <si>
    <t>projektor nec</t>
  </si>
  <si>
    <t>laptop Toshiba z oprogramowanieWindows 8.1</t>
  </si>
  <si>
    <t>tablica interaktywna z oprogramowaniem</t>
  </si>
  <si>
    <t>projektor ultrakrótkoogniskowy</t>
  </si>
  <si>
    <t>laptop z oprogramowanieWindows 8.1 i + pakiet Office</t>
  </si>
  <si>
    <t>kserokopiarka</t>
  </si>
  <si>
    <t>router</t>
  </si>
  <si>
    <t>drukarka</t>
  </si>
  <si>
    <t>odtwarzacz CD</t>
  </si>
  <si>
    <t>aparat fotograficzny (cyfrowy)</t>
  </si>
  <si>
    <t>gaśnice, zamek w drzwiach, kraty w oknach, podstawowe zabezpieczenia wymagane przy ubezpieczeniu</t>
  </si>
  <si>
    <t>ul. Szkolna 9 Węglowice</t>
  </si>
  <si>
    <t>Zestaw ITC (tablica inter., projektor, laptop)</t>
  </si>
  <si>
    <t>1934 i 2007</t>
  </si>
  <si>
    <t>Osiek 112</t>
  </si>
  <si>
    <t>Radiomagnetofon Gr1440</t>
  </si>
  <si>
    <t>Radiomagnetofon AZ302</t>
  </si>
  <si>
    <t>Zestaw ITC (tablica inter., laptop, projektor Sony)</t>
  </si>
  <si>
    <t>mieszcza się w Urzędzie Gminy</t>
  </si>
  <si>
    <t>ul. Wieluńska 5, Galewice</t>
  </si>
  <si>
    <t>Komputer DELL VOSTRO 3900MT</t>
  </si>
  <si>
    <t>Komputer NTT Business wa 880 W</t>
  </si>
  <si>
    <t>Terminal mobilny ACER TMB 111</t>
  </si>
  <si>
    <t>nie</t>
  </si>
  <si>
    <t>tak</t>
  </si>
  <si>
    <t>murowany,stropodach, kryty papą</t>
  </si>
  <si>
    <t>murowany,kryty blachą</t>
  </si>
  <si>
    <t>drewniany, kryty dachówką</t>
  </si>
  <si>
    <t>murowany, papa</t>
  </si>
  <si>
    <t>murowany stopodach kryty papą</t>
  </si>
  <si>
    <t>murowany stropodach kryty papą</t>
  </si>
  <si>
    <t>murowany,stropodach kryty papą</t>
  </si>
  <si>
    <t xml:space="preserve">murowany kryty blachą </t>
  </si>
  <si>
    <t>tak -2014r.</t>
  </si>
  <si>
    <t>murowany kryty papą</t>
  </si>
  <si>
    <t>stropodach,ściany z cegły pełnej i kratówki, scody żelbetonowe, podłoga betonowa</t>
  </si>
  <si>
    <t>gaśnice, zamek w drzwiach, kraty w oknach, W głównych drzwiach zamontowany podwójny zamek, we wszystkich oknach są szyby zespolone. W oknach piwnicznych zamontowane są kraty. Gaśnice na każdej kondygnacji.</t>
  </si>
  <si>
    <t xml:space="preserve">gaśnice, zamek w drzwiach, </t>
  </si>
  <si>
    <t>wymiana okien, drzwi, centralnego ogrzewania - instalacja i grzejniki wylewka posadzki na korytarzu wymiana wykładziny 2008</t>
  </si>
  <si>
    <t>Murowany, pokryty blachą, ocieplony</t>
  </si>
  <si>
    <t>Fundamenty żelbetowe, ściany pustak, stropy beton, dach blacha</t>
  </si>
  <si>
    <t>ściany murowane cegła, stropy wylewany i drewniany , w nowej części gęstożebrowy</t>
  </si>
  <si>
    <t xml:space="preserve">ściany murowane , więźba dachowa drewniana , </t>
  </si>
  <si>
    <t>pokrycie dachowe - papa termozgrzewalna</t>
  </si>
  <si>
    <t>Remont generalny w budynkach, które mają więcej niż 50 lat</t>
  </si>
  <si>
    <t>Aktualne przeglądy</t>
  </si>
  <si>
    <t>pustostan lub/i wyłączony z eksploatacji</t>
  </si>
  <si>
    <t>Fundamenty- wylewane żwiro-betonowe, Ściana -  cegła pełna, Stropy- nad parterem drewniany, nad pomieszczeniami piwnicznymi- sklepie-nie kolebkowe, krzyżowe, Dach- blacha nisko-trapezowa, Schody- żelbetonowe</t>
  </si>
  <si>
    <t xml:space="preserve">Budynek agronomówki (część) + budynek gospodarczy </t>
  </si>
  <si>
    <t>Gminny Ośrodek Kultury</t>
  </si>
  <si>
    <t>Urządzenie wielofunkcyjny Brother</t>
  </si>
  <si>
    <t>Komputer stacjonarny</t>
  </si>
  <si>
    <t>Monitor HP L1965 19''</t>
  </si>
  <si>
    <t>Urządzenie wielofunkcyjne Brother</t>
  </si>
  <si>
    <t>Zestaw  interaktywny: Touchboard Plus 1078 z  projektorem sony VPL630 sx ze statywem</t>
  </si>
  <si>
    <t>Komputer netobook Lenovo G70-80i7-5500U</t>
  </si>
  <si>
    <t>Tablica interaktywnaTOUCH BOARD PLUS1078 z oprogramowaniem, stelażem oraz głośnikami</t>
  </si>
  <si>
    <t>Laptop Lenovo 300-17ISK</t>
  </si>
  <si>
    <t>Urzadzenie wielofunkcyjne BROTHER DCP-L2500D</t>
  </si>
  <si>
    <t>Kolumna Mobilna PORT15VHF-BT ibiza</t>
  </si>
  <si>
    <t>Salka gimnastyczna</t>
  </si>
  <si>
    <t>gaśnice, zamek w drzwiach, siatka w oknach</t>
  </si>
  <si>
    <t>korytarz</t>
  </si>
  <si>
    <t>blachodachówka</t>
  </si>
  <si>
    <t>Sala gimnastyczna z zapleczem</t>
  </si>
  <si>
    <t>Budynek szkoły + budynek gospodarczy</t>
  </si>
  <si>
    <t>gaśnice</t>
  </si>
  <si>
    <t>Kserokopiarka laserowa</t>
  </si>
  <si>
    <t>Kserokopiarka RICOH MP2014D</t>
  </si>
  <si>
    <t>Komputer SERWER DELL</t>
  </si>
  <si>
    <t>Urządzenie wielofunkcyjne Samsung SL-M</t>
  </si>
  <si>
    <t>Urządzenie wielofunkcyjne LaserJet</t>
  </si>
  <si>
    <t xml:space="preserve">11. </t>
  </si>
  <si>
    <t>zestawy komputerowe DELL VOSTRO - 2 szt.</t>
  </si>
  <si>
    <t>Notebook ASUS</t>
  </si>
  <si>
    <t>11. Gminny Ośrodek Kultury</t>
  </si>
  <si>
    <t>komputer GIGABAYTE</t>
  </si>
  <si>
    <t>Laptop Dell</t>
  </si>
  <si>
    <t>Tablica interaktywna z projektorem (2 zestawy)</t>
  </si>
  <si>
    <t>Laptop (2 szt.)</t>
  </si>
  <si>
    <t>Zestaw multimedialny</t>
  </si>
  <si>
    <t>Notebook Lenovo</t>
  </si>
  <si>
    <t>Urządzenia wielofunkcyjne Panasonic KX</t>
  </si>
  <si>
    <t>Monitor IIYAMA XB 2783 HSU</t>
  </si>
  <si>
    <t>Niszczarka Fellows 90S</t>
  </si>
  <si>
    <t>Serwer z oprogramowaniem</t>
  </si>
  <si>
    <t>Notebook</t>
  </si>
  <si>
    <t>Urządzenie ALO Brother</t>
  </si>
  <si>
    <t>Urządzenie Brother</t>
  </si>
  <si>
    <t>Komputer Lenovo</t>
  </si>
  <si>
    <t>Budynek gospodarczy</t>
  </si>
  <si>
    <t>murowany, kryty dachówką</t>
  </si>
  <si>
    <t>komputer ENTERPROSE i3 - 9szt.</t>
  </si>
  <si>
    <t>komputer DELL v270 OSFF i3 -  4 szt.</t>
  </si>
  <si>
    <t>Niszczarka Kobra</t>
  </si>
  <si>
    <t>Kopiarko-drukarka A-3 sharp AR5316</t>
  </si>
  <si>
    <t>Notebook Dell Vostro</t>
  </si>
  <si>
    <t>Urządzenie VTM SN310</t>
  </si>
  <si>
    <t>Zestaw inkasencki PSION</t>
  </si>
  <si>
    <t>Komputer Dell Vostro 3568</t>
  </si>
  <si>
    <t>Komputer Dell Optiplex 5250</t>
  </si>
  <si>
    <t>Komputer Dell 3667</t>
  </si>
  <si>
    <t>ul. Szkolna, Galewice</t>
  </si>
  <si>
    <t>tablica interaktywna z projektorem + głośniki - 2 szt.</t>
  </si>
  <si>
    <t>Laptop HP 2 szt. + tablet Lenovo - 2 szt.</t>
  </si>
  <si>
    <t>kserokopiarka Sharp AR-5618N</t>
  </si>
  <si>
    <t>Projektor Sony VPL_SX631</t>
  </si>
  <si>
    <t>Laptop Dell Vostro 2512</t>
  </si>
  <si>
    <t>Projektor Epson EB 520</t>
  </si>
  <si>
    <t>Urządzenie wielofunkcyjne</t>
  </si>
  <si>
    <t>telefon Panasonic</t>
  </si>
  <si>
    <t>Remont klatki schodowej</t>
  </si>
  <si>
    <t>Kotłownia kocioł c.o.</t>
  </si>
  <si>
    <t>gaśnica, zamek w drzwiach</t>
  </si>
  <si>
    <t>klatka schodowa</t>
  </si>
  <si>
    <t>Dwa zestawy - tablica + projektor</t>
  </si>
  <si>
    <t>Netbook HP 50 G5</t>
  </si>
  <si>
    <t>Netbook HP 250 G5</t>
  </si>
  <si>
    <t>Kotłownia</t>
  </si>
  <si>
    <t>zamki w drzwiach</t>
  </si>
  <si>
    <t>Tablica interaktywna z projektorem ultraogniskowym</t>
  </si>
  <si>
    <t xml:space="preserve">projektor </t>
  </si>
  <si>
    <t>Głośniki do tablicy interaktywnej</t>
  </si>
  <si>
    <t>1967-1968</t>
  </si>
  <si>
    <t>zamek w drzwiach</t>
  </si>
  <si>
    <t>Badaszki 29</t>
  </si>
  <si>
    <t>papa</t>
  </si>
  <si>
    <t>Laptop z oprogramowaniem</t>
  </si>
  <si>
    <t>Monitor interaktywny</t>
  </si>
  <si>
    <t xml:space="preserve">Komputer Procesor Intel Core </t>
  </si>
  <si>
    <t>Ksero RICI MPC 2800</t>
  </si>
  <si>
    <t>L.P.</t>
  </si>
  <si>
    <t>Ubezpieczony</t>
  </si>
  <si>
    <t>Rodzaj szkody</t>
  </si>
  <si>
    <t>Przedmiot szkody</t>
  </si>
  <si>
    <t>Data szkody</t>
  </si>
  <si>
    <t>Kwota odszk.</t>
  </si>
  <si>
    <t xml:space="preserve">UG </t>
  </si>
  <si>
    <t>OCD</t>
  </si>
  <si>
    <t>SZKODA OSOBOWA</t>
  </si>
  <si>
    <t>26.04.15</t>
  </si>
  <si>
    <t>UG</t>
  </si>
  <si>
    <t>29.02.16</t>
  </si>
  <si>
    <t>SKODA EWE46VL</t>
  </si>
  <si>
    <t>WIATA PRZYSTANKOWA W GĄSZCZACH</t>
  </si>
  <si>
    <t>24.03 -27.03.17</t>
  </si>
  <si>
    <t>PRZEDSZKOLE W GALEWICACH</t>
  </si>
  <si>
    <t>ZJEŻDŻALNIA NA PLACU ZABAW</t>
  </si>
  <si>
    <t>03.03.17</t>
  </si>
  <si>
    <t>KR/WANDALIZM</t>
  </si>
  <si>
    <t>11.07.17</t>
  </si>
  <si>
    <t>SP NIWISKA</t>
  </si>
  <si>
    <t>OGRODZENIE - UDERZENIE POJAZDU</t>
  </si>
  <si>
    <t>13.09.17</t>
  </si>
  <si>
    <t>MINIE - STACJA UZDATNIANIA WODY WĘGLEWICE</t>
  </si>
  <si>
    <t>06.10.17</t>
  </si>
  <si>
    <t>UG/OSP</t>
  </si>
  <si>
    <t>18.08.18</t>
  </si>
  <si>
    <t>ROK 2015</t>
  </si>
  <si>
    <t>Rok 2016</t>
  </si>
  <si>
    <t>ZABEZPIECZENIA + WYPOSAŻENIE</t>
  </si>
  <si>
    <t xml:space="preserve">AR </t>
  </si>
  <si>
    <t>AR/WANDALIZM</t>
  </si>
  <si>
    <t>AR</t>
  </si>
  <si>
    <t>Rok 2017</t>
  </si>
  <si>
    <t>Rok 2018</t>
  </si>
  <si>
    <t>Załącznik nr 5</t>
  </si>
  <si>
    <t>BURZA</t>
  </si>
  <si>
    <t>Wykaz pojazdów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</si>
  <si>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</si>
  <si>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</si>
  <si>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</si>
  <si>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</si>
  <si>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</si>
  <si>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</si>
  <si>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</si>
  <si>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</si>
  <si>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Rok prod.</t>
  </si>
  <si>
    <t>Suma ubezpieczenia</t>
  </si>
  <si>
    <t xml:space="preserve">Okres ubezpieczenia 
OC i NW </t>
  </si>
  <si>
    <t xml:space="preserve">Okres ubezpieczenia 
AC i KR </t>
  </si>
  <si>
    <t>Od</t>
  </si>
  <si>
    <t>Do</t>
  </si>
  <si>
    <t>Przyczepa</t>
  </si>
  <si>
    <t>P-4</t>
  </si>
  <si>
    <t>5325</t>
  </si>
  <si>
    <t>KLH 222P</t>
  </si>
  <si>
    <t>przyczepa</t>
  </si>
  <si>
    <t>-</t>
  </si>
  <si>
    <t>10.07.1991</t>
  </si>
  <si>
    <t>Volkswagen</t>
  </si>
  <si>
    <t>Transporter 1,9 TDI 7 HC</t>
  </si>
  <si>
    <t>WV2ZZZ7HZ5X011931</t>
  </si>
  <si>
    <t>EWE T558</t>
  </si>
  <si>
    <t>osobowy</t>
  </si>
  <si>
    <t>15.12.2004</t>
  </si>
  <si>
    <t>Ford</t>
  </si>
  <si>
    <t>Transit</t>
  </si>
  <si>
    <t>WF0LXXGGVLV90414</t>
  </si>
  <si>
    <t>EWE 98GS</t>
  </si>
  <si>
    <t>specjalny</t>
  </si>
  <si>
    <t>15.09.1997</t>
  </si>
  <si>
    <t>Star</t>
  </si>
  <si>
    <t>1555</t>
  </si>
  <si>
    <t>KPC 6653</t>
  </si>
  <si>
    <t>31.12.1976</t>
  </si>
  <si>
    <t>WFOLXXGGVLVB16854</t>
  </si>
  <si>
    <t>EWE 98GP</t>
  </si>
  <si>
    <t>31.12.1997</t>
  </si>
  <si>
    <t>8120641</t>
  </si>
  <si>
    <t>EWE C608</t>
  </si>
  <si>
    <t>02.05.1988</t>
  </si>
  <si>
    <t>FS Lublin</t>
  </si>
  <si>
    <t>Żuk A 15B</t>
  </si>
  <si>
    <t>247425</t>
  </si>
  <si>
    <t>KLA 449G</t>
  </si>
  <si>
    <t>01.01.1976</t>
  </si>
  <si>
    <t>Jelcz</t>
  </si>
  <si>
    <t>008-6MB</t>
  </si>
  <si>
    <t>7319237</t>
  </si>
  <si>
    <t>EWE L998</t>
  </si>
  <si>
    <t>31.12.1987</t>
  </si>
  <si>
    <t>WW200</t>
  </si>
  <si>
    <t>KL4000008</t>
  </si>
  <si>
    <t>KLI 441P</t>
  </si>
  <si>
    <t>01.03.1991</t>
  </si>
  <si>
    <t>PG-8</t>
  </si>
  <si>
    <t>79914</t>
  </si>
  <si>
    <t>KLI 416P</t>
  </si>
  <si>
    <t>KL4000009</t>
  </si>
  <si>
    <t>KLI 442P</t>
  </si>
  <si>
    <t>01.02.1991</t>
  </si>
  <si>
    <t xml:space="preserve">Ursus </t>
  </si>
  <si>
    <t xml:space="preserve">A SERIES </t>
  </si>
  <si>
    <t>HPA8CSD27301</t>
  </si>
  <si>
    <t>EWE 03NC</t>
  </si>
  <si>
    <t xml:space="preserve">Ciągnik rolniczy </t>
  </si>
  <si>
    <t>21.12.2012</t>
  </si>
  <si>
    <t>Pronar</t>
  </si>
  <si>
    <t>T130</t>
  </si>
  <si>
    <t>SZB1300XXE3X00317</t>
  </si>
  <si>
    <t>EWE 97RJ</t>
  </si>
  <si>
    <t>przyczepa ciężarowa rolnicza</t>
  </si>
  <si>
    <t>02.12.2013</t>
  </si>
  <si>
    <t>Caterpillar</t>
  </si>
  <si>
    <t>432F</t>
  </si>
  <si>
    <t>CAT0432FPPXR00565</t>
  </si>
  <si>
    <t>koparko-ładowarka</t>
  </si>
  <si>
    <t>Blysz</t>
  </si>
  <si>
    <t>AD1</t>
  </si>
  <si>
    <t>SZKAD1000E000003</t>
  </si>
  <si>
    <t>EWE 39RN</t>
  </si>
  <si>
    <t>przyczepa ciężarowa</t>
  </si>
  <si>
    <t>10.12.2014</t>
  </si>
  <si>
    <t>Renault</t>
  </si>
  <si>
    <t>Kango</t>
  </si>
  <si>
    <t>VF1FCONAF24845038</t>
  </si>
  <si>
    <t>EWE 30CT</t>
  </si>
  <si>
    <t>osobowo/ciężarowy</t>
  </si>
  <si>
    <t>19.06.2001</t>
  </si>
  <si>
    <t>010</t>
  </si>
  <si>
    <t>SUJP442CCY0000245</t>
  </si>
  <si>
    <t>EWE A998</t>
  </si>
  <si>
    <t xml:space="preserve">specjalny pożarniczy </t>
  </si>
  <si>
    <t>25.09.2000</t>
  </si>
  <si>
    <t>Ostrówek</t>
  </si>
  <si>
    <t>167109</t>
  </si>
  <si>
    <t>KZC 6829</t>
  </si>
  <si>
    <t>ciagnik rolniczy</t>
  </si>
  <si>
    <t>09.1996</t>
  </si>
  <si>
    <t>rolnicza</t>
  </si>
  <si>
    <t>SZB6720XXA1X02611</t>
  </si>
  <si>
    <t>EWE 75PU</t>
  </si>
  <si>
    <t>09.06.2010</t>
  </si>
  <si>
    <t>MagirusDeutz</t>
  </si>
  <si>
    <t>FM</t>
  </si>
  <si>
    <t>4900006351</t>
  </si>
  <si>
    <t>EWE K771</t>
  </si>
  <si>
    <t>31.05.1974</t>
  </si>
  <si>
    <t>Transit 350 M</t>
  </si>
  <si>
    <t>WFOLXXBDFL5K72906</t>
  </si>
  <si>
    <t>EWE W112</t>
  </si>
  <si>
    <t>31.10.2005</t>
  </si>
  <si>
    <t>Setra</t>
  </si>
  <si>
    <t>315UL</t>
  </si>
  <si>
    <t>VF932500000300269</t>
  </si>
  <si>
    <t>EWE 98VA</t>
  </si>
  <si>
    <t>autobus</t>
  </si>
  <si>
    <t>17.01.2000</t>
  </si>
  <si>
    <t>Zefir</t>
  </si>
  <si>
    <t>SZBAAA11X91X0731</t>
  </si>
  <si>
    <t>EWE 59MP</t>
  </si>
  <si>
    <t>ciągnik</t>
  </si>
  <si>
    <t>Man</t>
  </si>
  <si>
    <t>TGM 13.290 4x4 BL</t>
  </si>
  <si>
    <t>WMAN36ZZ4GY342812</t>
  </si>
  <si>
    <t>EWE 98YJ</t>
  </si>
  <si>
    <t>beczka asenizacyjna</t>
  </si>
  <si>
    <t>EWE 41PN</t>
  </si>
  <si>
    <t>przyczepa asenizacyjna</t>
  </si>
  <si>
    <t>02.11.2009</t>
  </si>
  <si>
    <t>073091960</t>
  </si>
  <si>
    <t>Liczba miejsc</t>
  </si>
  <si>
    <t>Ładowność</t>
  </si>
  <si>
    <t>DMC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</si>
</sst>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General"/>
    <numFmt numFmtId="167" formatCode="&quot; &quot;#,##0.00&quot; zł &quot;;&quot;-&quot;#,##0.00&quot; zł &quot;;&quot; -&quot;#&quot; zł &quot;;@&quot; &quot;"/>
    <numFmt numFmtId="168" formatCode="#,##0.00&quot; zł&quot;"/>
    <numFmt numFmtId="169" formatCode="_-* #,##0.00&quot; zł&quot;_-;\-* #,##0.00&quot; zł&quot;_-;_-* \-??&quot; zł&quot;_-;_-@_-"/>
    <numFmt numFmtId="170" formatCode="#,##0.00\ [$zł-415];[Red]\-#,##0.00\ [$zł-415]"/>
  </numFmts>
  <fonts count="7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i/>
      <sz val="10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sz val="9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Czcionka tekstu podstawowego"/>
      <family val="0"/>
    </font>
    <font>
      <sz val="10"/>
      <color indexed="8"/>
      <name val="Verdana"/>
      <family val="2"/>
    </font>
    <font>
      <b/>
      <u val="single"/>
      <sz val="10"/>
      <color indexed="10"/>
      <name val="Verdana"/>
      <family val="2"/>
    </font>
    <font>
      <sz val="10"/>
      <name val="Arial CE"/>
      <family val="0"/>
    </font>
    <font>
      <b/>
      <sz val="11"/>
      <color indexed="9"/>
      <name val="Verdana"/>
      <family val="2"/>
    </font>
    <font>
      <b/>
      <u val="single"/>
      <sz val="10"/>
      <color indexed="9"/>
      <name val="Verdana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b/>
      <sz val="13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4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b/>
      <u val="single"/>
      <sz val="10"/>
      <color rgb="FFFF0000"/>
      <name val="Verdana"/>
      <family val="2"/>
    </font>
    <font>
      <b/>
      <sz val="11"/>
      <color theme="0"/>
      <name val="Verdana"/>
      <family val="2"/>
    </font>
    <font>
      <b/>
      <u val="single"/>
      <sz val="10"/>
      <color theme="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B0F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8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/>
    </xf>
    <xf numFmtId="164" fontId="7" fillId="33" borderId="10" xfId="0" applyNumberFormat="1" applyFont="1" applyFill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1" fillId="0" borderId="0" xfId="0" applyFont="1" applyFill="1" applyBorder="1" applyAlignment="1">
      <alignment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44" fontId="62" fillId="34" borderId="10" xfId="0" applyNumberFormat="1" applyFont="1" applyFill="1" applyBorder="1" applyAlignment="1">
      <alignment horizontal="center" vertical="center" wrapText="1"/>
    </xf>
    <xf numFmtId="44" fontId="6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3" fillId="34" borderId="10" xfId="0" applyFont="1" applyFill="1" applyBorder="1" applyAlignment="1">
      <alignment/>
    </xf>
    <xf numFmtId="44" fontId="62" fillId="34" borderId="10" xfId="0" applyNumberFormat="1" applyFont="1" applyFill="1" applyBorder="1" applyAlignment="1">
      <alignment vertical="center"/>
    </xf>
    <xf numFmtId="44" fontId="0" fillId="35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7" fillId="33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4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2" fillId="34" borderId="10" xfId="0" applyFont="1" applyFill="1" applyBorder="1" applyAlignment="1">
      <alignment horizontal="left"/>
    </xf>
    <xf numFmtId="44" fontId="0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right" vertical="center"/>
    </xf>
    <xf numFmtId="44" fontId="62" fillId="34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44" fontId="0" fillId="35" borderId="13" xfId="0" applyNumberFormat="1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left"/>
    </xf>
    <xf numFmtId="44" fontId="0" fillId="0" borderId="10" xfId="0" applyNumberForma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44" fontId="61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/>
    </xf>
    <xf numFmtId="44" fontId="61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indent="1"/>
    </xf>
    <xf numFmtId="44" fontId="3" fillId="0" borderId="10" xfId="0" applyNumberFormat="1" applyFont="1" applyBorder="1" applyAlignment="1">
      <alignment horizontal="right" vertical="center" indent="1"/>
    </xf>
    <xf numFmtId="44" fontId="3" fillId="0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164" fontId="3" fillId="35" borderId="10" xfId="0" applyNumberFormat="1" applyFont="1" applyFill="1" applyBorder="1" applyAlignment="1">
      <alignment horizontal="right"/>
    </xf>
    <xf numFmtId="0" fontId="3" fillId="35" borderId="1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164" fontId="7" fillId="35" borderId="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/>
    </xf>
    <xf numFmtId="164" fontId="7" fillId="33" borderId="18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164" fontId="3" fillId="0" borderId="19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6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164" fontId="61" fillId="33" borderId="0" xfId="0" applyNumberFormat="1" applyFont="1" applyFill="1" applyBorder="1" applyAlignment="1">
      <alignment vertical="center" wrapText="1"/>
    </xf>
    <xf numFmtId="164" fontId="7" fillId="33" borderId="12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4" fontId="61" fillId="33" borderId="1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64" fontId="3" fillId="35" borderId="10" xfId="0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/>
    </xf>
    <xf numFmtId="164" fontId="6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64" fontId="61" fillId="33" borderId="1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68" fillId="0" borderId="23" xfId="44" applyFont="1" applyFill="1" applyBorder="1" applyAlignment="1">
      <alignment vertical="center" wrapText="1"/>
      <protection/>
    </xf>
    <xf numFmtId="166" fontId="68" fillId="0" borderId="23" xfId="44" applyFont="1" applyFill="1" applyBorder="1" applyAlignment="1">
      <alignment horizontal="center" vertical="center" wrapText="1"/>
      <protection/>
    </xf>
    <xf numFmtId="168" fontId="68" fillId="0" borderId="23" xfId="44" applyNumberFormat="1" applyFont="1" applyFill="1" applyBorder="1" applyAlignment="1">
      <alignment vertical="center"/>
      <protection/>
    </xf>
    <xf numFmtId="166" fontId="68" fillId="0" borderId="23" xfId="44" applyFont="1" applyFill="1" applyBorder="1" applyAlignment="1">
      <alignment horizontal="center" vertical="center"/>
      <protection/>
    </xf>
    <xf numFmtId="166" fontId="68" fillId="0" borderId="23" xfId="44" applyFont="1" applyFill="1" applyBorder="1" applyAlignment="1">
      <alignment horizontal="left" vertical="center" wrapText="1"/>
      <protection/>
    </xf>
    <xf numFmtId="166" fontId="68" fillId="0" borderId="24" xfId="44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/>
    </xf>
    <xf numFmtId="0" fontId="69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4" fontId="3" fillId="0" borderId="10" xfId="0" applyNumberFormat="1" applyFont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8" fontId="3" fillId="0" borderId="10" xfId="0" applyNumberFormat="1" applyFont="1" applyBorder="1" applyAlignment="1">
      <alignment/>
    </xf>
    <xf numFmtId="164" fontId="7" fillId="33" borderId="10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44" fontId="3" fillId="35" borderId="10" xfId="0" applyNumberFormat="1" applyFont="1" applyFill="1" applyBorder="1" applyAlignment="1">
      <alignment horizontal="right" vertical="center" inden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164" fontId="3" fillId="35" borderId="10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4" fontId="3" fillId="0" borderId="1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168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167" fontId="68" fillId="0" borderId="23" xfId="44" applyNumberFormat="1" applyFont="1" applyFill="1" applyBorder="1" applyAlignment="1">
      <alignment horizontal="right" vertical="center"/>
      <protection/>
    </xf>
    <xf numFmtId="44" fontId="3" fillId="0" borderId="10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indent="1"/>
    </xf>
    <xf numFmtId="0" fontId="69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8" fontId="3" fillId="0" borderId="10" xfId="0" applyNumberFormat="1" applyFont="1" applyFill="1" applyBorder="1" applyAlignment="1">
      <alignment vertical="center"/>
    </xf>
    <xf numFmtId="44" fontId="3" fillId="0" borderId="10" xfId="0" applyNumberFormat="1" applyFont="1" applyFill="1" applyBorder="1" applyAlignment="1" quotePrefix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8" fontId="3" fillId="0" borderId="10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vertical="center" wrapText="1"/>
    </xf>
    <xf numFmtId="166" fontId="68" fillId="0" borderId="27" xfId="44" applyFont="1" applyFill="1" applyBorder="1" applyAlignment="1">
      <alignment vertical="center" wrapText="1"/>
      <protection/>
    </xf>
    <xf numFmtId="166" fontId="68" fillId="0" borderId="27" xfId="44" applyFont="1" applyFill="1" applyBorder="1" applyAlignment="1">
      <alignment horizontal="center" vertical="center" wrapText="1"/>
      <protection/>
    </xf>
    <xf numFmtId="168" fontId="68" fillId="0" borderId="27" xfId="44" applyNumberFormat="1" applyFont="1" applyFill="1" applyBorder="1" applyAlignment="1">
      <alignment vertical="center" wrapText="1"/>
      <protection/>
    </xf>
    <xf numFmtId="166" fontId="68" fillId="0" borderId="10" xfId="44" applyFont="1" applyFill="1" applyBorder="1" applyAlignment="1">
      <alignment vertical="center" wrapText="1"/>
      <protection/>
    </xf>
    <xf numFmtId="166" fontId="68" fillId="0" borderId="10" xfId="44" applyFont="1" applyFill="1" applyBorder="1" applyAlignment="1">
      <alignment horizontal="center" vertical="center" wrapText="1"/>
      <protection/>
    </xf>
    <xf numFmtId="168" fontId="68" fillId="0" borderId="10" xfId="44" applyNumberFormat="1" applyFont="1" applyFill="1" applyBorder="1" applyAlignment="1">
      <alignment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164" fontId="61" fillId="33" borderId="11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64" fontId="70" fillId="0" borderId="10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1" xfId="0" applyNumberFormat="1" applyFont="1" applyFill="1" applyBorder="1" applyAlignment="1">
      <alignment horizontal="center" vertical="center" wrapText="1"/>
    </xf>
    <xf numFmtId="0" fontId="70" fillId="0" borderId="13" xfId="0" applyNumberFormat="1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0" fontId="70" fillId="35" borderId="13" xfId="0" applyNumberFormat="1" applyFont="1" applyFill="1" applyBorder="1" applyAlignment="1">
      <alignment horizontal="center" vertical="center"/>
    </xf>
    <xf numFmtId="164" fontId="3" fillId="35" borderId="0" xfId="59" applyNumberFormat="1" applyFont="1" applyFill="1" applyBorder="1" applyAlignment="1" applyProtection="1">
      <alignment horizontal="center" vertical="center" wrapText="1"/>
      <protection/>
    </xf>
    <xf numFmtId="0" fontId="70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vertical="center" wrapText="1"/>
    </xf>
    <xf numFmtId="0" fontId="3" fillId="36" borderId="0" xfId="0" applyFont="1" applyFill="1" applyAlignment="1">
      <alignment horizontal="center" vertical="center"/>
    </xf>
    <xf numFmtId="164" fontId="3" fillId="36" borderId="0" xfId="0" applyNumberFormat="1" applyFont="1" applyFill="1" applyAlignment="1">
      <alignment vertical="center"/>
    </xf>
    <xf numFmtId="0" fontId="3" fillId="36" borderId="0" xfId="0" applyFont="1" applyFill="1" applyAlignment="1">
      <alignment horizontal="right" vertical="center"/>
    </xf>
    <xf numFmtId="0" fontId="3" fillId="36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64" fontId="69" fillId="0" borderId="10" xfId="0" applyNumberFormat="1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164" fontId="69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 wrapText="1"/>
    </xf>
    <xf numFmtId="0" fontId="69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 quotePrefix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textRotation="180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SheetLayoutView="100" zoomScalePageLayoutView="0" workbookViewId="0" topLeftCell="B46">
      <selection activeCell="G6" sqref="G6"/>
    </sheetView>
  </sheetViews>
  <sheetFormatPr defaultColWidth="9.140625" defaultRowHeight="12.75"/>
  <cols>
    <col min="1" max="1" width="9.140625" style="2" hidden="1" customWidth="1"/>
    <col min="2" max="2" width="3.8515625" style="47" bestFit="1" customWidth="1"/>
    <col min="3" max="3" width="31.8515625" style="28" customWidth="1"/>
    <col min="4" max="4" width="14.8515625" style="41" customWidth="1"/>
    <col min="5" max="5" width="21.00390625" style="43" customWidth="1"/>
    <col min="6" max="6" width="19.57421875" style="6" customWidth="1"/>
    <col min="7" max="7" width="32.7109375" style="50" customWidth="1"/>
    <col min="8" max="8" width="25.8515625" style="44" customWidth="1"/>
    <col min="9" max="9" width="17.00390625" style="140" customWidth="1"/>
    <col min="10" max="10" width="19.8515625" style="140" customWidth="1"/>
    <col min="11" max="11" width="15.7109375" style="140" customWidth="1"/>
    <col min="12" max="12" width="19.421875" style="2" customWidth="1"/>
    <col min="13" max="13" width="22.8515625" style="140" customWidth="1"/>
    <col min="14" max="16384" width="9.140625" style="2" customWidth="1"/>
  </cols>
  <sheetData>
    <row r="1" spans="2:13" ht="67.5">
      <c r="B1" s="173" t="s">
        <v>0</v>
      </c>
      <c r="C1" s="173" t="s">
        <v>14</v>
      </c>
      <c r="D1" s="173" t="s">
        <v>1</v>
      </c>
      <c r="E1" s="13" t="s">
        <v>9</v>
      </c>
      <c r="F1" s="13" t="s">
        <v>21</v>
      </c>
      <c r="G1" s="24" t="s">
        <v>22</v>
      </c>
      <c r="H1" s="24" t="s">
        <v>6</v>
      </c>
      <c r="I1" s="184" t="s">
        <v>158</v>
      </c>
      <c r="J1" s="174" t="s">
        <v>229</v>
      </c>
      <c r="K1" s="174" t="s">
        <v>230</v>
      </c>
      <c r="L1" s="174" t="s">
        <v>159</v>
      </c>
      <c r="M1" s="175" t="s">
        <v>231</v>
      </c>
    </row>
    <row r="2" spans="2:13" ht="15" customHeight="1">
      <c r="B2" s="48" t="s">
        <v>8</v>
      </c>
      <c r="C2" s="330" t="s">
        <v>38</v>
      </c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2:13" s="37" customFormat="1" ht="101.25">
      <c r="B3" s="51">
        <v>1</v>
      </c>
      <c r="C3" s="134" t="s">
        <v>79</v>
      </c>
      <c r="D3" s="106">
        <v>1986</v>
      </c>
      <c r="E3" s="135">
        <v>979829.16</v>
      </c>
      <c r="F3" s="136">
        <v>301</v>
      </c>
      <c r="G3" s="185" t="s">
        <v>98</v>
      </c>
      <c r="H3" s="137" t="s">
        <v>96</v>
      </c>
      <c r="I3" s="148" t="s">
        <v>208</v>
      </c>
      <c r="J3" s="148" t="s">
        <v>208</v>
      </c>
      <c r="K3" s="148" t="s">
        <v>209</v>
      </c>
      <c r="L3" s="147" t="s">
        <v>210</v>
      </c>
      <c r="M3" s="148" t="s">
        <v>208</v>
      </c>
    </row>
    <row r="4" spans="2:13" s="37" customFormat="1" ht="25.5">
      <c r="B4" s="54">
        <v>2</v>
      </c>
      <c r="C4" s="52" t="s">
        <v>42</v>
      </c>
      <c r="D4" s="53" t="s">
        <v>85</v>
      </c>
      <c r="E4" s="75">
        <v>60735.22</v>
      </c>
      <c r="F4" s="138">
        <v>177</v>
      </c>
      <c r="G4" s="186" t="s">
        <v>99</v>
      </c>
      <c r="H4" s="125" t="s">
        <v>96</v>
      </c>
      <c r="I4" s="148" t="s">
        <v>208</v>
      </c>
      <c r="J4" s="148" t="s">
        <v>208</v>
      </c>
      <c r="K4" s="148" t="s">
        <v>209</v>
      </c>
      <c r="L4" s="147" t="s">
        <v>211</v>
      </c>
      <c r="M4" s="148" t="s">
        <v>208</v>
      </c>
    </row>
    <row r="5" spans="2:13" s="37" customFormat="1" ht="33.75">
      <c r="B5" s="51">
        <v>3</v>
      </c>
      <c r="C5" s="52" t="s">
        <v>68</v>
      </c>
      <c r="D5" s="53" t="s">
        <v>160</v>
      </c>
      <c r="E5" s="75">
        <v>73881.21</v>
      </c>
      <c r="F5" s="60">
        <v>113.94</v>
      </c>
      <c r="G5" s="187" t="s">
        <v>100</v>
      </c>
      <c r="H5" s="125" t="s">
        <v>97</v>
      </c>
      <c r="I5" s="148" t="s">
        <v>208</v>
      </c>
      <c r="J5" s="148" t="s">
        <v>208</v>
      </c>
      <c r="K5" s="148" t="s">
        <v>209</v>
      </c>
      <c r="L5" s="147" t="s">
        <v>212</v>
      </c>
      <c r="M5" s="148" t="s">
        <v>208</v>
      </c>
    </row>
    <row r="6" spans="2:13" s="229" customFormat="1" ht="56.25">
      <c r="B6" s="224">
        <v>4</v>
      </c>
      <c r="C6" s="55" t="s">
        <v>103</v>
      </c>
      <c r="D6" s="62">
        <v>1997</v>
      </c>
      <c r="E6" s="219">
        <f>1160884.72+14460.97</f>
        <v>1175345.69</v>
      </c>
      <c r="F6" s="67">
        <v>1002</v>
      </c>
      <c r="G6" s="231" t="s">
        <v>101</v>
      </c>
      <c r="H6" s="129" t="s">
        <v>43</v>
      </c>
      <c r="I6" s="158" t="s">
        <v>208</v>
      </c>
      <c r="J6" s="158" t="s">
        <v>208</v>
      </c>
      <c r="K6" s="158" t="s">
        <v>209</v>
      </c>
      <c r="L6" s="163" t="s">
        <v>210</v>
      </c>
      <c r="M6" s="158" t="s">
        <v>208</v>
      </c>
    </row>
    <row r="7" spans="2:13" s="229" customFormat="1" ht="25.5">
      <c r="B7" s="232">
        <v>5</v>
      </c>
      <c r="C7" s="55" t="s">
        <v>44</v>
      </c>
      <c r="D7" s="62" t="s">
        <v>45</v>
      </c>
      <c r="E7" s="219">
        <v>8804.66</v>
      </c>
      <c r="F7" s="67">
        <v>30</v>
      </c>
      <c r="G7" s="55"/>
      <c r="H7" s="129" t="s">
        <v>46</v>
      </c>
      <c r="I7" s="158" t="s">
        <v>208</v>
      </c>
      <c r="J7" s="158" t="s">
        <v>208</v>
      </c>
      <c r="K7" s="158" t="s">
        <v>208</v>
      </c>
      <c r="L7" s="157" t="s">
        <v>213</v>
      </c>
      <c r="M7" s="158" t="s">
        <v>208</v>
      </c>
    </row>
    <row r="8" spans="2:13" s="229" customFormat="1" ht="33.75">
      <c r="B8" s="224">
        <v>6</v>
      </c>
      <c r="C8" s="55" t="s">
        <v>69</v>
      </c>
      <c r="D8" s="62" t="s">
        <v>60</v>
      </c>
      <c r="E8" s="219">
        <v>7988433.36</v>
      </c>
      <c r="F8" s="67">
        <v>331.65</v>
      </c>
      <c r="G8" s="231" t="s">
        <v>102</v>
      </c>
      <c r="H8" s="129" t="s">
        <v>61</v>
      </c>
      <c r="I8" s="158" t="s">
        <v>208</v>
      </c>
      <c r="J8" s="158" t="s">
        <v>208</v>
      </c>
      <c r="K8" s="158" t="s">
        <v>209</v>
      </c>
      <c r="L8" s="163" t="s">
        <v>217</v>
      </c>
      <c r="M8" s="158" t="s">
        <v>208</v>
      </c>
    </row>
    <row r="9" spans="2:13" s="37" customFormat="1" ht="33.75">
      <c r="B9" s="51">
        <v>7</v>
      </c>
      <c r="C9" s="52" t="s">
        <v>62</v>
      </c>
      <c r="D9" s="53">
        <v>2009</v>
      </c>
      <c r="E9" s="75">
        <v>1199362.06</v>
      </c>
      <c r="F9" s="60">
        <v>4279.06</v>
      </c>
      <c r="G9" s="188" t="s">
        <v>102</v>
      </c>
      <c r="H9" s="125" t="s">
        <v>287</v>
      </c>
      <c r="I9" s="148" t="s">
        <v>208</v>
      </c>
      <c r="J9" s="148" t="s">
        <v>208</v>
      </c>
      <c r="K9" s="148"/>
      <c r="L9" s="150"/>
      <c r="M9" s="148" t="s">
        <v>208</v>
      </c>
    </row>
    <row r="10" spans="2:13" s="37" customFormat="1" ht="38.25">
      <c r="B10" s="54">
        <v>8</v>
      </c>
      <c r="C10" s="52" t="s">
        <v>63</v>
      </c>
      <c r="D10" s="53">
        <v>1969</v>
      </c>
      <c r="E10" s="75">
        <v>934283.37</v>
      </c>
      <c r="F10" s="60">
        <v>75</v>
      </c>
      <c r="G10" s="188" t="s">
        <v>102</v>
      </c>
      <c r="H10" s="125" t="s">
        <v>70</v>
      </c>
      <c r="I10" s="148" t="s">
        <v>208</v>
      </c>
      <c r="J10" s="148" t="s">
        <v>208</v>
      </c>
      <c r="K10" s="148" t="s">
        <v>209</v>
      </c>
      <c r="L10" s="147" t="s">
        <v>215</v>
      </c>
      <c r="M10" s="148" t="s">
        <v>208</v>
      </c>
    </row>
    <row r="11" spans="2:13" s="37" customFormat="1" ht="38.25">
      <c r="B11" s="51">
        <v>9</v>
      </c>
      <c r="C11" s="52" t="s">
        <v>64</v>
      </c>
      <c r="D11" s="53">
        <v>1969</v>
      </c>
      <c r="E11" s="75">
        <v>940315.34</v>
      </c>
      <c r="F11" s="60">
        <v>45</v>
      </c>
      <c r="G11" s="188" t="s">
        <v>102</v>
      </c>
      <c r="H11" s="125" t="s">
        <v>71</v>
      </c>
      <c r="I11" s="148" t="s">
        <v>208</v>
      </c>
      <c r="J11" s="148" t="s">
        <v>218</v>
      </c>
      <c r="K11" s="148" t="s">
        <v>209</v>
      </c>
      <c r="L11" s="147" t="s">
        <v>215</v>
      </c>
      <c r="M11" s="148" t="s">
        <v>208</v>
      </c>
    </row>
    <row r="12" spans="2:13" s="37" customFormat="1" ht="38.25">
      <c r="B12" s="54">
        <v>10</v>
      </c>
      <c r="C12" s="52" t="s">
        <v>65</v>
      </c>
      <c r="D12" s="53">
        <v>1992</v>
      </c>
      <c r="E12" s="219">
        <v>1171293.18</v>
      </c>
      <c r="F12" s="60">
        <v>54.55</v>
      </c>
      <c r="G12" s="188" t="s">
        <v>102</v>
      </c>
      <c r="H12" s="125" t="s">
        <v>72</v>
      </c>
      <c r="I12" s="148" t="s">
        <v>208</v>
      </c>
      <c r="J12" s="148" t="s">
        <v>208</v>
      </c>
      <c r="K12" s="148" t="s">
        <v>209</v>
      </c>
      <c r="L12" s="147" t="s">
        <v>215</v>
      </c>
      <c r="M12" s="148" t="s">
        <v>208</v>
      </c>
    </row>
    <row r="13" spans="2:13" s="37" customFormat="1" ht="38.25">
      <c r="B13" s="51">
        <v>11</v>
      </c>
      <c r="C13" s="52" t="s">
        <v>66</v>
      </c>
      <c r="D13" s="53">
        <v>1993</v>
      </c>
      <c r="E13" s="75">
        <v>133940.83</v>
      </c>
      <c r="F13" s="60">
        <v>131</v>
      </c>
      <c r="G13" s="188" t="s">
        <v>102</v>
      </c>
      <c r="H13" s="125" t="s">
        <v>73</v>
      </c>
      <c r="I13" s="148" t="s">
        <v>208</v>
      </c>
      <c r="J13" s="148" t="s">
        <v>208</v>
      </c>
      <c r="K13" s="148" t="s">
        <v>209</v>
      </c>
      <c r="L13" s="147" t="s">
        <v>215</v>
      </c>
      <c r="M13" s="148" t="s">
        <v>208</v>
      </c>
    </row>
    <row r="14" spans="2:13" s="37" customFormat="1" ht="38.25">
      <c r="B14" s="54">
        <v>12</v>
      </c>
      <c r="C14" s="52" t="s">
        <v>67</v>
      </c>
      <c r="D14" s="53">
        <v>1994</v>
      </c>
      <c r="E14" s="75">
        <v>107678.82</v>
      </c>
      <c r="F14" s="60">
        <v>83.6</v>
      </c>
      <c r="G14" s="188" t="s">
        <v>102</v>
      </c>
      <c r="H14" s="125" t="s">
        <v>74</v>
      </c>
      <c r="I14" s="148" t="s">
        <v>208</v>
      </c>
      <c r="J14" s="148" t="s">
        <v>208</v>
      </c>
      <c r="K14" s="148" t="s">
        <v>209</v>
      </c>
      <c r="L14" s="147" t="s">
        <v>215</v>
      </c>
      <c r="M14" s="148" t="s">
        <v>208</v>
      </c>
    </row>
    <row r="15" spans="2:13" s="37" customFormat="1" ht="33.75">
      <c r="B15" s="51">
        <v>13</v>
      </c>
      <c r="C15" s="56" t="s">
        <v>80</v>
      </c>
      <c r="D15" s="53">
        <v>2003</v>
      </c>
      <c r="E15" s="76">
        <v>120090.17</v>
      </c>
      <c r="F15" s="53">
        <v>108</v>
      </c>
      <c r="G15" s="188" t="s">
        <v>102</v>
      </c>
      <c r="H15" s="127" t="s">
        <v>81</v>
      </c>
      <c r="I15" s="148" t="s">
        <v>208</v>
      </c>
      <c r="J15" s="148" t="s">
        <v>208</v>
      </c>
      <c r="K15" s="148" t="s">
        <v>209</v>
      </c>
      <c r="L15" s="147" t="s">
        <v>217</v>
      </c>
      <c r="M15" s="148" t="s">
        <v>208</v>
      </c>
    </row>
    <row r="16" spans="1:13" s="37" customFormat="1" ht="33.75">
      <c r="A16" s="49">
        <v>28</v>
      </c>
      <c r="B16" s="54">
        <v>14</v>
      </c>
      <c r="C16" s="58" t="s">
        <v>92</v>
      </c>
      <c r="D16" s="53" t="s">
        <v>82</v>
      </c>
      <c r="E16" s="77">
        <v>33526.51</v>
      </c>
      <c r="F16" s="61"/>
      <c r="G16" s="188" t="s">
        <v>102</v>
      </c>
      <c r="H16" s="126" t="s">
        <v>83</v>
      </c>
      <c r="I16" s="154" t="s">
        <v>208</v>
      </c>
      <c r="J16" s="154" t="s">
        <v>208</v>
      </c>
      <c r="K16" s="148" t="s">
        <v>208</v>
      </c>
      <c r="L16" s="147" t="s">
        <v>219</v>
      </c>
      <c r="M16" s="148" t="s">
        <v>208</v>
      </c>
    </row>
    <row r="17" spans="1:13" s="37" customFormat="1" ht="33.75">
      <c r="A17" s="49">
        <v>29</v>
      </c>
      <c r="B17" s="51">
        <v>15</v>
      </c>
      <c r="C17" s="58" t="s">
        <v>93</v>
      </c>
      <c r="D17" s="53" t="s">
        <v>82</v>
      </c>
      <c r="E17" s="77">
        <v>96282.84</v>
      </c>
      <c r="F17" s="61"/>
      <c r="G17" s="188" t="s">
        <v>102</v>
      </c>
      <c r="H17" s="126" t="s">
        <v>84</v>
      </c>
      <c r="I17" s="154" t="s">
        <v>208</v>
      </c>
      <c r="J17" s="154" t="s">
        <v>208</v>
      </c>
      <c r="K17" s="148" t="s">
        <v>208</v>
      </c>
      <c r="L17" s="147" t="s">
        <v>219</v>
      </c>
      <c r="M17" s="148" t="s">
        <v>208</v>
      </c>
    </row>
    <row r="18" spans="1:13" s="37" customFormat="1" ht="38.25">
      <c r="A18" s="49">
        <v>30</v>
      </c>
      <c r="B18" s="54">
        <v>16</v>
      </c>
      <c r="C18" s="58" t="s">
        <v>94</v>
      </c>
      <c r="D18" s="53" t="s">
        <v>85</v>
      </c>
      <c r="E18" s="77">
        <v>34836.42</v>
      </c>
      <c r="F18" s="61"/>
      <c r="G18" s="188" t="s">
        <v>102</v>
      </c>
      <c r="H18" s="126" t="s">
        <v>86</v>
      </c>
      <c r="I18" s="154" t="s">
        <v>208</v>
      </c>
      <c r="J18" s="154" t="s">
        <v>208</v>
      </c>
      <c r="K18" s="148" t="s">
        <v>209</v>
      </c>
      <c r="L18" s="147" t="s">
        <v>215</v>
      </c>
      <c r="M18" s="148" t="s">
        <v>208</v>
      </c>
    </row>
    <row r="19" spans="1:13" s="37" customFormat="1" ht="33.75">
      <c r="A19" s="49" t="s">
        <v>87</v>
      </c>
      <c r="B19" s="51">
        <v>17</v>
      </c>
      <c r="C19" s="59" t="s">
        <v>89</v>
      </c>
      <c r="D19" s="62">
        <v>1970</v>
      </c>
      <c r="E19" s="77">
        <v>69890.73</v>
      </c>
      <c r="F19" s="61"/>
      <c r="G19" s="188" t="s">
        <v>102</v>
      </c>
      <c r="H19" s="126" t="s">
        <v>88</v>
      </c>
      <c r="I19" s="154" t="s">
        <v>208</v>
      </c>
      <c r="J19" s="154" t="s">
        <v>208</v>
      </c>
      <c r="K19" s="148" t="s">
        <v>209</v>
      </c>
      <c r="L19" s="147" t="s">
        <v>219</v>
      </c>
      <c r="M19" s="148" t="s">
        <v>208</v>
      </c>
    </row>
    <row r="20" spans="1:13" s="37" customFormat="1" ht="34.5" customHeight="1">
      <c r="A20" s="243"/>
      <c r="B20" s="54">
        <v>18</v>
      </c>
      <c r="C20" s="157" t="s">
        <v>275</v>
      </c>
      <c r="D20" s="158">
        <v>1950</v>
      </c>
      <c r="E20" s="244">
        <v>8602</v>
      </c>
      <c r="F20" s="245"/>
      <c r="G20" s="188" t="s">
        <v>102</v>
      </c>
      <c r="H20" s="228" t="s">
        <v>90</v>
      </c>
      <c r="I20" s="154" t="s">
        <v>208</v>
      </c>
      <c r="J20" s="154" t="s">
        <v>208</v>
      </c>
      <c r="K20" s="148" t="s">
        <v>209</v>
      </c>
      <c r="L20" s="147" t="s">
        <v>276</v>
      </c>
      <c r="M20" s="148" t="s">
        <v>208</v>
      </c>
    </row>
    <row r="21" spans="1:13" s="37" customFormat="1" ht="33.75">
      <c r="A21" s="49">
        <v>36</v>
      </c>
      <c r="B21" s="51">
        <v>19</v>
      </c>
      <c r="C21" s="59" t="s">
        <v>95</v>
      </c>
      <c r="D21" s="62">
        <v>1960</v>
      </c>
      <c r="E21" s="77">
        <v>16680.07</v>
      </c>
      <c r="F21" s="61"/>
      <c r="G21" s="188" t="s">
        <v>102</v>
      </c>
      <c r="H21" s="126" t="s">
        <v>91</v>
      </c>
      <c r="I21" s="154" t="s">
        <v>208</v>
      </c>
      <c r="J21" s="154" t="s">
        <v>208</v>
      </c>
      <c r="K21" s="148" t="s">
        <v>209</v>
      </c>
      <c r="L21" s="147" t="s">
        <v>217</v>
      </c>
      <c r="M21" s="148" t="s">
        <v>208</v>
      </c>
    </row>
    <row r="22" spans="1:13" s="37" customFormat="1" ht="33.75">
      <c r="A22" s="122"/>
      <c r="B22" s="54">
        <v>20</v>
      </c>
      <c r="C22" s="58" t="s">
        <v>139</v>
      </c>
      <c r="D22" s="62">
        <v>2014</v>
      </c>
      <c r="E22" s="77">
        <v>19207.25</v>
      </c>
      <c r="F22" s="61"/>
      <c r="G22" s="188" t="s">
        <v>102</v>
      </c>
      <c r="H22" s="126" t="s">
        <v>140</v>
      </c>
      <c r="I22" s="154" t="s">
        <v>208</v>
      </c>
      <c r="J22" s="154" t="s">
        <v>208</v>
      </c>
      <c r="K22" s="148" t="s">
        <v>209</v>
      </c>
      <c r="L22" s="147" t="s">
        <v>217</v>
      </c>
      <c r="M22" s="148" t="s">
        <v>208</v>
      </c>
    </row>
    <row r="23" spans="1:13" s="37" customFormat="1" ht="25.5">
      <c r="A23" s="122"/>
      <c r="B23" s="51">
        <v>21</v>
      </c>
      <c r="C23" s="58" t="s">
        <v>233</v>
      </c>
      <c r="D23" s="62">
        <v>1965</v>
      </c>
      <c r="E23" s="77">
        <v>14979.08</v>
      </c>
      <c r="F23" s="139">
        <v>20.3</v>
      </c>
      <c r="G23" s="188" t="s">
        <v>161</v>
      </c>
      <c r="H23" s="126" t="s">
        <v>162</v>
      </c>
      <c r="I23" s="154" t="s">
        <v>208</v>
      </c>
      <c r="J23" s="154" t="s">
        <v>208</v>
      </c>
      <c r="K23" s="148" t="s">
        <v>209</v>
      </c>
      <c r="L23" s="147" t="s">
        <v>219</v>
      </c>
      <c r="M23" s="148" t="s">
        <v>208</v>
      </c>
    </row>
    <row r="24" spans="1:13" s="37" customFormat="1" ht="39" customHeight="1">
      <c r="A24" s="122"/>
      <c r="B24" s="54">
        <v>22</v>
      </c>
      <c r="C24" s="58" t="s">
        <v>163</v>
      </c>
      <c r="D24" s="62" t="s">
        <v>164</v>
      </c>
      <c r="E24" s="77">
        <v>12097.42</v>
      </c>
      <c r="F24" s="61"/>
      <c r="G24" s="188" t="s">
        <v>165</v>
      </c>
      <c r="H24" s="126" t="s">
        <v>132</v>
      </c>
      <c r="I24" s="154" t="s">
        <v>208</v>
      </c>
      <c r="J24" s="154" t="s">
        <v>208</v>
      </c>
      <c r="K24" s="148" t="s">
        <v>209</v>
      </c>
      <c r="L24" s="147" t="s">
        <v>219</v>
      </c>
      <c r="M24" s="148" t="s">
        <v>208</v>
      </c>
    </row>
    <row r="25" spans="2:13" ht="21.75" customHeight="1">
      <c r="B25" s="345" t="s">
        <v>7</v>
      </c>
      <c r="C25" s="346"/>
      <c r="D25" s="335"/>
      <c r="E25" s="91">
        <f>SUM(E3:E24)</f>
        <v>15200095.39</v>
      </c>
      <c r="F25" s="8"/>
      <c r="G25" s="63"/>
      <c r="H25" s="128"/>
      <c r="I25" s="178"/>
      <c r="J25" s="178"/>
      <c r="K25" s="178"/>
      <c r="L25" s="94"/>
      <c r="M25" s="178"/>
    </row>
    <row r="26" spans="9:13" ht="12.75">
      <c r="I26" s="177"/>
      <c r="J26" s="177"/>
      <c r="K26" s="177"/>
      <c r="L26" s="133"/>
      <c r="M26" s="177"/>
    </row>
    <row r="27" spans="2:13" ht="12.75">
      <c r="B27" s="48" t="s">
        <v>23</v>
      </c>
      <c r="C27" s="330" t="s">
        <v>52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2"/>
    </row>
    <row r="28" spans="2:13" s="1" customFormat="1" ht="78.75" customHeight="1">
      <c r="B28" s="53" t="s">
        <v>8</v>
      </c>
      <c r="C28" s="59" t="s">
        <v>105</v>
      </c>
      <c r="D28" s="62" t="s">
        <v>106</v>
      </c>
      <c r="E28" s="78">
        <f>635152.34+65423.32</f>
        <v>700575.6599999999</v>
      </c>
      <c r="F28" s="62">
        <v>1080</v>
      </c>
      <c r="G28" s="55" t="s">
        <v>107</v>
      </c>
      <c r="H28" s="129" t="s">
        <v>108</v>
      </c>
      <c r="I28" s="148" t="s">
        <v>208</v>
      </c>
      <c r="J28" s="148" t="s">
        <v>208</v>
      </c>
      <c r="K28" s="148" t="s">
        <v>209</v>
      </c>
      <c r="L28" s="147" t="s">
        <v>220</v>
      </c>
      <c r="M28" s="148" t="s">
        <v>208</v>
      </c>
    </row>
    <row r="29" spans="2:13" ht="12.75">
      <c r="B29" s="333" t="s">
        <v>7</v>
      </c>
      <c r="C29" s="334"/>
      <c r="D29" s="335"/>
      <c r="E29" s="79">
        <f>E28</f>
        <v>700575.6599999999</v>
      </c>
      <c r="F29" s="8"/>
      <c r="G29" s="63"/>
      <c r="H29" s="128"/>
      <c r="I29" s="178"/>
      <c r="J29" s="178"/>
      <c r="K29" s="178"/>
      <c r="L29" s="94"/>
      <c r="M29" s="178"/>
    </row>
    <row r="30" spans="9:13" ht="12.75">
      <c r="I30" s="177"/>
      <c r="J30" s="177"/>
      <c r="K30" s="177"/>
      <c r="L30" s="133"/>
      <c r="M30" s="177"/>
    </row>
    <row r="31" spans="2:13" ht="12.75">
      <c r="B31" s="48" t="s">
        <v>24</v>
      </c>
      <c r="C31" s="330" t="s">
        <v>53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2"/>
    </row>
    <row r="32" spans="2:13" s="229" customFormat="1" ht="25.5">
      <c r="B32" s="62" t="s">
        <v>8</v>
      </c>
      <c r="C32" s="58" t="s">
        <v>114</v>
      </c>
      <c r="D32" s="62" t="s">
        <v>115</v>
      </c>
      <c r="E32" s="78">
        <v>3507163.45</v>
      </c>
      <c r="F32" s="62">
        <v>1522</v>
      </c>
      <c r="G32" s="230" t="s">
        <v>116</v>
      </c>
      <c r="H32" s="129" t="s">
        <v>108</v>
      </c>
      <c r="I32" s="62" t="s">
        <v>208</v>
      </c>
      <c r="J32" s="62" t="s">
        <v>208</v>
      </c>
      <c r="K32" s="62" t="s">
        <v>209</v>
      </c>
      <c r="L32" s="59"/>
      <c r="M32" s="62" t="s">
        <v>208</v>
      </c>
    </row>
    <row r="33" spans="2:13" ht="12.75" customHeight="1">
      <c r="B33" s="333" t="s">
        <v>7</v>
      </c>
      <c r="C33" s="334"/>
      <c r="D33" s="335"/>
      <c r="E33" s="91">
        <f>SUM(E32)</f>
        <v>3507163.45</v>
      </c>
      <c r="F33" s="92"/>
      <c r="G33" s="93"/>
      <c r="H33" s="130"/>
      <c r="I33" s="181"/>
      <c r="J33" s="178"/>
      <c r="K33" s="178"/>
      <c r="L33" s="94"/>
      <c r="M33" s="178"/>
    </row>
    <row r="34" spans="9:13" ht="12.75">
      <c r="I34" s="177"/>
      <c r="J34" s="177"/>
      <c r="K34" s="177"/>
      <c r="L34" s="133"/>
      <c r="M34" s="177"/>
    </row>
    <row r="35" spans="2:13" ht="12.75">
      <c r="B35" s="48" t="s">
        <v>25</v>
      </c>
      <c r="C35" s="342" t="s">
        <v>54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4"/>
    </row>
    <row r="36" spans="2:13" s="37" customFormat="1" ht="158.25" customHeight="1">
      <c r="B36" s="53" t="s">
        <v>8</v>
      </c>
      <c r="C36" s="141" t="s">
        <v>120</v>
      </c>
      <c r="D36" s="142" t="s">
        <v>121</v>
      </c>
      <c r="E36" s="143">
        <v>82822.54</v>
      </c>
      <c r="F36" s="144">
        <v>150.58</v>
      </c>
      <c r="G36" s="145" t="s">
        <v>221</v>
      </c>
      <c r="H36" s="146" t="s">
        <v>122</v>
      </c>
      <c r="I36" s="53" t="s">
        <v>208</v>
      </c>
      <c r="J36" s="53" t="s">
        <v>208</v>
      </c>
      <c r="K36" s="53" t="s">
        <v>209</v>
      </c>
      <c r="L36" s="189" t="s">
        <v>232</v>
      </c>
      <c r="M36" s="53" t="s">
        <v>208</v>
      </c>
    </row>
    <row r="37" spans="2:13" ht="12.75" customHeight="1">
      <c r="B37" s="333" t="s">
        <v>7</v>
      </c>
      <c r="C37" s="334"/>
      <c r="D37" s="335"/>
      <c r="E37" s="98">
        <f>E36</f>
        <v>82822.54</v>
      </c>
      <c r="F37" s="92"/>
      <c r="G37" s="99"/>
      <c r="H37" s="130"/>
      <c r="I37" s="181"/>
      <c r="J37" s="178"/>
      <c r="K37" s="178"/>
      <c r="L37" s="94"/>
      <c r="M37" s="178"/>
    </row>
    <row r="38" spans="9:13" ht="12.75">
      <c r="I38" s="177"/>
      <c r="J38" s="177"/>
      <c r="K38" s="177"/>
      <c r="L38" s="133"/>
      <c r="M38" s="177"/>
    </row>
    <row r="39" spans="2:13" ht="12.75">
      <c r="B39" s="48" t="s">
        <v>26</v>
      </c>
      <c r="C39" s="330" t="s">
        <v>47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2"/>
    </row>
    <row r="40" spans="1:13" s="37" customFormat="1" ht="38.25">
      <c r="A40" s="339"/>
      <c r="B40" s="148" t="s">
        <v>124</v>
      </c>
      <c r="C40" s="157" t="s">
        <v>105</v>
      </c>
      <c r="D40" s="158" t="s">
        <v>126</v>
      </c>
      <c r="E40" s="202">
        <v>211256.83</v>
      </c>
      <c r="F40" s="158">
        <v>1100</v>
      </c>
      <c r="G40" s="160" t="s">
        <v>127</v>
      </c>
      <c r="H40" s="131" t="s">
        <v>128</v>
      </c>
      <c r="I40" s="53" t="s">
        <v>208</v>
      </c>
      <c r="J40" s="53" t="s">
        <v>247</v>
      </c>
      <c r="K40" s="53" t="s">
        <v>209</v>
      </c>
      <c r="L40" s="176" t="s">
        <v>228</v>
      </c>
      <c r="M40" s="53" t="s">
        <v>208</v>
      </c>
    </row>
    <row r="41" spans="1:13" s="37" customFormat="1" ht="12.75">
      <c r="A41" s="339"/>
      <c r="B41" s="148" t="s">
        <v>23</v>
      </c>
      <c r="C41" s="157" t="s">
        <v>296</v>
      </c>
      <c r="D41" s="158">
        <v>2017</v>
      </c>
      <c r="E41" s="202">
        <v>20553.4</v>
      </c>
      <c r="F41" s="158"/>
      <c r="G41" s="160"/>
      <c r="H41" s="131" t="s">
        <v>128</v>
      </c>
      <c r="I41" s="148" t="s">
        <v>208</v>
      </c>
      <c r="J41" s="148" t="s">
        <v>299</v>
      </c>
      <c r="K41" s="148"/>
      <c r="L41" s="147"/>
      <c r="M41" s="148"/>
    </row>
    <row r="42" spans="1:13" s="37" customFormat="1" ht="12.75">
      <c r="A42" s="339"/>
      <c r="B42" s="148" t="s">
        <v>24</v>
      </c>
      <c r="C42" s="157" t="s">
        <v>297</v>
      </c>
      <c r="D42" s="158">
        <v>1985</v>
      </c>
      <c r="E42" s="202">
        <v>9845.22</v>
      </c>
      <c r="F42" s="158">
        <v>10</v>
      </c>
      <c r="G42" s="160" t="s">
        <v>298</v>
      </c>
      <c r="H42" s="131" t="s">
        <v>128</v>
      </c>
      <c r="I42" s="148" t="s">
        <v>208</v>
      </c>
      <c r="J42" s="148" t="s">
        <v>208</v>
      </c>
      <c r="K42" s="148"/>
      <c r="L42" s="147"/>
      <c r="M42" s="148"/>
    </row>
    <row r="43" spans="1:13" s="37" customFormat="1" ht="21.75" customHeight="1">
      <c r="A43" s="339"/>
      <c r="B43" s="148" t="s">
        <v>25</v>
      </c>
      <c r="C43" s="157" t="s">
        <v>245</v>
      </c>
      <c r="D43" s="158">
        <v>2016</v>
      </c>
      <c r="E43" s="202">
        <v>419801.27</v>
      </c>
      <c r="F43" s="158">
        <v>126.8</v>
      </c>
      <c r="G43" s="160" t="s">
        <v>246</v>
      </c>
      <c r="H43" s="131" t="s">
        <v>128</v>
      </c>
      <c r="I43" s="148" t="s">
        <v>208</v>
      </c>
      <c r="J43" s="148" t="s">
        <v>208</v>
      </c>
      <c r="K43" s="148" t="s">
        <v>209</v>
      </c>
      <c r="L43" s="147" t="s">
        <v>248</v>
      </c>
      <c r="M43" s="148" t="s">
        <v>208</v>
      </c>
    </row>
    <row r="44" spans="1:13" ht="12.75">
      <c r="A44" s="339"/>
      <c r="B44" s="333" t="s">
        <v>7</v>
      </c>
      <c r="C44" s="334"/>
      <c r="D44" s="335"/>
      <c r="E44" s="8">
        <f>SUM(E40:E43)</f>
        <v>661456.72</v>
      </c>
      <c r="F44" s="8"/>
      <c r="G44" s="63"/>
      <c r="H44" s="128"/>
      <c r="I44" s="178"/>
      <c r="J44" s="178"/>
      <c r="K44" s="178"/>
      <c r="L44" s="94"/>
      <c r="M44" s="178"/>
    </row>
    <row r="45" spans="9:13" ht="12.75">
      <c r="I45" s="177"/>
      <c r="J45" s="177"/>
      <c r="K45" s="177"/>
      <c r="L45" s="133"/>
      <c r="M45" s="177"/>
    </row>
    <row r="46" spans="1:13" ht="12.75">
      <c r="A46" s="339"/>
      <c r="B46" s="104" t="s">
        <v>31</v>
      </c>
      <c r="C46" s="330" t="s">
        <v>48</v>
      </c>
      <c r="D46" s="331"/>
      <c r="E46" s="331"/>
      <c r="F46" s="331"/>
      <c r="G46" s="331"/>
      <c r="H46" s="331"/>
      <c r="I46" s="331"/>
      <c r="J46" s="331"/>
      <c r="K46" s="331"/>
      <c r="L46" s="331"/>
      <c r="M46" s="332"/>
    </row>
    <row r="47" spans="1:13" s="37" customFormat="1" ht="57" customHeight="1">
      <c r="A47" s="339"/>
      <c r="B47" s="83" t="s">
        <v>8</v>
      </c>
      <c r="C47" s="147" t="s">
        <v>250</v>
      </c>
      <c r="D47" s="148">
        <v>1959</v>
      </c>
      <c r="E47" s="203">
        <v>296830.57</v>
      </c>
      <c r="F47" s="204">
        <v>493.9</v>
      </c>
      <c r="G47" s="205" t="s">
        <v>251</v>
      </c>
      <c r="H47" s="151" t="s">
        <v>171</v>
      </c>
      <c r="I47" s="53" t="s">
        <v>208</v>
      </c>
      <c r="J47" s="340" t="s">
        <v>223</v>
      </c>
      <c r="K47" s="53" t="s">
        <v>209</v>
      </c>
      <c r="L47" s="336" t="s">
        <v>224</v>
      </c>
      <c r="M47" s="53" t="s">
        <v>208</v>
      </c>
    </row>
    <row r="48" spans="1:13" s="37" customFormat="1" ht="23.25" customHeight="1">
      <c r="A48" s="339"/>
      <c r="B48" s="83" t="s">
        <v>23</v>
      </c>
      <c r="C48" s="150" t="s">
        <v>249</v>
      </c>
      <c r="D48" s="148">
        <v>2003</v>
      </c>
      <c r="E48" s="152">
        <v>766459.59</v>
      </c>
      <c r="F48" s="204">
        <v>1607.9</v>
      </c>
      <c r="G48" s="149" t="s">
        <v>222</v>
      </c>
      <c r="H48" s="151" t="s">
        <v>171</v>
      </c>
      <c r="I48" s="53" t="s">
        <v>208</v>
      </c>
      <c r="J48" s="341"/>
      <c r="K48" s="53" t="s">
        <v>209</v>
      </c>
      <c r="L48" s="337"/>
      <c r="M48" s="53" t="s">
        <v>208</v>
      </c>
    </row>
    <row r="49" spans="1:13" s="37" customFormat="1" ht="23.25" customHeight="1">
      <c r="A49" s="339"/>
      <c r="B49" s="83" t="s">
        <v>24</v>
      </c>
      <c r="C49" s="56" t="s">
        <v>303</v>
      </c>
      <c r="D49" s="53">
        <v>2003</v>
      </c>
      <c r="E49" s="264">
        <v>65423.49</v>
      </c>
      <c r="F49" s="265">
        <v>18</v>
      </c>
      <c r="G49" s="52" t="s">
        <v>304</v>
      </c>
      <c r="H49" s="176" t="s">
        <v>171</v>
      </c>
      <c r="I49" s="53" t="s">
        <v>208</v>
      </c>
      <c r="J49" s="238"/>
      <c r="K49" s="53"/>
      <c r="L49" s="237"/>
      <c r="M49" s="53"/>
    </row>
    <row r="50" spans="1:13" ht="12.75" customHeight="1">
      <c r="A50" s="339"/>
      <c r="B50" s="333" t="s">
        <v>7</v>
      </c>
      <c r="C50" s="334"/>
      <c r="D50" s="335"/>
      <c r="E50" s="8">
        <f>SUM(E47:E49)</f>
        <v>1128713.65</v>
      </c>
      <c r="F50" s="8"/>
      <c r="G50" s="63"/>
      <c r="H50" s="128"/>
      <c r="I50" s="178"/>
      <c r="J50" s="178"/>
      <c r="K50" s="178"/>
      <c r="L50" s="94"/>
      <c r="M50" s="178"/>
    </row>
    <row r="51" spans="9:13" ht="12.75">
      <c r="I51" s="177"/>
      <c r="J51" s="177"/>
      <c r="K51" s="177"/>
      <c r="L51" s="133"/>
      <c r="M51" s="177"/>
    </row>
    <row r="52" spans="2:13" ht="12.75">
      <c r="B52" s="48" t="s">
        <v>27</v>
      </c>
      <c r="C52" s="330" t="s">
        <v>49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2"/>
    </row>
    <row r="53" spans="2:13" s="1" customFormat="1" ht="25.5">
      <c r="B53" s="106" t="s">
        <v>8</v>
      </c>
      <c r="C53" s="157" t="s">
        <v>105</v>
      </c>
      <c r="D53" s="158" t="s">
        <v>181</v>
      </c>
      <c r="E53" s="159">
        <v>296005.73</v>
      </c>
      <c r="F53" s="158">
        <v>436.25</v>
      </c>
      <c r="G53" s="160" t="s">
        <v>127</v>
      </c>
      <c r="H53" s="161" t="s">
        <v>132</v>
      </c>
      <c r="I53" s="148" t="s">
        <v>208</v>
      </c>
      <c r="J53" s="148" t="s">
        <v>208</v>
      </c>
      <c r="K53" s="148" t="s">
        <v>209</v>
      </c>
      <c r="L53" s="147" t="s">
        <v>182</v>
      </c>
      <c r="M53" s="148" t="s">
        <v>208</v>
      </c>
    </row>
    <row r="54" spans="2:13" s="1" customFormat="1" ht="21.75" customHeight="1">
      <c r="B54" s="53" t="s">
        <v>23</v>
      </c>
      <c r="C54" s="59" t="s">
        <v>275</v>
      </c>
      <c r="D54" s="62" t="s">
        <v>308</v>
      </c>
      <c r="E54" s="78">
        <v>12097.42</v>
      </c>
      <c r="F54" s="62"/>
      <c r="G54" s="55" t="s">
        <v>309</v>
      </c>
      <c r="H54" s="129" t="s">
        <v>310</v>
      </c>
      <c r="I54" s="53" t="s">
        <v>208</v>
      </c>
      <c r="J54" s="53" t="s">
        <v>208</v>
      </c>
      <c r="K54" s="53" t="s">
        <v>209</v>
      </c>
      <c r="L54" s="176" t="s">
        <v>311</v>
      </c>
      <c r="M54" s="53" t="s">
        <v>208</v>
      </c>
    </row>
    <row r="55" spans="2:13" ht="12.75">
      <c r="B55" s="333" t="s">
        <v>7</v>
      </c>
      <c r="C55" s="334"/>
      <c r="D55" s="335"/>
      <c r="E55" s="8">
        <f>SUM(E53:E54)</f>
        <v>308103.14999999997</v>
      </c>
      <c r="F55" s="8"/>
      <c r="G55" s="63"/>
      <c r="H55" s="128"/>
      <c r="I55" s="178"/>
      <c r="J55" s="178"/>
      <c r="K55" s="178"/>
      <c r="L55" s="94"/>
      <c r="M55" s="178"/>
    </row>
    <row r="56" spans="9:13" ht="12.75">
      <c r="I56" s="177"/>
      <c r="J56" s="177"/>
      <c r="K56" s="177"/>
      <c r="L56" s="133"/>
      <c r="M56" s="177"/>
    </row>
    <row r="57" spans="2:13" s="1" customFormat="1" ht="12.75">
      <c r="B57" s="48" t="s">
        <v>28</v>
      </c>
      <c r="C57" s="330" t="s">
        <v>134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2"/>
    </row>
    <row r="58" spans="2:13" s="37" customFormat="1" ht="57.75" customHeight="1">
      <c r="B58" s="51">
        <v>1</v>
      </c>
      <c r="C58" s="147" t="s">
        <v>105</v>
      </c>
      <c r="D58" s="154">
        <v>1954</v>
      </c>
      <c r="E58" s="168">
        <v>152663.11</v>
      </c>
      <c r="F58" s="154">
        <v>448</v>
      </c>
      <c r="G58" s="149" t="s">
        <v>195</v>
      </c>
      <c r="H58" s="169" t="s">
        <v>196</v>
      </c>
      <c r="I58" s="148" t="s">
        <v>208</v>
      </c>
      <c r="J58" s="148" t="s">
        <v>208</v>
      </c>
      <c r="K58" s="148" t="s">
        <v>209</v>
      </c>
      <c r="L58" s="147" t="s">
        <v>225</v>
      </c>
      <c r="M58" s="148" t="s">
        <v>208</v>
      </c>
    </row>
    <row r="59" spans="2:13" s="5" customFormat="1" ht="14.25">
      <c r="B59" s="107"/>
      <c r="C59" s="108" t="s">
        <v>7</v>
      </c>
      <c r="D59" s="109"/>
      <c r="E59" s="110">
        <f>SUM(E58:E58)</f>
        <v>152663.11</v>
      </c>
      <c r="F59" s="94"/>
      <c r="G59" s="109"/>
      <c r="H59" s="132"/>
      <c r="I59" s="181"/>
      <c r="J59" s="178"/>
      <c r="K59" s="178"/>
      <c r="L59" s="94"/>
      <c r="M59" s="178"/>
    </row>
    <row r="60" s="338" customFormat="1" ht="12.75"/>
    <row r="61" spans="2:13" ht="12.75">
      <c r="B61" s="48" t="s">
        <v>29</v>
      </c>
      <c r="C61" s="330" t="s">
        <v>51</v>
      </c>
      <c r="D61" s="331"/>
      <c r="E61" s="331"/>
      <c r="F61" s="331"/>
      <c r="G61" s="331"/>
      <c r="H61" s="331"/>
      <c r="I61" s="331"/>
      <c r="J61" s="331"/>
      <c r="K61" s="331"/>
      <c r="L61" s="331"/>
      <c r="M61" s="332"/>
    </row>
    <row r="62" spans="2:13" s="1" customFormat="1" ht="76.5">
      <c r="B62" s="54">
        <v>1</v>
      </c>
      <c r="C62" s="150" t="s">
        <v>105</v>
      </c>
      <c r="D62" s="148" t="s">
        <v>198</v>
      </c>
      <c r="E62" s="170">
        <v>579448.62</v>
      </c>
      <c r="F62" s="148">
        <v>1655</v>
      </c>
      <c r="G62" s="171" t="s">
        <v>173</v>
      </c>
      <c r="H62" s="169" t="s">
        <v>199</v>
      </c>
      <c r="I62" s="148" t="s">
        <v>208</v>
      </c>
      <c r="J62" s="148" t="s">
        <v>208</v>
      </c>
      <c r="K62" s="148" t="s">
        <v>209</v>
      </c>
      <c r="L62" s="163" t="s">
        <v>226</v>
      </c>
      <c r="M62" s="148" t="s">
        <v>208</v>
      </c>
    </row>
    <row r="63" spans="2:13" s="223" customFormat="1" ht="38.25">
      <c r="B63" s="224">
        <v>2</v>
      </c>
      <c r="C63" s="225" t="s">
        <v>172</v>
      </c>
      <c r="D63" s="226">
        <v>2007</v>
      </c>
      <c r="E63" s="227">
        <v>1924892.75</v>
      </c>
      <c r="F63" s="226">
        <v>1027.83</v>
      </c>
      <c r="G63" s="160" t="s">
        <v>173</v>
      </c>
      <c r="H63" s="228" t="s">
        <v>199</v>
      </c>
      <c r="I63" s="158" t="s">
        <v>208</v>
      </c>
      <c r="J63" s="158"/>
      <c r="K63" s="158" t="s">
        <v>209</v>
      </c>
      <c r="L63" s="163" t="s">
        <v>227</v>
      </c>
      <c r="M63" s="158" t="s">
        <v>208</v>
      </c>
    </row>
    <row r="64" spans="2:13" ht="12.75" customHeight="1">
      <c r="B64" s="333" t="s">
        <v>7</v>
      </c>
      <c r="C64" s="334"/>
      <c r="D64" s="335"/>
      <c r="E64" s="8">
        <f>SUM(E62:E63)</f>
        <v>2504341.37</v>
      </c>
      <c r="F64" s="8"/>
      <c r="G64" s="63"/>
      <c r="H64" s="128"/>
      <c r="I64" s="178"/>
      <c r="J64" s="178"/>
      <c r="K64" s="178"/>
      <c r="L64" s="94"/>
      <c r="M64" s="178"/>
    </row>
    <row r="65" spans="9:13" ht="12.75">
      <c r="I65" s="177"/>
      <c r="J65" s="177"/>
      <c r="K65" s="177"/>
      <c r="L65" s="133"/>
      <c r="M65" s="177"/>
    </row>
    <row r="66" spans="2:13" s="37" customFormat="1" ht="12.75">
      <c r="B66" s="48" t="s">
        <v>30</v>
      </c>
      <c r="C66" s="330" t="s">
        <v>137</v>
      </c>
      <c r="D66" s="331"/>
      <c r="E66" s="331"/>
      <c r="F66" s="331"/>
      <c r="G66" s="331"/>
      <c r="H66" s="331"/>
      <c r="I66" s="331"/>
      <c r="J66" s="331"/>
      <c r="K66" s="331"/>
      <c r="L66" s="331"/>
      <c r="M66" s="332"/>
    </row>
    <row r="67" spans="2:13" s="37" customFormat="1" ht="12.75">
      <c r="B67" s="62">
        <v>1</v>
      </c>
      <c r="C67" s="59" t="s">
        <v>203</v>
      </c>
      <c r="D67" s="112"/>
      <c r="E67" s="113"/>
      <c r="F67" s="113"/>
      <c r="G67" s="114"/>
      <c r="H67" s="59" t="s">
        <v>204</v>
      </c>
      <c r="I67" s="53"/>
      <c r="J67" s="53"/>
      <c r="K67" s="53"/>
      <c r="L67" s="56"/>
      <c r="M67" s="53"/>
    </row>
    <row r="68" spans="2:13" ht="12.75">
      <c r="B68" s="333" t="s">
        <v>7</v>
      </c>
      <c r="C68" s="334"/>
      <c r="D68" s="335"/>
      <c r="E68" s="8">
        <f>SUM(E66:E67)</f>
        <v>0</v>
      </c>
      <c r="F68" s="8"/>
      <c r="G68" s="63"/>
      <c r="H68" s="128"/>
      <c r="I68" s="178"/>
      <c r="J68" s="178"/>
      <c r="K68" s="178"/>
      <c r="L68" s="94"/>
      <c r="M68" s="178"/>
    </row>
    <row r="69" spans="9:13" ht="12.75">
      <c r="I69" s="177"/>
      <c r="J69" s="177"/>
      <c r="K69" s="177"/>
      <c r="L69" s="133"/>
      <c r="M69" s="177"/>
    </row>
    <row r="70" spans="2:13" ht="12.75">
      <c r="B70" s="48" t="s">
        <v>257</v>
      </c>
      <c r="C70" s="330" t="s">
        <v>234</v>
      </c>
      <c r="D70" s="331"/>
      <c r="E70" s="331"/>
      <c r="F70" s="331"/>
      <c r="G70" s="331"/>
      <c r="H70" s="331"/>
      <c r="I70" s="331"/>
      <c r="J70" s="331"/>
      <c r="K70" s="331"/>
      <c r="L70" s="331"/>
      <c r="M70" s="332"/>
    </row>
    <row r="71" spans="2:13" ht="38.25">
      <c r="B71" s="148">
        <v>1</v>
      </c>
      <c r="C71" s="190" t="s">
        <v>75</v>
      </c>
      <c r="D71" s="83">
        <v>1985</v>
      </c>
      <c r="E71" s="191">
        <v>217643.15</v>
      </c>
      <c r="F71" s="83">
        <v>201.2</v>
      </c>
      <c r="G71" s="188" t="s">
        <v>102</v>
      </c>
      <c r="H71" s="192" t="s">
        <v>55</v>
      </c>
      <c r="I71" s="180" t="s">
        <v>208</v>
      </c>
      <c r="J71" s="180" t="s">
        <v>208</v>
      </c>
      <c r="K71" s="180" t="s">
        <v>209</v>
      </c>
      <c r="L71" s="193" t="s">
        <v>214</v>
      </c>
      <c r="M71" s="180" t="s">
        <v>208</v>
      </c>
    </row>
    <row r="72" spans="2:13" ht="38.25">
      <c r="B72" s="148">
        <v>2</v>
      </c>
      <c r="C72" s="190" t="s">
        <v>56</v>
      </c>
      <c r="D72" s="83">
        <v>1964</v>
      </c>
      <c r="E72" s="191">
        <v>142313.71</v>
      </c>
      <c r="F72" s="83">
        <v>380</v>
      </c>
      <c r="G72" s="188" t="s">
        <v>102</v>
      </c>
      <c r="H72" s="192" t="s">
        <v>57</v>
      </c>
      <c r="I72" s="180" t="s">
        <v>208</v>
      </c>
      <c r="J72" s="180" t="s">
        <v>208</v>
      </c>
      <c r="K72" s="180" t="s">
        <v>209</v>
      </c>
      <c r="L72" s="193" t="s">
        <v>215</v>
      </c>
      <c r="M72" s="180" t="s">
        <v>208</v>
      </c>
    </row>
    <row r="73" spans="2:13" ht="33.75">
      <c r="B73" s="158">
        <v>3</v>
      </c>
      <c r="C73" s="57" t="s">
        <v>58</v>
      </c>
      <c r="D73" s="83">
        <v>2010</v>
      </c>
      <c r="E73" s="194">
        <v>27476.93</v>
      </c>
      <c r="F73" s="89">
        <v>108</v>
      </c>
      <c r="G73" s="188" t="s">
        <v>102</v>
      </c>
      <c r="H73" s="192" t="s">
        <v>59</v>
      </c>
      <c r="I73" s="180" t="s">
        <v>208</v>
      </c>
      <c r="J73" s="180" t="s">
        <v>208</v>
      </c>
      <c r="K73" s="180" t="s">
        <v>209</v>
      </c>
      <c r="L73" s="193" t="s">
        <v>216</v>
      </c>
      <c r="M73" s="180" t="s">
        <v>208</v>
      </c>
    </row>
    <row r="74" spans="2:13" ht="12.75">
      <c r="B74" s="333" t="s">
        <v>7</v>
      </c>
      <c r="C74" s="334"/>
      <c r="D74" s="335"/>
      <c r="E74" s="8">
        <f>SUM(E70:E73)</f>
        <v>387433.79</v>
      </c>
      <c r="F74" s="8"/>
      <c r="G74" s="63"/>
      <c r="H74" s="128"/>
      <c r="I74" s="178"/>
      <c r="J74" s="178"/>
      <c r="K74" s="178"/>
      <c r="L74" s="94"/>
      <c r="M74" s="178"/>
    </row>
    <row r="76" ht="12.75">
      <c r="E76" s="43">
        <f>SUM(E74,E64,E59,E55,E50,E44,E37,E33,E29,E25)</f>
        <v>24633368.830000002</v>
      </c>
    </row>
  </sheetData>
  <sheetProtection/>
  <mergeCells count="26">
    <mergeCell ref="C2:M2"/>
    <mergeCell ref="C27:M27"/>
    <mergeCell ref="C31:M31"/>
    <mergeCell ref="A46:A50"/>
    <mergeCell ref="B50:D50"/>
    <mergeCell ref="J47:J48"/>
    <mergeCell ref="C35:M35"/>
    <mergeCell ref="B25:D25"/>
    <mergeCell ref="B29:D29"/>
    <mergeCell ref="B33:D33"/>
    <mergeCell ref="C70:M70"/>
    <mergeCell ref="B74:D74"/>
    <mergeCell ref="B37:D37"/>
    <mergeCell ref="C39:M39"/>
    <mergeCell ref="C46:M46"/>
    <mergeCell ref="C52:M52"/>
    <mergeCell ref="B64:D64"/>
    <mergeCell ref="B68:D68"/>
    <mergeCell ref="C61:M61"/>
    <mergeCell ref="C66:M66"/>
    <mergeCell ref="C57:M57"/>
    <mergeCell ref="L47:L48"/>
    <mergeCell ref="B55:D55"/>
    <mergeCell ref="A60:IV60"/>
    <mergeCell ref="A40:A44"/>
    <mergeCell ref="B44:D44"/>
  </mergeCells>
  <printOptions horizontalCentered="1"/>
  <pageMargins left="0.2362204724409449" right="0.3937007874015748" top="0.54" bottom="0.1968503937007874" header="0.24" footer="0.2362204724409449"/>
  <pageSetup fitToHeight="0" fitToWidth="1" horizontalDpi="600" verticalDpi="600" orientation="landscape" paperSize="9" scale="58" r:id="rId1"/>
  <headerFooter alignWithMargins="0">
    <oddHeader>&amp;R&amp;"Arial,Pogrubiony"&amp;12&amp;UZałącznik nr 1
&amp;"Arial,Pogrubiona kursywa"&amp;UWykaz budynków i budowli</oddHeader>
  </headerFooter>
  <rowBreaks count="2" manualBreakCount="2">
    <brk id="25" min="1" max="12" man="1"/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C17" sqref="C17:C21"/>
    </sheetView>
  </sheetViews>
  <sheetFormatPr defaultColWidth="9.140625" defaultRowHeight="12.75"/>
  <cols>
    <col min="1" max="1" width="9.140625" style="2" customWidth="1"/>
    <col min="2" max="2" width="33.7109375" style="2" customWidth="1"/>
    <col min="3" max="3" width="22.8515625" style="2" customWidth="1"/>
    <col min="4" max="4" width="18.7109375" style="2" customWidth="1"/>
    <col min="5" max="16384" width="9.140625" style="2" customWidth="1"/>
  </cols>
  <sheetData>
    <row r="1" spans="3:4" ht="12.75">
      <c r="C1" s="347" t="s">
        <v>12</v>
      </c>
      <c r="D1" s="347"/>
    </row>
    <row r="3" spans="1:4" ht="41.25" customHeight="1">
      <c r="A3" s="69" t="s">
        <v>5</v>
      </c>
      <c r="B3" s="70" t="s">
        <v>16</v>
      </c>
      <c r="C3" s="71" t="s">
        <v>17</v>
      </c>
      <c r="D3" s="71" t="s">
        <v>18</v>
      </c>
    </row>
    <row r="4" spans="1:4" ht="30" customHeight="1">
      <c r="A4" s="53">
        <v>1</v>
      </c>
      <c r="B4" s="72" t="s">
        <v>76</v>
      </c>
      <c r="C4" s="233">
        <v>484771.22</v>
      </c>
      <c r="D4" s="234">
        <v>0</v>
      </c>
    </row>
    <row r="5" spans="1:4" s="5" customFormat="1" ht="30" customHeight="1">
      <c r="A5" s="62">
        <v>2</v>
      </c>
      <c r="B5" s="55" t="s">
        <v>52</v>
      </c>
      <c r="C5" s="213">
        <v>308629.39</v>
      </c>
      <c r="D5" s="213">
        <v>27001.91</v>
      </c>
    </row>
    <row r="6" spans="1:4" s="5" customFormat="1" ht="30" customHeight="1">
      <c r="A6" s="62">
        <v>3</v>
      </c>
      <c r="B6" s="55" t="s">
        <v>53</v>
      </c>
      <c r="C6" s="213">
        <v>217850.52</v>
      </c>
      <c r="D6" s="213">
        <v>26866.97</v>
      </c>
    </row>
    <row r="7" spans="1:4" s="5" customFormat="1" ht="30" customHeight="1">
      <c r="A7" s="62">
        <v>4</v>
      </c>
      <c r="B7" s="145" t="s">
        <v>54</v>
      </c>
      <c r="C7" s="214">
        <v>188015.55</v>
      </c>
      <c r="D7" s="214">
        <v>8430.2</v>
      </c>
    </row>
    <row r="8" spans="1:4" s="5" customFormat="1" ht="30" customHeight="1">
      <c r="A8" s="62">
        <v>5</v>
      </c>
      <c r="B8" s="55" t="s">
        <v>47</v>
      </c>
      <c r="C8" s="213">
        <v>320506.31</v>
      </c>
      <c r="D8" s="213">
        <v>31716.27</v>
      </c>
    </row>
    <row r="9" spans="1:4" s="5" customFormat="1" ht="30" customHeight="1">
      <c r="A9" s="62">
        <v>6</v>
      </c>
      <c r="B9" s="160" t="s">
        <v>48</v>
      </c>
      <c r="C9" s="235">
        <v>203272.7</v>
      </c>
      <c r="D9" s="235">
        <v>10450.8</v>
      </c>
    </row>
    <row r="10" spans="1:4" s="5" customFormat="1" ht="30" customHeight="1">
      <c r="A10" s="62">
        <v>7</v>
      </c>
      <c r="B10" s="160" t="s">
        <v>49</v>
      </c>
      <c r="C10" s="215">
        <v>166184.52</v>
      </c>
      <c r="D10" s="215">
        <v>9300</v>
      </c>
    </row>
    <row r="11" spans="1:4" s="5" customFormat="1" ht="30" customHeight="1">
      <c r="A11" s="62">
        <v>8</v>
      </c>
      <c r="B11" s="160" t="s">
        <v>134</v>
      </c>
      <c r="C11" s="215">
        <v>190735</v>
      </c>
      <c r="D11" s="215">
        <v>10990.5</v>
      </c>
    </row>
    <row r="12" spans="1:4" s="5" customFormat="1" ht="30" customHeight="1">
      <c r="A12" s="62">
        <v>9</v>
      </c>
      <c r="B12" s="160" t="s">
        <v>51</v>
      </c>
      <c r="C12" s="215">
        <v>279989.25</v>
      </c>
      <c r="D12" s="215">
        <v>17854</v>
      </c>
    </row>
    <row r="13" spans="1:4" ht="30" customHeight="1">
      <c r="A13" s="53">
        <v>10</v>
      </c>
      <c r="B13" s="55" t="s">
        <v>137</v>
      </c>
      <c r="C13" s="236">
        <v>32673.06</v>
      </c>
      <c r="D13" s="234">
        <v>0</v>
      </c>
    </row>
    <row r="14" spans="1:4" ht="30" customHeight="1">
      <c r="A14" s="148">
        <v>11</v>
      </c>
      <c r="B14" s="160" t="s">
        <v>234</v>
      </c>
      <c r="C14" s="215">
        <v>97742.5</v>
      </c>
      <c r="D14" s="215">
        <v>178592.66</v>
      </c>
    </row>
    <row r="15" spans="1:4" ht="29.25" customHeight="1">
      <c r="A15" s="73"/>
      <c r="B15" s="69" t="s">
        <v>7</v>
      </c>
      <c r="C15" s="74">
        <f>SUM(C4:C14)</f>
        <v>2490370.02</v>
      </c>
      <c r="D15" s="74">
        <f>SUM(D4:D14)</f>
        <v>321203.31000000006</v>
      </c>
    </row>
    <row r="16" ht="29.25" customHeight="1"/>
    <row r="17" ht="12.75">
      <c r="C17" s="328"/>
    </row>
    <row r="20" ht="12.75">
      <c r="C20" s="328"/>
    </row>
  </sheetData>
  <sheetProtection/>
  <mergeCells count="1">
    <mergeCell ref="C1:D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SheetLayoutView="100" zoomScalePageLayoutView="0" workbookViewId="0" topLeftCell="A169">
      <selection activeCell="G186" sqref="G186"/>
    </sheetView>
  </sheetViews>
  <sheetFormatPr defaultColWidth="9.140625" defaultRowHeight="12.75"/>
  <cols>
    <col min="1" max="1" width="5.00390625" style="47" customWidth="1"/>
    <col min="2" max="2" width="49.7109375" style="4" customWidth="1"/>
    <col min="3" max="3" width="17.140625" style="47" customWidth="1"/>
    <col min="4" max="4" width="19.8515625" style="6" customWidth="1"/>
    <col min="5" max="5" width="19.57421875" style="2" customWidth="1"/>
    <col min="6" max="6" width="13.140625" style="2" customWidth="1"/>
    <col min="7" max="7" width="15.8515625" style="2" bestFit="1" customWidth="1"/>
    <col min="8" max="8" width="13.8515625" style="2" bestFit="1" customWidth="1"/>
    <col min="9" max="9" width="9.140625" style="2" customWidth="1"/>
    <col min="10" max="10" width="13.8515625" style="2" bestFit="1" customWidth="1"/>
    <col min="11" max="16384" width="9.140625" style="2" customWidth="1"/>
  </cols>
  <sheetData>
    <row r="1" spans="1:4" ht="12.75">
      <c r="A1" s="45"/>
      <c r="D1" s="29" t="s">
        <v>10</v>
      </c>
    </row>
    <row r="2" spans="1:4" ht="12.75">
      <c r="A2" s="90" t="s">
        <v>145</v>
      </c>
      <c r="D2" s="29"/>
    </row>
    <row r="3" spans="1:4" ht="12.75">
      <c r="A3" s="45"/>
      <c r="D3" s="29" t="s">
        <v>13</v>
      </c>
    </row>
    <row r="4" spans="1:5" ht="25.5">
      <c r="A4" s="242" t="s">
        <v>146</v>
      </c>
      <c r="B4" s="242" t="s">
        <v>3</v>
      </c>
      <c r="C4" s="242" t="s">
        <v>4</v>
      </c>
      <c r="D4" s="9" t="s">
        <v>2</v>
      </c>
      <c r="E4" s="12"/>
    </row>
    <row r="5" spans="1:10" ht="12.75">
      <c r="A5" s="64">
        <v>1</v>
      </c>
      <c r="B5" s="195" t="s">
        <v>141</v>
      </c>
      <c r="C5" s="196">
        <v>2013</v>
      </c>
      <c r="D5" s="197">
        <v>3839</v>
      </c>
      <c r="J5" s="274"/>
    </row>
    <row r="6" spans="1:10" ht="12.75">
      <c r="A6" s="64">
        <v>2</v>
      </c>
      <c r="B6" s="195" t="s">
        <v>141</v>
      </c>
      <c r="C6" s="196">
        <v>2013</v>
      </c>
      <c r="D6" s="197">
        <v>3839</v>
      </c>
      <c r="J6" s="274"/>
    </row>
    <row r="7" spans="1:10" ht="12.75">
      <c r="A7" s="64">
        <v>3</v>
      </c>
      <c r="B7" s="195" t="s">
        <v>142</v>
      </c>
      <c r="C7" s="196">
        <v>2013</v>
      </c>
      <c r="D7" s="197">
        <v>3090.01</v>
      </c>
      <c r="J7" s="274"/>
    </row>
    <row r="8" spans="1:10" ht="12.75">
      <c r="A8" s="64">
        <v>4</v>
      </c>
      <c r="B8" s="195" t="s">
        <v>277</v>
      </c>
      <c r="C8" s="196">
        <v>2013</v>
      </c>
      <c r="D8" s="197">
        <f>1993.15*9</f>
        <v>17938.350000000002</v>
      </c>
      <c r="J8" s="274"/>
    </row>
    <row r="9" spans="1:10" ht="12.75">
      <c r="A9" s="64">
        <v>5</v>
      </c>
      <c r="B9" s="195" t="s">
        <v>278</v>
      </c>
      <c r="C9" s="196">
        <v>2014</v>
      </c>
      <c r="D9" s="197">
        <f>2054.1*4</f>
        <v>8216.4</v>
      </c>
      <c r="J9" s="274"/>
    </row>
    <row r="10" spans="1:10" ht="12.75">
      <c r="A10" s="64">
        <v>6</v>
      </c>
      <c r="B10" s="195" t="s">
        <v>143</v>
      </c>
      <c r="C10" s="196">
        <v>2014</v>
      </c>
      <c r="D10" s="197">
        <v>3890</v>
      </c>
      <c r="J10" s="274"/>
    </row>
    <row r="11" spans="1:10" ht="12.75">
      <c r="A11" s="64">
        <v>7</v>
      </c>
      <c r="B11" s="195" t="s">
        <v>270</v>
      </c>
      <c r="C11" s="196">
        <v>2017</v>
      </c>
      <c r="D11" s="197">
        <v>24192.87</v>
      </c>
      <c r="J11" s="274"/>
    </row>
    <row r="12" spans="1:10" ht="12.75">
      <c r="A12" s="64">
        <v>8</v>
      </c>
      <c r="B12" s="195" t="s">
        <v>166</v>
      </c>
      <c r="C12" s="196">
        <v>2015</v>
      </c>
      <c r="D12" s="197">
        <v>3845</v>
      </c>
      <c r="J12" s="274"/>
    </row>
    <row r="13" spans="1:10" ht="25.5">
      <c r="A13" s="64">
        <v>9</v>
      </c>
      <c r="B13" s="195" t="s">
        <v>144</v>
      </c>
      <c r="C13" s="196">
        <v>2014</v>
      </c>
      <c r="D13" s="197">
        <v>18547.17</v>
      </c>
      <c r="J13" s="274"/>
    </row>
    <row r="14" spans="1:10" ht="12.75">
      <c r="A14" s="64">
        <v>10</v>
      </c>
      <c r="B14" s="195" t="s">
        <v>167</v>
      </c>
      <c r="C14" s="196">
        <v>2015</v>
      </c>
      <c r="D14" s="197">
        <v>25117.68</v>
      </c>
      <c r="J14" s="274"/>
    </row>
    <row r="15" spans="1:10" ht="12.75">
      <c r="A15" s="64">
        <v>11</v>
      </c>
      <c r="B15" s="195" t="s">
        <v>168</v>
      </c>
      <c r="C15" s="196">
        <v>2015</v>
      </c>
      <c r="D15" s="197">
        <v>570</v>
      </c>
      <c r="J15" s="274"/>
    </row>
    <row r="16" spans="1:10" ht="12.75">
      <c r="A16" s="64">
        <v>12</v>
      </c>
      <c r="B16" s="96" t="s">
        <v>169</v>
      </c>
      <c r="C16" s="123">
        <v>2014</v>
      </c>
      <c r="D16" s="209">
        <v>49432.41</v>
      </c>
      <c r="J16" s="274"/>
    </row>
    <row r="17" spans="1:10" ht="12.75">
      <c r="A17" s="64">
        <v>13</v>
      </c>
      <c r="B17" s="96" t="s">
        <v>258</v>
      </c>
      <c r="C17" s="123">
        <v>2013</v>
      </c>
      <c r="D17" s="209">
        <v>5298</v>
      </c>
      <c r="J17" s="274"/>
    </row>
    <row r="18" spans="1:10" s="5" customFormat="1" ht="12.75">
      <c r="A18" s="64">
        <v>14</v>
      </c>
      <c r="B18" s="58" t="s">
        <v>267</v>
      </c>
      <c r="C18" s="67">
        <v>2017</v>
      </c>
      <c r="D18" s="97">
        <v>1075.9</v>
      </c>
      <c r="J18" s="275"/>
    </row>
    <row r="19" spans="1:10" s="5" customFormat="1" ht="12.75">
      <c r="A19" s="64">
        <v>15</v>
      </c>
      <c r="B19" s="58" t="s">
        <v>268</v>
      </c>
      <c r="C19" s="67">
        <v>2017</v>
      </c>
      <c r="D19" s="97">
        <v>961.56</v>
      </c>
      <c r="J19" s="275"/>
    </row>
    <row r="20" spans="1:10" s="5" customFormat="1" ht="12.75">
      <c r="A20" s="123">
        <v>16</v>
      </c>
      <c r="B20" s="246" t="s">
        <v>269</v>
      </c>
      <c r="C20" s="247">
        <v>2017</v>
      </c>
      <c r="D20" s="97">
        <v>1349</v>
      </c>
      <c r="J20" s="275"/>
    </row>
    <row r="21" spans="1:10" s="5" customFormat="1" ht="12.75">
      <c r="A21" s="67">
        <v>17</v>
      </c>
      <c r="B21" s="58" t="s">
        <v>279</v>
      </c>
      <c r="C21" s="67">
        <v>2017</v>
      </c>
      <c r="D21" s="165">
        <v>1300</v>
      </c>
      <c r="J21" s="275"/>
    </row>
    <row r="22" spans="1:10" s="5" customFormat="1" ht="12.75">
      <c r="A22" s="67">
        <v>18</v>
      </c>
      <c r="B22" s="58" t="s">
        <v>280</v>
      </c>
      <c r="C22" s="67">
        <v>2016</v>
      </c>
      <c r="D22" s="97">
        <v>2988</v>
      </c>
      <c r="J22" s="275"/>
    </row>
    <row r="23" spans="1:4" ht="12.75">
      <c r="A23" s="353" t="s">
        <v>104</v>
      </c>
      <c r="B23" s="353"/>
      <c r="C23" s="353"/>
      <c r="D23" s="8">
        <f>SUM(D5:D22)</f>
        <v>175490.35</v>
      </c>
    </row>
    <row r="24" spans="1:4" ht="12.75">
      <c r="A24" s="45"/>
      <c r="D24" s="29"/>
    </row>
    <row r="25" spans="1:5" ht="12.75">
      <c r="A25" s="45"/>
      <c r="D25" s="29" t="s">
        <v>15</v>
      </c>
      <c r="E25" s="3"/>
    </row>
    <row r="26" spans="1:10" ht="12.75">
      <c r="A26" s="45"/>
      <c r="D26" s="29"/>
      <c r="E26" s="3"/>
      <c r="J26" s="7"/>
    </row>
    <row r="27" spans="1:5" ht="26.25" customHeight="1">
      <c r="A27" s="242" t="s">
        <v>0</v>
      </c>
      <c r="B27" s="242" t="s">
        <v>3</v>
      </c>
      <c r="C27" s="242" t="s">
        <v>4</v>
      </c>
      <c r="D27" s="9" t="s">
        <v>2</v>
      </c>
      <c r="E27" s="11"/>
    </row>
    <row r="28" spans="1:5" ht="15" customHeight="1">
      <c r="A28" s="89">
        <v>1</v>
      </c>
      <c r="B28" s="57" t="s">
        <v>147</v>
      </c>
      <c r="C28" s="89">
        <v>2014</v>
      </c>
      <c r="D28" s="66">
        <v>2195.55</v>
      </c>
      <c r="E28" s="11"/>
    </row>
    <row r="29" spans="1:5" ht="15" customHeight="1">
      <c r="A29" s="89">
        <v>2</v>
      </c>
      <c r="B29" s="57" t="s">
        <v>147</v>
      </c>
      <c r="C29" s="89">
        <v>2014</v>
      </c>
      <c r="D29" s="66">
        <v>2195.55</v>
      </c>
      <c r="E29" s="3"/>
    </row>
    <row r="30" spans="1:5" ht="15" customHeight="1">
      <c r="A30" s="216">
        <v>3</v>
      </c>
      <c r="B30" s="217" t="s">
        <v>259</v>
      </c>
      <c r="C30" s="46">
        <v>2013</v>
      </c>
      <c r="D30" s="218">
        <v>2669</v>
      </c>
      <c r="E30" s="3"/>
    </row>
    <row r="31" spans="1:5" ht="15" customHeight="1">
      <c r="A31" s="89">
        <v>4</v>
      </c>
      <c r="B31" s="57" t="s">
        <v>281</v>
      </c>
      <c r="C31" s="89">
        <v>2017</v>
      </c>
      <c r="D31" s="97">
        <v>3550</v>
      </c>
      <c r="E31" s="3"/>
    </row>
    <row r="32" spans="1:5" ht="15" customHeight="1">
      <c r="A32" s="216">
        <v>5</v>
      </c>
      <c r="B32" s="57" t="s">
        <v>282</v>
      </c>
      <c r="C32" s="89">
        <v>2018</v>
      </c>
      <c r="D32" s="97">
        <v>16912.5</v>
      </c>
      <c r="E32" s="3"/>
    </row>
    <row r="33" spans="1:5" ht="15" customHeight="1">
      <c r="A33" s="89">
        <v>6</v>
      </c>
      <c r="B33" s="57" t="s">
        <v>283</v>
      </c>
      <c r="C33" s="89">
        <v>2015</v>
      </c>
      <c r="D33" s="97">
        <v>18855</v>
      </c>
      <c r="E33" s="3"/>
    </row>
    <row r="34" spans="1:5" ht="15" customHeight="1">
      <c r="A34" s="216">
        <v>7</v>
      </c>
      <c r="B34" s="58" t="s">
        <v>284</v>
      </c>
      <c r="C34" s="67">
        <v>2018</v>
      </c>
      <c r="D34" s="97">
        <v>3896.64</v>
      </c>
      <c r="E34" s="3"/>
    </row>
    <row r="35" spans="1:5" s="5" customFormat="1" ht="15" customHeight="1">
      <c r="A35" s="89">
        <v>8</v>
      </c>
      <c r="B35" s="58" t="s">
        <v>285</v>
      </c>
      <c r="C35" s="67">
        <v>2018</v>
      </c>
      <c r="D35" s="97">
        <v>4649.4</v>
      </c>
      <c r="E35" s="276"/>
    </row>
    <row r="36" spans="1:5" s="5" customFormat="1" ht="15" customHeight="1">
      <c r="A36" s="216">
        <v>9</v>
      </c>
      <c r="B36" s="58" t="s">
        <v>286</v>
      </c>
      <c r="C36" s="67">
        <v>2018</v>
      </c>
      <c r="D36" s="97">
        <v>1933.85</v>
      </c>
      <c r="E36" s="276"/>
    </row>
    <row r="37" spans="1:5" ht="12.75" customHeight="1">
      <c r="A37" s="354"/>
      <c r="B37" s="355"/>
      <c r="C37" s="356"/>
      <c r="D37" s="8">
        <f>SUM(D28:D36)</f>
        <v>56857.49</v>
      </c>
      <c r="E37" s="3"/>
    </row>
    <row r="38" spans="1:5" ht="12.75" customHeight="1">
      <c r="A38" s="46"/>
      <c r="B38" s="87"/>
      <c r="C38" s="87"/>
      <c r="D38" s="88"/>
      <c r="E38" s="3"/>
    </row>
    <row r="39" ht="12.75">
      <c r="A39" s="90" t="s">
        <v>109</v>
      </c>
    </row>
    <row r="40" spans="1:4" ht="12.75">
      <c r="A40" s="45"/>
      <c r="D40" s="29" t="s">
        <v>13</v>
      </c>
    </row>
    <row r="41" spans="1:4" ht="12.75">
      <c r="A41" s="45"/>
      <c r="D41" s="29"/>
    </row>
    <row r="42" spans="1:4" ht="25.5">
      <c r="A42" s="242" t="s">
        <v>0</v>
      </c>
      <c r="B42" s="242" t="s">
        <v>3</v>
      </c>
      <c r="C42" s="242" t="s">
        <v>4</v>
      </c>
      <c r="D42" s="9" t="s">
        <v>2</v>
      </c>
    </row>
    <row r="43" spans="1:4" ht="12.75">
      <c r="A43" s="80">
        <v>1</v>
      </c>
      <c r="B43" s="81" t="s">
        <v>111</v>
      </c>
      <c r="C43" s="80">
        <v>2013</v>
      </c>
      <c r="D43" s="82">
        <v>1230</v>
      </c>
    </row>
    <row r="44" spans="1:4" ht="12.75">
      <c r="A44" s="80">
        <v>2</v>
      </c>
      <c r="B44" s="81" t="s">
        <v>112</v>
      </c>
      <c r="C44" s="80">
        <v>2013</v>
      </c>
      <c r="D44" s="82">
        <v>15177.02</v>
      </c>
    </row>
    <row r="45" spans="1:4" ht="12.75">
      <c r="A45" s="80">
        <v>3</v>
      </c>
      <c r="B45" s="81" t="s">
        <v>148</v>
      </c>
      <c r="C45" s="80">
        <v>2014</v>
      </c>
      <c r="D45" s="82">
        <v>6544</v>
      </c>
    </row>
    <row r="46" spans="1:4" ht="12.75">
      <c r="A46" s="80">
        <v>4</v>
      </c>
      <c r="B46" s="81" t="s">
        <v>148</v>
      </c>
      <c r="C46" s="80">
        <v>2014</v>
      </c>
      <c r="D46" s="82">
        <v>9300</v>
      </c>
    </row>
    <row r="47" spans="1:4" ht="12.75">
      <c r="A47" s="80">
        <v>5</v>
      </c>
      <c r="B47" s="81" t="s">
        <v>148</v>
      </c>
      <c r="C47" s="80">
        <v>2015</v>
      </c>
      <c r="D47" s="82">
        <v>5870</v>
      </c>
    </row>
    <row r="48" spans="1:4" ht="12.75">
      <c r="A48" s="80">
        <v>6</v>
      </c>
      <c r="B48" s="81" t="s">
        <v>170</v>
      </c>
      <c r="C48" s="80">
        <v>2014</v>
      </c>
      <c r="D48" s="82">
        <v>2300</v>
      </c>
    </row>
    <row r="49" spans="1:4" ht="12.75">
      <c r="A49" s="80">
        <v>7</v>
      </c>
      <c r="B49" s="199" t="s">
        <v>148</v>
      </c>
      <c r="C49" s="200">
        <v>2016</v>
      </c>
      <c r="D49" s="198">
        <v>6630.61</v>
      </c>
    </row>
    <row r="50" spans="1:4" ht="12.75">
      <c r="A50" s="80">
        <v>8</v>
      </c>
      <c r="B50" s="199" t="s">
        <v>238</v>
      </c>
      <c r="C50" s="200">
        <v>2016</v>
      </c>
      <c r="D50" s="198">
        <v>505.28</v>
      </c>
    </row>
    <row r="51" spans="1:4" ht="25.5">
      <c r="A51" s="80">
        <v>9</v>
      </c>
      <c r="B51" s="81" t="s">
        <v>288</v>
      </c>
      <c r="C51" s="80">
        <v>2018</v>
      </c>
      <c r="D51" s="82">
        <v>17500</v>
      </c>
    </row>
    <row r="52" spans="1:4" ht="12.75">
      <c r="A52" s="333" t="s">
        <v>7</v>
      </c>
      <c r="B52" s="334"/>
      <c r="C52" s="335"/>
      <c r="D52" s="8">
        <f>SUM(D43:D51)</f>
        <v>65056.91</v>
      </c>
    </row>
    <row r="53" spans="1:4" ht="12.75">
      <c r="A53" s="45"/>
      <c r="D53" s="29"/>
    </row>
    <row r="54" spans="1:4" ht="12.75">
      <c r="A54" s="45"/>
      <c r="D54" s="29" t="s">
        <v>15</v>
      </c>
    </row>
    <row r="55" spans="1:4" ht="12.75">
      <c r="A55" s="45"/>
      <c r="D55" s="29"/>
    </row>
    <row r="56" spans="1:4" ht="25.5">
      <c r="A56" s="242" t="s">
        <v>0</v>
      </c>
      <c r="B56" s="242" t="s">
        <v>3</v>
      </c>
      <c r="C56" s="242" t="s">
        <v>4</v>
      </c>
      <c r="D56" s="9" t="s">
        <v>2</v>
      </c>
    </row>
    <row r="57" spans="1:4" ht="12.75">
      <c r="A57" s="83">
        <v>1</v>
      </c>
      <c r="B57" s="84" t="s">
        <v>113</v>
      </c>
      <c r="C57" s="86">
        <v>2013</v>
      </c>
      <c r="D57" s="85">
        <v>2053.6</v>
      </c>
    </row>
    <row r="58" spans="1:4" ht="12.75">
      <c r="A58" s="83">
        <v>2</v>
      </c>
      <c r="B58" s="84" t="s">
        <v>113</v>
      </c>
      <c r="C58" s="83">
        <v>2014</v>
      </c>
      <c r="D58" s="85">
        <v>2700</v>
      </c>
    </row>
    <row r="59" spans="1:4" ht="12.75">
      <c r="A59" s="83">
        <v>3</v>
      </c>
      <c r="B59" s="84" t="s">
        <v>113</v>
      </c>
      <c r="C59" s="83">
        <v>2014</v>
      </c>
      <c r="D59" s="85">
        <v>1648</v>
      </c>
    </row>
    <row r="60" spans="1:4" ht="12.75">
      <c r="A60" s="180">
        <v>4</v>
      </c>
      <c r="B60" s="162" t="s">
        <v>113</v>
      </c>
      <c r="C60" s="179">
        <v>2015</v>
      </c>
      <c r="D60" s="182">
        <v>2280</v>
      </c>
    </row>
    <row r="61" spans="1:4" ht="12.75">
      <c r="A61" s="180">
        <v>5</v>
      </c>
      <c r="B61" s="162" t="s">
        <v>113</v>
      </c>
      <c r="C61" s="179">
        <v>2016</v>
      </c>
      <c r="D61" s="182">
        <v>3315</v>
      </c>
    </row>
    <row r="62" spans="1:4" ht="12.75">
      <c r="A62" s="83">
        <v>6</v>
      </c>
      <c r="B62" s="133" t="s">
        <v>289</v>
      </c>
      <c r="C62" s="177">
        <v>2018</v>
      </c>
      <c r="D62" s="250">
        <v>3600</v>
      </c>
    </row>
    <row r="63" spans="1:4" ht="12.75">
      <c r="A63" s="357" t="s">
        <v>7</v>
      </c>
      <c r="B63" s="357"/>
      <c r="C63" s="357"/>
      <c r="D63" s="183">
        <f>SUM(D57:D62)</f>
        <v>15596.6</v>
      </c>
    </row>
    <row r="64" spans="1:4" ht="12.75">
      <c r="A64" s="87"/>
      <c r="B64" s="87"/>
      <c r="C64" s="87"/>
      <c r="D64" s="88"/>
    </row>
    <row r="65" ht="12.75">
      <c r="A65" s="90" t="s">
        <v>117</v>
      </c>
    </row>
    <row r="66" spans="1:4" ht="12.75">
      <c r="A66" s="45"/>
      <c r="D66" s="29" t="s">
        <v>13</v>
      </c>
    </row>
    <row r="67" spans="1:4" ht="12.75">
      <c r="A67" s="45"/>
      <c r="D67" s="29"/>
    </row>
    <row r="68" spans="1:4" ht="25.5">
      <c r="A68" s="242" t="s">
        <v>0</v>
      </c>
      <c r="B68" s="242" t="s">
        <v>3</v>
      </c>
      <c r="C68" s="242" t="s">
        <v>4</v>
      </c>
      <c r="D68" s="9" t="s">
        <v>2</v>
      </c>
    </row>
    <row r="69" spans="1:4" ht="12.75">
      <c r="A69" s="67">
        <v>1</v>
      </c>
      <c r="B69" s="58" t="s">
        <v>118</v>
      </c>
      <c r="C69" s="67">
        <v>2013</v>
      </c>
      <c r="D69" s="97">
        <v>8000</v>
      </c>
    </row>
    <row r="70" spans="1:4" ht="12.75">
      <c r="A70" s="67">
        <v>2</v>
      </c>
      <c r="B70" s="58" t="s">
        <v>119</v>
      </c>
      <c r="C70" s="67">
        <v>2013</v>
      </c>
      <c r="D70" s="97">
        <v>6000</v>
      </c>
    </row>
    <row r="71" spans="1:4" ht="12.75">
      <c r="A71" s="67">
        <v>3</v>
      </c>
      <c r="B71" s="58" t="s">
        <v>118</v>
      </c>
      <c r="C71" s="67">
        <v>2014</v>
      </c>
      <c r="D71" s="97">
        <v>6000</v>
      </c>
    </row>
    <row r="72" spans="1:4" ht="12.75">
      <c r="A72" s="67">
        <v>4</v>
      </c>
      <c r="B72" s="58" t="s">
        <v>149</v>
      </c>
      <c r="C72" s="67">
        <v>2014</v>
      </c>
      <c r="D72" s="97">
        <v>6990</v>
      </c>
    </row>
    <row r="73" spans="1:4" ht="12.75">
      <c r="A73" s="67">
        <v>5</v>
      </c>
      <c r="B73" s="58" t="s">
        <v>118</v>
      </c>
      <c r="C73" s="67">
        <v>2015</v>
      </c>
      <c r="D73" s="251">
        <v>6290</v>
      </c>
    </row>
    <row r="74" spans="1:4" ht="12.75">
      <c r="A74" s="348"/>
      <c r="B74" s="349"/>
      <c r="C74" s="350"/>
      <c r="D74" s="27">
        <f>SUM(D69:D73)</f>
        <v>33280</v>
      </c>
    </row>
    <row r="75" spans="1:4" ht="12.75">
      <c r="A75" s="45"/>
      <c r="D75" s="29"/>
    </row>
    <row r="76" spans="1:4" ht="12.75">
      <c r="A76" s="45"/>
      <c r="D76" s="29" t="s">
        <v>15</v>
      </c>
    </row>
    <row r="77" spans="1:4" ht="12.75">
      <c r="A77" s="45"/>
      <c r="D77" s="29"/>
    </row>
    <row r="78" spans="1:4" ht="25.5">
      <c r="A78" s="242" t="s">
        <v>0</v>
      </c>
      <c r="B78" s="242" t="s">
        <v>3</v>
      </c>
      <c r="C78" s="242" t="s">
        <v>4</v>
      </c>
      <c r="D78" s="9" t="s">
        <v>2</v>
      </c>
    </row>
    <row r="79" spans="1:4" ht="12.75">
      <c r="A79" s="67">
        <v>1</v>
      </c>
      <c r="B79" s="58" t="s">
        <v>113</v>
      </c>
      <c r="C79" s="67">
        <v>2013</v>
      </c>
      <c r="D79" s="97">
        <v>1500</v>
      </c>
    </row>
    <row r="80" spans="1:4" ht="12.75">
      <c r="A80" s="248">
        <v>2</v>
      </c>
      <c r="B80" s="58" t="s">
        <v>113</v>
      </c>
      <c r="C80" s="249">
        <v>2015</v>
      </c>
      <c r="D80" s="251">
        <v>2230</v>
      </c>
    </row>
    <row r="81" spans="1:4" ht="12.75">
      <c r="A81" s="239"/>
      <c r="B81" s="240"/>
      <c r="C81" s="241"/>
      <c r="D81" s="27">
        <f>SUM(D79:D80)</f>
        <v>3730</v>
      </c>
    </row>
    <row r="82" spans="1:4" ht="12.75">
      <c r="A82" s="46"/>
      <c r="B82" s="87"/>
      <c r="C82" s="87"/>
      <c r="D82" s="88"/>
    </row>
    <row r="83" ht="12.75">
      <c r="A83" s="90" t="s">
        <v>123</v>
      </c>
    </row>
    <row r="84" spans="1:4" ht="12.75">
      <c r="A84" s="45"/>
      <c r="D84" s="29" t="s">
        <v>13</v>
      </c>
    </row>
    <row r="85" spans="1:4" ht="12.75">
      <c r="A85" s="45"/>
      <c r="D85" s="29"/>
    </row>
    <row r="86" spans="1:4" ht="25.5">
      <c r="A86" s="242" t="s">
        <v>0</v>
      </c>
      <c r="B86" s="242" t="s">
        <v>3</v>
      </c>
      <c r="C86" s="242" t="s">
        <v>4</v>
      </c>
      <c r="D86" s="9" t="s">
        <v>2</v>
      </c>
    </row>
    <row r="87" spans="1:4" s="5" customFormat="1" ht="12.75">
      <c r="A87" s="247">
        <v>1</v>
      </c>
      <c r="B87" s="252" t="s">
        <v>125</v>
      </c>
      <c r="C87" s="253">
        <v>2013</v>
      </c>
      <c r="D87" s="254">
        <v>2517.99</v>
      </c>
    </row>
    <row r="88" spans="1:4" s="5" customFormat="1" ht="25.5">
      <c r="A88" s="67">
        <v>2</v>
      </c>
      <c r="B88" s="160" t="s">
        <v>239</v>
      </c>
      <c r="C88" s="164">
        <v>2016</v>
      </c>
      <c r="D88" s="201">
        <v>6685</v>
      </c>
    </row>
    <row r="89" spans="1:4" s="5" customFormat="1" ht="12.75">
      <c r="A89" s="247">
        <v>3</v>
      </c>
      <c r="B89" s="255" t="s">
        <v>290</v>
      </c>
      <c r="C89" s="256">
        <v>2014</v>
      </c>
      <c r="D89" s="257">
        <v>3130</v>
      </c>
    </row>
    <row r="90" spans="1:4" s="5" customFormat="1" ht="25.5">
      <c r="A90" s="67">
        <v>4</v>
      </c>
      <c r="B90" s="160" t="s">
        <v>241</v>
      </c>
      <c r="C90" s="164">
        <v>2016</v>
      </c>
      <c r="D90" s="201">
        <v>4100</v>
      </c>
    </row>
    <row r="91" spans="1:4" ht="12.75">
      <c r="A91" s="247">
        <v>5</v>
      </c>
      <c r="B91" s="160" t="s">
        <v>243</v>
      </c>
      <c r="C91" s="164">
        <v>2016</v>
      </c>
      <c r="D91" s="201">
        <v>450</v>
      </c>
    </row>
    <row r="92" spans="1:4" ht="12.75">
      <c r="A92" s="67">
        <v>6</v>
      </c>
      <c r="B92" s="55" t="s">
        <v>294</v>
      </c>
      <c r="C92" s="67">
        <v>2017</v>
      </c>
      <c r="D92" s="68">
        <v>553</v>
      </c>
    </row>
    <row r="93" spans="1:4" ht="12.75">
      <c r="A93" s="247">
        <v>7</v>
      </c>
      <c r="B93" s="255" t="s">
        <v>148</v>
      </c>
      <c r="C93" s="256">
        <v>2017</v>
      </c>
      <c r="D93" s="257">
        <v>7185</v>
      </c>
    </row>
    <row r="94" spans="1:4" ht="12.75">
      <c r="A94" s="348" t="s">
        <v>7</v>
      </c>
      <c r="B94" s="349"/>
      <c r="C94" s="350"/>
      <c r="D94" s="103">
        <f>SUM(D87:D93)</f>
        <v>24620.989999999998</v>
      </c>
    </row>
    <row r="95" spans="1:4" ht="12.75">
      <c r="A95" s="45"/>
      <c r="D95" s="29"/>
    </row>
    <row r="96" spans="1:4" ht="12.75">
      <c r="A96" s="45"/>
      <c r="D96" s="29" t="s">
        <v>15</v>
      </c>
    </row>
    <row r="97" spans="1:4" ht="12.75">
      <c r="A97" s="45"/>
      <c r="D97" s="29"/>
    </row>
    <row r="98" spans="1:4" ht="25.5">
      <c r="A98" s="242" t="s">
        <v>0</v>
      </c>
      <c r="B98" s="10" t="s">
        <v>3</v>
      </c>
      <c r="C98" s="242" t="s">
        <v>4</v>
      </c>
      <c r="D98" s="9" t="s">
        <v>2</v>
      </c>
    </row>
    <row r="99" spans="1:4" s="5" customFormat="1" ht="12.75">
      <c r="A99" s="67">
        <v>1</v>
      </c>
      <c r="B99" s="160" t="s">
        <v>240</v>
      </c>
      <c r="C99" s="164">
        <v>2016</v>
      </c>
      <c r="D99" s="201">
        <v>3315</v>
      </c>
    </row>
    <row r="100" spans="1:4" s="5" customFormat="1" ht="12.75">
      <c r="A100" s="67">
        <v>2</v>
      </c>
      <c r="B100" s="160" t="s">
        <v>242</v>
      </c>
      <c r="C100" s="164">
        <v>2016</v>
      </c>
      <c r="D100" s="201">
        <v>2500</v>
      </c>
    </row>
    <row r="101" spans="1:4" s="5" customFormat="1" ht="12.75">
      <c r="A101" s="67">
        <v>3</v>
      </c>
      <c r="B101" s="160" t="s">
        <v>291</v>
      </c>
      <c r="C101" s="164">
        <v>2016</v>
      </c>
      <c r="D101" s="201">
        <v>3550</v>
      </c>
    </row>
    <row r="102" spans="1:4" s="5" customFormat="1" ht="12.75">
      <c r="A102" s="67">
        <v>4</v>
      </c>
      <c r="B102" s="55" t="s">
        <v>262</v>
      </c>
      <c r="C102" s="67">
        <v>2017</v>
      </c>
      <c r="D102" s="68">
        <v>2665</v>
      </c>
    </row>
    <row r="103" spans="1:4" s="5" customFormat="1" ht="12.75">
      <c r="A103" s="67">
        <v>5</v>
      </c>
      <c r="B103" s="55" t="s">
        <v>292</v>
      </c>
      <c r="C103" s="67">
        <v>2017</v>
      </c>
      <c r="D103" s="68">
        <v>2665</v>
      </c>
    </row>
    <row r="104" spans="1:4" s="5" customFormat="1" ht="12.75">
      <c r="A104" s="67">
        <v>6</v>
      </c>
      <c r="B104" s="55" t="s">
        <v>293</v>
      </c>
      <c r="C104" s="67">
        <v>2017</v>
      </c>
      <c r="D104" s="68">
        <v>3872</v>
      </c>
    </row>
    <row r="105" spans="1:4" ht="12.75">
      <c r="A105" s="164">
        <v>7</v>
      </c>
      <c r="B105" s="162" t="s">
        <v>295</v>
      </c>
      <c r="C105" s="179">
        <v>2018</v>
      </c>
      <c r="D105" s="201">
        <v>199</v>
      </c>
    </row>
    <row r="106" spans="1:4" ht="12.75">
      <c r="A106" s="67">
        <v>8</v>
      </c>
      <c r="B106" s="160" t="s">
        <v>244</v>
      </c>
      <c r="C106" s="164">
        <v>2016</v>
      </c>
      <c r="D106" s="68">
        <v>1249</v>
      </c>
    </row>
    <row r="107" spans="1:4" ht="12.75">
      <c r="A107" s="100"/>
      <c r="B107" s="101" t="s">
        <v>7</v>
      </c>
      <c r="C107" s="100"/>
      <c r="D107" s="102">
        <f>SUM(D99:D106)</f>
        <v>20015</v>
      </c>
    </row>
    <row r="108" spans="1:4" ht="12.75">
      <c r="A108" s="46"/>
      <c r="B108" s="87"/>
      <c r="C108" s="87"/>
      <c r="D108" s="88"/>
    </row>
    <row r="109" ht="12.75">
      <c r="A109" s="90" t="s">
        <v>129</v>
      </c>
    </row>
    <row r="110" spans="1:4" ht="12.75">
      <c r="A110" s="45"/>
      <c r="D110" s="29" t="s">
        <v>13</v>
      </c>
    </row>
    <row r="111" spans="1:4" ht="12.75">
      <c r="A111" s="45"/>
      <c r="D111" s="29"/>
    </row>
    <row r="112" spans="1:4" ht="25.5">
      <c r="A112" s="242" t="s">
        <v>0</v>
      </c>
      <c r="B112" s="242" t="s">
        <v>3</v>
      </c>
      <c r="C112" s="242" t="s">
        <v>4</v>
      </c>
      <c r="D112" s="9" t="s">
        <v>2</v>
      </c>
    </row>
    <row r="113" spans="1:4" ht="12.75">
      <c r="A113" s="67">
        <v>1</v>
      </c>
      <c r="B113" s="58" t="s">
        <v>153</v>
      </c>
      <c r="C113" s="67">
        <v>2014</v>
      </c>
      <c r="D113" s="68">
        <v>7000</v>
      </c>
    </row>
    <row r="114" spans="1:4" ht="25.5">
      <c r="A114" s="67">
        <v>2</v>
      </c>
      <c r="B114" s="58" t="s">
        <v>130</v>
      </c>
      <c r="C114" s="67">
        <v>2013</v>
      </c>
      <c r="D114" s="68">
        <v>6980</v>
      </c>
    </row>
    <row r="115" spans="1:4" ht="25.5">
      <c r="A115" s="67">
        <v>3</v>
      </c>
      <c r="B115" s="58" t="s">
        <v>154</v>
      </c>
      <c r="C115" s="67">
        <v>2014</v>
      </c>
      <c r="D115" s="68">
        <v>7290</v>
      </c>
    </row>
    <row r="116" spans="1:4" ht="12.75">
      <c r="A116" s="67">
        <v>4</v>
      </c>
      <c r="B116" s="58" t="s">
        <v>155</v>
      </c>
      <c r="C116" s="67">
        <v>2014</v>
      </c>
      <c r="D116" s="68">
        <v>7000</v>
      </c>
    </row>
    <row r="117" spans="1:4" ht="12.75">
      <c r="A117" s="67">
        <v>5</v>
      </c>
      <c r="B117" s="58" t="s">
        <v>156</v>
      </c>
      <c r="C117" s="67">
        <v>2014</v>
      </c>
      <c r="D117" s="68">
        <v>2759</v>
      </c>
    </row>
    <row r="118" spans="1:4" ht="12.75">
      <c r="A118" s="67">
        <v>6</v>
      </c>
      <c r="B118" s="58" t="s">
        <v>157</v>
      </c>
      <c r="C118" s="67">
        <v>2014</v>
      </c>
      <c r="D118" s="68">
        <v>10000</v>
      </c>
    </row>
    <row r="119" spans="1:4" ht="12.75">
      <c r="A119" s="164">
        <v>7</v>
      </c>
      <c r="B119" s="163" t="s">
        <v>300</v>
      </c>
      <c r="C119" s="164">
        <v>2018</v>
      </c>
      <c r="D119" s="210">
        <v>17500</v>
      </c>
    </row>
    <row r="120" spans="1:4" ht="12.75">
      <c r="A120" s="348" t="s">
        <v>7</v>
      </c>
      <c r="B120" s="349"/>
      <c r="C120" s="350"/>
      <c r="D120" s="27">
        <f>SUM(D113:D119)</f>
        <v>58529</v>
      </c>
    </row>
    <row r="121" spans="1:4" ht="12.75">
      <c r="A121" s="45"/>
      <c r="D121" s="29"/>
    </row>
    <row r="122" spans="1:4" ht="12.75">
      <c r="A122" s="45"/>
      <c r="D122" s="29" t="s">
        <v>15</v>
      </c>
    </row>
    <row r="123" spans="1:4" ht="12.75">
      <c r="A123" s="45"/>
      <c r="D123" s="29"/>
    </row>
    <row r="124" spans="1:4" ht="25.5">
      <c r="A124" s="242" t="s">
        <v>0</v>
      </c>
      <c r="B124" s="10" t="s">
        <v>3</v>
      </c>
      <c r="C124" s="242" t="s">
        <v>4</v>
      </c>
      <c r="D124" s="9" t="s">
        <v>2</v>
      </c>
    </row>
    <row r="125" spans="1:4" ht="12.75">
      <c r="A125" s="258">
        <v>1</v>
      </c>
      <c r="B125" s="262" t="s">
        <v>150</v>
      </c>
      <c r="C125" s="121">
        <v>2014</v>
      </c>
      <c r="D125" s="95">
        <v>1900</v>
      </c>
    </row>
    <row r="126" spans="1:4" ht="12.75">
      <c r="A126" s="67">
        <v>2</v>
      </c>
      <c r="B126" s="58" t="s">
        <v>151</v>
      </c>
      <c r="C126" s="259">
        <v>2014</v>
      </c>
      <c r="D126" s="95">
        <v>9500</v>
      </c>
    </row>
    <row r="127" spans="1:4" ht="12.75">
      <c r="A127" s="67">
        <v>3</v>
      </c>
      <c r="B127" s="58" t="s">
        <v>152</v>
      </c>
      <c r="C127" s="260">
        <v>2014</v>
      </c>
      <c r="D127" s="209">
        <v>1648</v>
      </c>
    </row>
    <row r="128" spans="1:4" ht="12.75">
      <c r="A128" s="67">
        <v>4</v>
      </c>
      <c r="B128" s="58" t="s">
        <v>301</v>
      </c>
      <c r="C128" s="261">
        <v>2018</v>
      </c>
      <c r="D128" s="165">
        <v>1856.26</v>
      </c>
    </row>
    <row r="129" spans="1:4" ht="12.75">
      <c r="A129" s="258">
        <v>5</v>
      </c>
      <c r="B129" s="263" t="s">
        <v>302</v>
      </c>
      <c r="C129" s="164">
        <v>2018</v>
      </c>
      <c r="D129" s="165">
        <v>1856.26</v>
      </c>
    </row>
    <row r="130" spans="1:4" ht="12.75">
      <c r="A130" s="348" t="s">
        <v>7</v>
      </c>
      <c r="B130" s="349"/>
      <c r="C130" s="350"/>
      <c r="D130" s="27">
        <f>SUM(D125:D129)</f>
        <v>16760.52</v>
      </c>
    </row>
    <row r="131" spans="1:4" ht="12.75">
      <c r="A131" s="46"/>
      <c r="B131" s="87"/>
      <c r="C131" s="87"/>
      <c r="D131" s="88"/>
    </row>
    <row r="132" ht="12.75">
      <c r="A132" s="90" t="s">
        <v>131</v>
      </c>
    </row>
    <row r="133" spans="1:4" ht="12.75">
      <c r="A133" s="45"/>
      <c r="D133" s="29" t="s">
        <v>13</v>
      </c>
    </row>
    <row r="134" spans="1:4" ht="12.75">
      <c r="A134" s="45"/>
      <c r="D134" s="29"/>
    </row>
    <row r="135" spans="1:4" ht="25.5">
      <c r="A135" s="242" t="s">
        <v>0</v>
      </c>
      <c r="B135" s="242" t="s">
        <v>3</v>
      </c>
      <c r="C135" s="242" t="s">
        <v>4</v>
      </c>
      <c r="D135" s="9" t="s">
        <v>2</v>
      </c>
    </row>
    <row r="136" spans="1:4" ht="12.75">
      <c r="A136" s="153">
        <v>1</v>
      </c>
      <c r="B136" s="147" t="s">
        <v>174</v>
      </c>
      <c r="C136" s="154">
        <v>2014</v>
      </c>
      <c r="D136" s="155">
        <v>5000</v>
      </c>
    </row>
    <row r="137" spans="1:4" ht="12.75">
      <c r="A137" s="153">
        <v>2</v>
      </c>
      <c r="B137" s="147" t="s">
        <v>175</v>
      </c>
      <c r="C137" s="154">
        <v>2015</v>
      </c>
      <c r="D137" s="155">
        <v>4993.8</v>
      </c>
    </row>
    <row r="138" spans="1:4" ht="12.75">
      <c r="A138" s="153">
        <v>3</v>
      </c>
      <c r="B138" s="147" t="s">
        <v>176</v>
      </c>
      <c r="C138" s="154">
        <v>2015</v>
      </c>
      <c r="D138" s="155">
        <v>3997.5</v>
      </c>
    </row>
    <row r="139" spans="1:4" ht="12.75">
      <c r="A139" s="153">
        <v>4</v>
      </c>
      <c r="B139" s="147" t="s">
        <v>177</v>
      </c>
      <c r="C139" s="154">
        <v>2015</v>
      </c>
      <c r="D139" s="155">
        <v>359.16</v>
      </c>
    </row>
    <row r="140" spans="1:4" ht="12.75">
      <c r="A140" s="153">
        <v>5</v>
      </c>
      <c r="B140" s="147" t="s">
        <v>178</v>
      </c>
      <c r="C140" s="154">
        <v>2015</v>
      </c>
      <c r="D140" s="155">
        <v>1998.75</v>
      </c>
    </row>
    <row r="141" spans="1:4" ht="12.75">
      <c r="A141" s="153">
        <v>6</v>
      </c>
      <c r="B141" s="147" t="s">
        <v>148</v>
      </c>
      <c r="C141" s="154">
        <v>2016</v>
      </c>
      <c r="D141" s="155">
        <v>6630.61</v>
      </c>
    </row>
    <row r="142" spans="1:4" s="5" customFormat="1" ht="12.75">
      <c r="A142" s="153">
        <v>7</v>
      </c>
      <c r="B142" s="163" t="s">
        <v>265</v>
      </c>
      <c r="C142" s="164">
        <v>2017</v>
      </c>
      <c r="D142" s="221">
        <v>6200</v>
      </c>
    </row>
    <row r="143" spans="1:4" s="5" customFormat="1" ht="12.75">
      <c r="A143" s="153">
        <v>8</v>
      </c>
      <c r="B143" s="58" t="s">
        <v>111</v>
      </c>
      <c r="C143" s="67">
        <v>2018</v>
      </c>
      <c r="D143" s="266">
        <v>1843</v>
      </c>
    </row>
    <row r="144" spans="1:4" s="5" customFormat="1" ht="25.5">
      <c r="A144" s="153">
        <v>9</v>
      </c>
      <c r="B144" s="58" t="s">
        <v>305</v>
      </c>
      <c r="C144" s="67">
        <v>2018</v>
      </c>
      <c r="D144" s="266">
        <v>9000</v>
      </c>
    </row>
    <row r="145" spans="1:4" s="5" customFormat="1" ht="12.75">
      <c r="A145" s="153">
        <v>10</v>
      </c>
      <c r="B145" s="58" t="s">
        <v>118</v>
      </c>
      <c r="C145" s="67">
        <v>2018</v>
      </c>
      <c r="D145" s="266">
        <v>3950</v>
      </c>
    </row>
    <row r="146" spans="1:4" s="5" customFormat="1" ht="12.75">
      <c r="A146" s="153">
        <v>11</v>
      </c>
      <c r="B146" s="58" t="s">
        <v>306</v>
      </c>
      <c r="C146" s="67">
        <v>2018</v>
      </c>
      <c r="D146" s="266">
        <v>3550</v>
      </c>
    </row>
    <row r="147" spans="1:4" ht="12.75">
      <c r="A147" s="100"/>
      <c r="B147" s="101" t="s">
        <v>7</v>
      </c>
      <c r="C147" s="101"/>
      <c r="D147" s="267">
        <f>SUM(D136:D146)</f>
        <v>47522.82</v>
      </c>
    </row>
    <row r="148" spans="1:4" ht="12.75">
      <c r="A148" s="45"/>
      <c r="D148" s="29"/>
    </row>
    <row r="149" spans="1:4" ht="12.75">
      <c r="A149" s="45"/>
      <c r="D149" s="29" t="s">
        <v>15</v>
      </c>
    </row>
    <row r="150" spans="1:4" ht="12.75">
      <c r="A150" s="45"/>
      <c r="D150" s="29"/>
    </row>
    <row r="151" spans="1:4" ht="25.5">
      <c r="A151" s="242" t="s">
        <v>0</v>
      </c>
      <c r="B151" s="242" t="s">
        <v>3</v>
      </c>
      <c r="C151" s="242" t="s">
        <v>4</v>
      </c>
      <c r="D151" s="9" t="s">
        <v>2</v>
      </c>
    </row>
    <row r="152" spans="1:4" ht="12.75">
      <c r="A152" s="153">
        <v>1</v>
      </c>
      <c r="B152" s="147" t="s">
        <v>113</v>
      </c>
      <c r="C152" s="154">
        <v>2015</v>
      </c>
      <c r="D152" s="156">
        <v>3499.35</v>
      </c>
    </row>
    <row r="153" spans="1:4" ht="12.75">
      <c r="A153" s="153">
        <v>2</v>
      </c>
      <c r="B153" s="147" t="s">
        <v>179</v>
      </c>
      <c r="C153" s="154">
        <v>2015</v>
      </c>
      <c r="D153" s="156">
        <v>375.15</v>
      </c>
    </row>
    <row r="154" spans="1:4" ht="12.75">
      <c r="A154" s="153">
        <v>3</v>
      </c>
      <c r="B154" s="147" t="s">
        <v>180</v>
      </c>
      <c r="C154" s="154">
        <v>2015</v>
      </c>
      <c r="D154" s="156">
        <v>356.7</v>
      </c>
    </row>
    <row r="155" spans="1:4" ht="12.75">
      <c r="A155" s="153">
        <v>4</v>
      </c>
      <c r="B155" s="147" t="s">
        <v>113</v>
      </c>
      <c r="C155" s="154">
        <v>2016</v>
      </c>
      <c r="D155" s="206">
        <v>3315</v>
      </c>
    </row>
    <row r="156" spans="1:4" s="5" customFormat="1" ht="12.75">
      <c r="A156" s="220">
        <v>5</v>
      </c>
      <c r="B156" s="163" t="s">
        <v>266</v>
      </c>
      <c r="C156" s="164">
        <v>2017</v>
      </c>
      <c r="D156" s="222">
        <v>1938.99</v>
      </c>
    </row>
    <row r="157" spans="1:4" s="5" customFormat="1" ht="12.75">
      <c r="A157" s="220">
        <v>6</v>
      </c>
      <c r="B157" s="163" t="s">
        <v>113</v>
      </c>
      <c r="C157" s="164">
        <v>2017</v>
      </c>
      <c r="D157" s="222">
        <v>2450</v>
      </c>
    </row>
    <row r="158" spans="1:4" s="5" customFormat="1" ht="12.75">
      <c r="A158" s="220">
        <v>7</v>
      </c>
      <c r="B158" s="163" t="s">
        <v>113</v>
      </c>
      <c r="C158" s="67">
        <v>2018</v>
      </c>
      <c r="D158" s="268">
        <v>1856.26</v>
      </c>
    </row>
    <row r="159" spans="1:4" s="5" customFormat="1" ht="12.75">
      <c r="A159" s="220">
        <v>8</v>
      </c>
      <c r="B159" s="163" t="s">
        <v>113</v>
      </c>
      <c r="C159" s="67">
        <v>2018</v>
      </c>
      <c r="D159" s="268">
        <v>1856.26</v>
      </c>
    </row>
    <row r="160" spans="1:4" s="5" customFormat="1" ht="12.75">
      <c r="A160" s="220">
        <v>9</v>
      </c>
      <c r="B160" s="58" t="s">
        <v>307</v>
      </c>
      <c r="C160" s="67">
        <v>2018</v>
      </c>
      <c r="D160" s="268">
        <v>1000</v>
      </c>
    </row>
    <row r="161" spans="1:4" ht="12.75">
      <c r="A161" s="348" t="s">
        <v>7</v>
      </c>
      <c r="B161" s="349"/>
      <c r="C161" s="350"/>
      <c r="D161" s="120">
        <f>SUM(D152:D160)</f>
        <v>16647.71</v>
      </c>
    </row>
    <row r="162" spans="1:4" ht="12.75">
      <c r="A162" s="46"/>
      <c r="B162" s="87"/>
      <c r="C162" s="87"/>
      <c r="D162" s="88">
        <f>SUM(D161)</f>
        <v>16647.71</v>
      </c>
    </row>
    <row r="163" ht="12.75">
      <c r="A163" s="90" t="s">
        <v>133</v>
      </c>
    </row>
    <row r="164" spans="1:4" ht="12.75">
      <c r="A164" s="45"/>
      <c r="D164" s="29" t="s">
        <v>13</v>
      </c>
    </row>
    <row r="165" spans="1:4" ht="12.75">
      <c r="A165" s="45"/>
      <c r="D165" s="29"/>
    </row>
    <row r="166" spans="1:4" ht="25.5">
      <c r="A166" s="242" t="s">
        <v>0</v>
      </c>
      <c r="B166" s="242" t="s">
        <v>3</v>
      </c>
      <c r="C166" s="242" t="s">
        <v>4</v>
      </c>
      <c r="D166" s="9" t="s">
        <v>2</v>
      </c>
    </row>
    <row r="167" spans="1:4" ht="12.75">
      <c r="A167" s="153">
        <v>1</v>
      </c>
      <c r="B167" s="163" t="s">
        <v>183</v>
      </c>
      <c r="C167" s="164">
        <v>2014</v>
      </c>
      <c r="D167" s="165">
        <v>1900</v>
      </c>
    </row>
    <row r="168" spans="1:4" ht="12.75">
      <c r="A168" s="153">
        <v>2</v>
      </c>
      <c r="B168" s="166" t="s">
        <v>184</v>
      </c>
      <c r="C168" s="158">
        <v>2014</v>
      </c>
      <c r="D168" s="167">
        <v>2900</v>
      </c>
    </row>
    <row r="169" spans="1:4" ht="12.75">
      <c r="A169" s="153">
        <v>3</v>
      </c>
      <c r="B169" s="166" t="s">
        <v>185</v>
      </c>
      <c r="C169" s="158">
        <v>2014</v>
      </c>
      <c r="D169" s="167">
        <v>2773</v>
      </c>
    </row>
    <row r="170" spans="1:4" ht="12.75">
      <c r="A170" s="153">
        <v>4</v>
      </c>
      <c r="B170" s="166" t="s">
        <v>186</v>
      </c>
      <c r="C170" s="158">
        <v>2014</v>
      </c>
      <c r="D170" s="167">
        <v>1999</v>
      </c>
    </row>
    <row r="171" spans="1:4" ht="12.75">
      <c r="A171" s="153">
        <v>5</v>
      </c>
      <c r="B171" s="166" t="s">
        <v>187</v>
      </c>
      <c r="C171" s="158">
        <v>2015</v>
      </c>
      <c r="D171" s="167">
        <v>4993.8</v>
      </c>
    </row>
    <row r="172" spans="1:4" ht="12.75">
      <c r="A172" s="153">
        <v>6</v>
      </c>
      <c r="B172" s="166" t="s">
        <v>188</v>
      </c>
      <c r="C172" s="158">
        <v>2015</v>
      </c>
      <c r="D172" s="167">
        <v>3997.5</v>
      </c>
    </row>
    <row r="173" spans="1:4" ht="12.75">
      <c r="A173" s="153">
        <v>7</v>
      </c>
      <c r="B173" s="166" t="s">
        <v>189</v>
      </c>
      <c r="C173" s="158">
        <v>2015</v>
      </c>
      <c r="D173" s="167">
        <v>3499.35</v>
      </c>
    </row>
    <row r="174" spans="1:4" ht="12.75">
      <c r="A174" s="153">
        <v>8</v>
      </c>
      <c r="B174" s="166" t="s">
        <v>190</v>
      </c>
      <c r="C174" s="158">
        <v>2015</v>
      </c>
      <c r="D174" s="167">
        <v>4009.19</v>
      </c>
    </row>
    <row r="175" spans="1:4" ht="12.75">
      <c r="A175" s="153">
        <v>9</v>
      </c>
      <c r="B175" s="166" t="s">
        <v>191</v>
      </c>
      <c r="C175" s="158">
        <v>2015</v>
      </c>
      <c r="D175" s="167">
        <v>249.69</v>
      </c>
    </row>
    <row r="176" spans="1:4" ht="12.75">
      <c r="A176" s="153">
        <v>10</v>
      </c>
      <c r="B176" s="166" t="s">
        <v>192</v>
      </c>
      <c r="C176" s="158">
        <v>2015</v>
      </c>
      <c r="D176" s="167">
        <v>1998.75</v>
      </c>
    </row>
    <row r="177" spans="1:4" ht="12.75">
      <c r="A177" s="153">
        <v>11</v>
      </c>
      <c r="B177" s="147" t="s">
        <v>148</v>
      </c>
      <c r="C177" s="154">
        <v>2016</v>
      </c>
      <c r="D177" s="155">
        <v>6630.61</v>
      </c>
    </row>
    <row r="178" spans="1:4" s="5" customFormat="1" ht="12.75">
      <c r="A178" s="220">
        <v>12</v>
      </c>
      <c r="B178" s="163" t="s">
        <v>111</v>
      </c>
      <c r="C178" s="164">
        <v>2017</v>
      </c>
      <c r="D178" s="221">
        <v>1630</v>
      </c>
    </row>
    <row r="179" spans="1:4" ht="12.75">
      <c r="A179" s="348" t="s">
        <v>7</v>
      </c>
      <c r="B179" s="349"/>
      <c r="C179" s="350"/>
      <c r="D179" s="120">
        <f>SUM(D167:D178)</f>
        <v>36580.88999999999</v>
      </c>
    </row>
    <row r="180" spans="1:4" ht="12.75">
      <c r="A180" s="45"/>
      <c r="D180" s="29"/>
    </row>
    <row r="181" spans="1:4" ht="12.75">
      <c r="A181" s="45"/>
      <c r="D181" s="29" t="s">
        <v>15</v>
      </c>
    </row>
    <row r="182" spans="1:4" ht="12.75">
      <c r="A182" s="45"/>
      <c r="D182" s="29"/>
    </row>
    <row r="183" spans="1:4" ht="25.5">
      <c r="A183" s="242" t="s">
        <v>0</v>
      </c>
      <c r="B183" s="242" t="s">
        <v>3</v>
      </c>
      <c r="C183" s="242" t="s">
        <v>4</v>
      </c>
      <c r="D183" s="9" t="s">
        <v>2</v>
      </c>
    </row>
    <row r="184" spans="1:4" ht="12.75">
      <c r="A184" s="153">
        <v>1</v>
      </c>
      <c r="B184" s="166" t="s">
        <v>193</v>
      </c>
      <c r="C184" s="158">
        <v>2015</v>
      </c>
      <c r="D184" s="167">
        <v>359.16</v>
      </c>
    </row>
    <row r="185" spans="1:4" ht="12.75">
      <c r="A185" s="153">
        <v>2</v>
      </c>
      <c r="B185" s="166" t="s">
        <v>194</v>
      </c>
      <c r="C185" s="158">
        <v>2015</v>
      </c>
      <c r="D185" s="167">
        <v>375.15</v>
      </c>
    </row>
    <row r="186" spans="1:7" ht="12.75">
      <c r="A186" s="153">
        <v>3</v>
      </c>
      <c r="B186" s="166" t="s">
        <v>113</v>
      </c>
      <c r="C186" s="158">
        <v>2016</v>
      </c>
      <c r="D186" s="207">
        <v>3320</v>
      </c>
      <c r="G186" s="329">
        <f>SUM(D23,D37,D52,D63,D74,D81,D94,D107,D120,D130,D147,D161,D179,D190,D198,D208,D218,D236,D248,D254,D278,D284)</f>
        <v>788113.35</v>
      </c>
    </row>
    <row r="187" spans="1:4" ht="12.75">
      <c r="A187" s="153">
        <v>4</v>
      </c>
      <c r="B187" s="166" t="s">
        <v>113</v>
      </c>
      <c r="C187" s="62">
        <v>2018</v>
      </c>
      <c r="D187" s="270">
        <v>2175</v>
      </c>
    </row>
    <row r="188" spans="1:4" ht="12.75">
      <c r="A188" s="153">
        <v>5</v>
      </c>
      <c r="B188" s="166" t="s">
        <v>113</v>
      </c>
      <c r="C188" s="62">
        <v>2018</v>
      </c>
      <c r="D188" s="270">
        <v>1856.26</v>
      </c>
    </row>
    <row r="189" spans="1:4" ht="12.75">
      <c r="A189" s="153">
        <v>6</v>
      </c>
      <c r="B189" s="166" t="s">
        <v>113</v>
      </c>
      <c r="C189" s="62">
        <v>2018</v>
      </c>
      <c r="D189" s="270">
        <v>1856.26</v>
      </c>
    </row>
    <row r="190" spans="1:4" ht="12.75">
      <c r="A190" s="348"/>
      <c r="B190" s="349"/>
      <c r="C190" s="350"/>
      <c r="D190" s="27">
        <f>SUM(D184:D189)</f>
        <v>9941.83</v>
      </c>
    </row>
    <row r="191" spans="1:4" ht="12.75">
      <c r="A191" s="46"/>
      <c r="B191" s="87"/>
      <c r="C191" s="87"/>
      <c r="D191" s="88"/>
    </row>
    <row r="192" ht="12.75">
      <c r="A192" s="90" t="s">
        <v>135</v>
      </c>
    </row>
    <row r="193" spans="1:4" ht="12.75">
      <c r="A193" s="45"/>
      <c r="D193" s="29" t="s">
        <v>13</v>
      </c>
    </row>
    <row r="194" spans="1:4" ht="12.75">
      <c r="A194" s="45"/>
      <c r="D194" s="29"/>
    </row>
    <row r="195" spans="1:4" ht="25.5">
      <c r="A195" s="242" t="s">
        <v>0</v>
      </c>
      <c r="B195" s="242" t="s">
        <v>3</v>
      </c>
      <c r="C195" s="242" t="s">
        <v>4</v>
      </c>
      <c r="D195" s="9" t="s">
        <v>2</v>
      </c>
    </row>
    <row r="196" spans="1:4" ht="12.75">
      <c r="A196" s="46">
        <v>1</v>
      </c>
      <c r="B196" s="166" t="s">
        <v>252</v>
      </c>
      <c r="C196" s="158">
        <v>2016</v>
      </c>
      <c r="D196" s="167">
        <v>4000</v>
      </c>
    </row>
    <row r="197" spans="1:4" s="5" customFormat="1" ht="12.75">
      <c r="A197" s="208">
        <v>2</v>
      </c>
      <c r="B197" s="166" t="s">
        <v>253</v>
      </c>
      <c r="C197" s="158">
        <v>2016</v>
      </c>
      <c r="D197" s="167">
        <v>1699</v>
      </c>
    </row>
    <row r="198" spans="1:4" ht="12.75">
      <c r="A198" s="348" t="s">
        <v>7</v>
      </c>
      <c r="B198" s="349"/>
      <c r="C198" s="350"/>
      <c r="D198" s="8">
        <f>SUM(D196:D197)</f>
        <v>5699</v>
      </c>
    </row>
    <row r="199" spans="1:4" ht="12.75">
      <c r="A199" s="45"/>
      <c r="D199" s="29"/>
    </row>
    <row r="200" spans="1:4" ht="12.75">
      <c r="A200" s="45"/>
      <c r="D200" s="29" t="s">
        <v>15</v>
      </c>
    </row>
    <row r="201" spans="1:4" ht="12.75">
      <c r="A201" s="45"/>
      <c r="D201" s="29"/>
    </row>
    <row r="202" spans="1:4" ht="25.5">
      <c r="A202" s="242" t="s">
        <v>0</v>
      </c>
      <c r="B202" s="242" t="s">
        <v>3</v>
      </c>
      <c r="C202" s="242" t="s">
        <v>4</v>
      </c>
      <c r="D202" s="9" t="s">
        <v>2</v>
      </c>
    </row>
    <row r="203" spans="1:4" ht="12.75">
      <c r="A203" s="62">
        <v>1</v>
      </c>
      <c r="B203" s="166" t="s">
        <v>197</v>
      </c>
      <c r="C203" s="158">
        <v>2014</v>
      </c>
      <c r="D203" s="167">
        <v>7498</v>
      </c>
    </row>
    <row r="204" spans="1:4" ht="12.75">
      <c r="A204" s="158">
        <v>2</v>
      </c>
      <c r="B204" s="166" t="s">
        <v>261</v>
      </c>
      <c r="C204" s="158">
        <v>2014</v>
      </c>
      <c r="D204" s="167">
        <v>1939.05</v>
      </c>
    </row>
    <row r="205" spans="1:4" ht="12.75">
      <c r="A205" s="62">
        <v>3</v>
      </c>
      <c r="B205" s="166" t="s">
        <v>262</v>
      </c>
      <c r="C205" s="158">
        <v>2015</v>
      </c>
      <c r="D205" s="167">
        <v>1999</v>
      </c>
    </row>
    <row r="206" spans="1:4" ht="12.75">
      <c r="A206" s="158">
        <v>4</v>
      </c>
      <c r="B206" s="269" t="s">
        <v>312</v>
      </c>
      <c r="C206" s="62">
        <v>2018</v>
      </c>
      <c r="D206" s="270">
        <v>3712.51</v>
      </c>
    </row>
    <row r="207" spans="1:4" ht="12.75">
      <c r="A207" s="62">
        <v>5</v>
      </c>
      <c r="B207" s="166" t="s">
        <v>197</v>
      </c>
      <c r="C207" s="158">
        <v>2016</v>
      </c>
      <c r="D207" s="167">
        <v>12500</v>
      </c>
    </row>
    <row r="208" spans="1:4" ht="14.25" customHeight="1">
      <c r="A208" s="333" t="s">
        <v>7</v>
      </c>
      <c r="B208" s="334"/>
      <c r="C208" s="335"/>
      <c r="D208" s="8">
        <f>SUM(D203:D207)</f>
        <v>27648.559999999998</v>
      </c>
    </row>
    <row r="209" spans="1:4" ht="12.75">
      <c r="A209" s="46"/>
      <c r="B209" s="87"/>
      <c r="C209" s="87"/>
      <c r="D209" s="88"/>
    </row>
    <row r="210" ht="12.75">
      <c r="A210" s="90" t="s">
        <v>136</v>
      </c>
    </row>
    <row r="211" spans="1:4" ht="12.75">
      <c r="A211" s="45"/>
      <c r="D211" s="29" t="s">
        <v>13</v>
      </c>
    </row>
    <row r="212" spans="1:4" ht="12.75">
      <c r="A212" s="45"/>
      <c r="D212" s="29"/>
    </row>
    <row r="213" spans="1:4" ht="25.5">
      <c r="A213" s="242" t="s">
        <v>0</v>
      </c>
      <c r="B213" s="242" t="s">
        <v>3</v>
      </c>
      <c r="C213" s="242" t="s">
        <v>4</v>
      </c>
      <c r="D213" s="9" t="s">
        <v>2</v>
      </c>
    </row>
    <row r="214" spans="1:4" ht="12.75">
      <c r="A214" s="121">
        <v>1</v>
      </c>
      <c r="B214" s="65" t="s">
        <v>112</v>
      </c>
      <c r="C214" s="64">
        <v>2013</v>
      </c>
      <c r="D214" s="66">
        <v>15177.03</v>
      </c>
    </row>
    <row r="215" spans="1:4" ht="12.75">
      <c r="A215" s="67">
        <v>2</v>
      </c>
      <c r="B215" s="58" t="s">
        <v>252</v>
      </c>
      <c r="C215" s="67">
        <v>2016</v>
      </c>
      <c r="D215" s="68">
        <v>4000</v>
      </c>
    </row>
    <row r="216" spans="1:4" ht="12.75">
      <c r="A216" s="121">
        <v>3</v>
      </c>
      <c r="B216" s="271" t="s">
        <v>314</v>
      </c>
      <c r="C216" s="272">
        <v>2018</v>
      </c>
      <c r="D216" s="273">
        <v>1790</v>
      </c>
    </row>
    <row r="217" spans="1:4" ht="12.75">
      <c r="A217" s="67">
        <v>4</v>
      </c>
      <c r="B217" s="271" t="s">
        <v>315</v>
      </c>
      <c r="C217" s="272">
        <v>2018</v>
      </c>
      <c r="D217" s="273">
        <v>3900</v>
      </c>
    </row>
    <row r="218" spans="1:4" ht="12.75">
      <c r="A218" s="348" t="s">
        <v>7</v>
      </c>
      <c r="B218" s="349"/>
      <c r="C218" s="350"/>
      <c r="D218" s="8">
        <f>SUM(D214:D217)</f>
        <v>24867.03</v>
      </c>
    </row>
    <row r="219" spans="1:4" ht="12.75">
      <c r="A219" s="45"/>
      <c r="D219" s="29"/>
    </row>
    <row r="220" spans="1:4" ht="12.75">
      <c r="A220" s="45"/>
      <c r="D220" s="29" t="s">
        <v>15</v>
      </c>
    </row>
    <row r="221" spans="1:4" ht="12.75">
      <c r="A221" s="45"/>
      <c r="D221" s="29"/>
    </row>
    <row r="222" spans="1:4" ht="25.5">
      <c r="A222" s="242" t="s">
        <v>0</v>
      </c>
      <c r="B222" s="242" t="s">
        <v>3</v>
      </c>
      <c r="C222" s="242" t="s">
        <v>4</v>
      </c>
      <c r="D222" s="9" t="s">
        <v>2</v>
      </c>
    </row>
    <row r="223" spans="1:4" ht="12.75">
      <c r="A223" s="64">
        <v>1</v>
      </c>
      <c r="B223" s="65" t="s">
        <v>113</v>
      </c>
      <c r="C223" s="64">
        <v>2013</v>
      </c>
      <c r="D223" s="105">
        <v>1900.35</v>
      </c>
    </row>
    <row r="224" spans="1:4" ht="12.75">
      <c r="A224" s="121">
        <v>2</v>
      </c>
      <c r="B224" s="65" t="s">
        <v>113</v>
      </c>
      <c r="C224" s="64">
        <v>2013</v>
      </c>
      <c r="D224" s="105">
        <v>2053.59</v>
      </c>
    </row>
    <row r="225" spans="1:4" ht="12.75">
      <c r="A225" s="64">
        <v>3</v>
      </c>
      <c r="B225" s="111" t="s">
        <v>200</v>
      </c>
      <c r="C225" s="64">
        <v>2013</v>
      </c>
      <c r="D225" s="105">
        <v>249</v>
      </c>
    </row>
    <row r="226" spans="1:4" ht="12.75">
      <c r="A226" s="121">
        <v>4</v>
      </c>
      <c r="B226" s="65" t="s">
        <v>201</v>
      </c>
      <c r="C226" s="64">
        <v>2013</v>
      </c>
      <c r="D226" s="105">
        <v>249</v>
      </c>
    </row>
    <row r="227" spans="1:4" ht="12.75">
      <c r="A227" s="64">
        <v>5</v>
      </c>
      <c r="B227" s="96" t="s">
        <v>180</v>
      </c>
      <c r="C227" s="123">
        <v>2011</v>
      </c>
      <c r="D227" s="124">
        <v>455</v>
      </c>
    </row>
    <row r="228" spans="1:4" ht="14.25" customHeight="1">
      <c r="A228" s="121">
        <v>6</v>
      </c>
      <c r="B228" s="58" t="s">
        <v>202</v>
      </c>
      <c r="C228" s="67">
        <v>2014</v>
      </c>
      <c r="D228" s="68">
        <v>8192</v>
      </c>
    </row>
    <row r="229" spans="1:4" ht="13.5" customHeight="1">
      <c r="A229" s="64">
        <v>7</v>
      </c>
      <c r="B229" s="58" t="s">
        <v>202</v>
      </c>
      <c r="C229" s="67">
        <v>2015</v>
      </c>
      <c r="D229" s="68">
        <v>10800</v>
      </c>
    </row>
    <row r="230" spans="1:4" ht="13.5" customHeight="1">
      <c r="A230" s="121">
        <v>8</v>
      </c>
      <c r="B230" s="211" t="s">
        <v>202</v>
      </c>
      <c r="C230" s="212">
        <v>2016</v>
      </c>
      <c r="D230" s="68">
        <v>12500</v>
      </c>
    </row>
    <row r="231" spans="1:4" ht="13.5" customHeight="1">
      <c r="A231" s="64">
        <v>9</v>
      </c>
      <c r="B231" s="163" t="s">
        <v>263</v>
      </c>
      <c r="C231" s="164">
        <v>2016</v>
      </c>
      <c r="D231" s="210">
        <v>13261.22</v>
      </c>
    </row>
    <row r="232" spans="1:4" ht="13.5" customHeight="1">
      <c r="A232" s="121">
        <v>10</v>
      </c>
      <c r="B232" s="163" t="s">
        <v>263</v>
      </c>
      <c r="C232" s="272">
        <v>2018</v>
      </c>
      <c r="D232" s="210">
        <v>17500</v>
      </c>
    </row>
    <row r="233" spans="1:4" ht="13.5" customHeight="1">
      <c r="A233" s="64">
        <v>11</v>
      </c>
      <c r="B233" s="271" t="s">
        <v>264</v>
      </c>
      <c r="C233" s="272">
        <v>2018</v>
      </c>
      <c r="D233" s="210">
        <v>4000</v>
      </c>
    </row>
    <row r="234" spans="1:4" ht="13.5" customHeight="1">
      <c r="A234" s="121">
        <v>12</v>
      </c>
      <c r="B234" s="271" t="s">
        <v>313</v>
      </c>
      <c r="C234" s="272">
        <v>2018</v>
      </c>
      <c r="D234" s="210">
        <v>7400</v>
      </c>
    </row>
    <row r="235" spans="1:4" ht="13.5" customHeight="1">
      <c r="A235" s="64">
        <v>13</v>
      </c>
      <c r="B235" s="163" t="s">
        <v>264</v>
      </c>
      <c r="C235" s="164">
        <v>2016</v>
      </c>
      <c r="D235" s="210">
        <v>6630</v>
      </c>
    </row>
    <row r="236" spans="1:4" ht="12.75">
      <c r="A236" s="348" t="s">
        <v>7</v>
      </c>
      <c r="B236" s="349"/>
      <c r="C236" s="350"/>
      <c r="D236" s="27">
        <f>SUM(D223:D235)</f>
        <v>85190.16</v>
      </c>
    </row>
    <row r="237" spans="1:4" ht="12.75">
      <c r="A237" s="46"/>
      <c r="B237" s="87"/>
      <c r="C237" s="87"/>
      <c r="D237" s="88"/>
    </row>
    <row r="238" spans="1:4" ht="12.75" customHeight="1">
      <c r="A238" s="90" t="s">
        <v>138</v>
      </c>
      <c r="B238" s="90"/>
      <c r="C238" s="90"/>
      <c r="D238" s="90"/>
    </row>
    <row r="239" spans="1:4" ht="12.75">
      <c r="A239" s="45"/>
      <c r="D239" s="29" t="s">
        <v>13</v>
      </c>
    </row>
    <row r="240" spans="1:4" ht="12.75">
      <c r="A240" s="45"/>
      <c r="D240" s="29"/>
    </row>
    <row r="241" spans="1:4" ht="25.5">
      <c r="A241" s="242" t="s">
        <v>0</v>
      </c>
      <c r="B241" s="242" t="s">
        <v>3</v>
      </c>
      <c r="C241" s="242" t="s">
        <v>4</v>
      </c>
      <c r="D241" s="9" t="s">
        <v>2</v>
      </c>
    </row>
    <row r="242" spans="1:4" ht="12.75">
      <c r="A242" s="89">
        <v>1</v>
      </c>
      <c r="B242" s="57" t="s">
        <v>205</v>
      </c>
      <c r="C242" s="89">
        <v>2014</v>
      </c>
      <c r="D242" s="115">
        <v>2976.6</v>
      </c>
    </row>
    <row r="243" spans="1:4" ht="12.75">
      <c r="A243" s="89">
        <v>2</v>
      </c>
      <c r="B243" s="57" t="s">
        <v>205</v>
      </c>
      <c r="C243" s="89">
        <v>2014</v>
      </c>
      <c r="D243" s="115">
        <v>2976.6</v>
      </c>
    </row>
    <row r="244" spans="1:4" ht="12.75">
      <c r="A244" s="89">
        <v>3</v>
      </c>
      <c r="B244" s="57" t="s">
        <v>254</v>
      </c>
      <c r="C244" s="89">
        <v>2014</v>
      </c>
      <c r="D244" s="115">
        <v>1968</v>
      </c>
    </row>
    <row r="245" spans="1:4" ht="12.75">
      <c r="A245" s="89">
        <v>4</v>
      </c>
      <c r="B245" s="57" t="s">
        <v>206</v>
      </c>
      <c r="C245" s="89">
        <v>2015</v>
      </c>
      <c r="D245" s="115">
        <v>2988.9</v>
      </c>
    </row>
    <row r="246" spans="1:4" ht="12.75">
      <c r="A246" s="89">
        <v>5</v>
      </c>
      <c r="B246" s="57" t="s">
        <v>255</v>
      </c>
      <c r="C246" s="89">
        <v>2016</v>
      </c>
      <c r="D246" s="115">
        <v>923.73</v>
      </c>
    </row>
    <row r="247" spans="1:4" ht="12.75">
      <c r="A247" s="89">
        <v>6</v>
      </c>
      <c r="B247" s="57" t="s">
        <v>256</v>
      </c>
      <c r="C247" s="89">
        <v>2016</v>
      </c>
      <c r="D247" s="115">
        <v>2693</v>
      </c>
    </row>
    <row r="248" spans="1:4" ht="12.75">
      <c r="A248" s="351" t="s">
        <v>7</v>
      </c>
      <c r="B248" s="352"/>
      <c r="C248" s="116"/>
      <c r="D248" s="117">
        <f>SUM(D242:D247)</f>
        <v>14526.83</v>
      </c>
    </row>
    <row r="249" spans="1:4" ht="12.75">
      <c r="A249" s="45"/>
      <c r="D249" s="29"/>
    </row>
    <row r="250" spans="1:4" ht="12.75">
      <c r="A250" s="45"/>
      <c r="D250" s="29" t="s">
        <v>15</v>
      </c>
    </row>
    <row r="251" spans="1:4" ht="12.75">
      <c r="A251" s="45"/>
      <c r="D251" s="29"/>
    </row>
    <row r="252" spans="1:4" ht="25.5">
      <c r="A252" s="242" t="s">
        <v>0</v>
      </c>
      <c r="B252" s="242" t="s">
        <v>3</v>
      </c>
      <c r="C252" s="242" t="s">
        <v>4</v>
      </c>
      <c r="D252" s="9" t="s">
        <v>2</v>
      </c>
    </row>
    <row r="253" spans="1:4" ht="12.75">
      <c r="A253" s="89">
        <v>1</v>
      </c>
      <c r="B253" s="172" t="s">
        <v>207</v>
      </c>
      <c r="C253" s="89">
        <v>2014</v>
      </c>
      <c r="D253" s="115">
        <v>1469.28</v>
      </c>
    </row>
    <row r="254" spans="1:4" ht="12.75">
      <c r="A254" s="118"/>
      <c r="B254" s="119" t="s">
        <v>7</v>
      </c>
      <c r="C254" s="118"/>
      <c r="D254" s="120">
        <f>SUM(D253:D253)</f>
        <v>1469.28</v>
      </c>
    </row>
    <row r="255" spans="1:4" ht="12.75">
      <c r="A255" s="46"/>
      <c r="B255" s="87"/>
      <c r="C255" s="87"/>
      <c r="D255" s="88"/>
    </row>
    <row r="256" ht="12.75">
      <c r="A256" s="90" t="s">
        <v>260</v>
      </c>
    </row>
    <row r="257" spans="1:4" ht="12.75">
      <c r="A257" s="45"/>
      <c r="D257" s="29" t="s">
        <v>13</v>
      </c>
    </row>
    <row r="258" spans="1:4" ht="12.75">
      <c r="A258" s="45"/>
      <c r="D258" s="29"/>
    </row>
    <row r="259" spans="1:4" ht="25.5">
      <c r="A259" s="242" t="s">
        <v>0</v>
      </c>
      <c r="B259" s="242" t="s">
        <v>3</v>
      </c>
      <c r="C259" s="242" t="s">
        <v>4</v>
      </c>
      <c r="D259" s="9" t="s">
        <v>2</v>
      </c>
    </row>
    <row r="260" spans="1:4" ht="12.75">
      <c r="A260" s="153">
        <v>1</v>
      </c>
      <c r="B260" s="166" t="s">
        <v>235</v>
      </c>
      <c r="C260" s="158">
        <v>2014</v>
      </c>
      <c r="D260" s="167">
        <v>590</v>
      </c>
    </row>
    <row r="261" spans="1:4" ht="12.75">
      <c r="A261" s="153">
        <v>2</v>
      </c>
      <c r="B261" s="166" t="s">
        <v>236</v>
      </c>
      <c r="C261" s="158">
        <v>2014</v>
      </c>
      <c r="D261" s="167">
        <v>6537.82</v>
      </c>
    </row>
    <row r="262" spans="1:4" ht="12.75">
      <c r="A262" s="153">
        <v>3</v>
      </c>
      <c r="B262" s="166" t="s">
        <v>236</v>
      </c>
      <c r="C262" s="158">
        <v>2014</v>
      </c>
      <c r="D262" s="167">
        <v>2421.99</v>
      </c>
    </row>
    <row r="263" spans="1:4" s="5" customFormat="1" ht="12.75">
      <c r="A263" s="220">
        <v>4</v>
      </c>
      <c r="B263" s="166" t="s">
        <v>236</v>
      </c>
      <c r="C263" s="158">
        <v>2014</v>
      </c>
      <c r="D263" s="167">
        <v>1946.98</v>
      </c>
    </row>
    <row r="264" spans="1:4" s="5" customFormat="1" ht="12.75">
      <c r="A264" s="220">
        <v>5</v>
      </c>
      <c r="B264" s="166" t="s">
        <v>236</v>
      </c>
      <c r="C264" s="158">
        <v>2014</v>
      </c>
      <c r="D264" s="167">
        <v>2695</v>
      </c>
    </row>
    <row r="265" spans="1:4" s="5" customFormat="1" ht="12.75">
      <c r="A265" s="220">
        <v>6</v>
      </c>
      <c r="B265" s="166" t="s">
        <v>236</v>
      </c>
      <c r="C265" s="158">
        <v>2014</v>
      </c>
      <c r="D265" s="167">
        <v>1946.98</v>
      </c>
    </row>
    <row r="266" spans="1:4" s="5" customFormat="1" ht="12.75">
      <c r="A266" s="220">
        <v>7</v>
      </c>
      <c r="B266" s="166" t="s">
        <v>236</v>
      </c>
      <c r="C266" s="158">
        <v>2014</v>
      </c>
      <c r="D266" s="167">
        <v>3009</v>
      </c>
    </row>
    <row r="267" spans="1:4" s="5" customFormat="1" ht="12.75">
      <c r="A267" s="220">
        <v>8</v>
      </c>
      <c r="B267" s="166" t="s">
        <v>236</v>
      </c>
      <c r="C267" s="158">
        <v>2014</v>
      </c>
      <c r="D267" s="167">
        <v>3008.99</v>
      </c>
    </row>
    <row r="268" spans="1:4" s="5" customFormat="1" ht="12.75">
      <c r="A268" s="220">
        <v>9</v>
      </c>
      <c r="B268" s="166" t="s">
        <v>236</v>
      </c>
      <c r="C268" s="158">
        <v>2014</v>
      </c>
      <c r="D268" s="167">
        <v>2160.62</v>
      </c>
    </row>
    <row r="269" spans="1:4" s="5" customFormat="1" ht="12.75">
      <c r="A269" s="220">
        <v>10</v>
      </c>
      <c r="B269" s="166" t="s">
        <v>237</v>
      </c>
      <c r="C269" s="158">
        <v>2015</v>
      </c>
      <c r="D269" s="167">
        <v>820</v>
      </c>
    </row>
    <row r="270" spans="1:4" s="5" customFormat="1" ht="12.75">
      <c r="A270" s="220">
        <v>11</v>
      </c>
      <c r="B270" s="166" t="s">
        <v>110</v>
      </c>
      <c r="C270" s="158">
        <v>2017</v>
      </c>
      <c r="D270" s="167">
        <v>3389.99</v>
      </c>
    </row>
    <row r="271" spans="1:4" s="5" customFormat="1" ht="12.75">
      <c r="A271" s="220">
        <v>12</v>
      </c>
      <c r="B271" s="166" t="s">
        <v>110</v>
      </c>
      <c r="C271" s="158">
        <v>2017</v>
      </c>
      <c r="D271" s="167">
        <v>3389.99</v>
      </c>
    </row>
    <row r="272" spans="1:4" s="5" customFormat="1" ht="12.75">
      <c r="A272" s="220">
        <v>13</v>
      </c>
      <c r="B272" s="166" t="s">
        <v>110</v>
      </c>
      <c r="C272" s="158">
        <v>2017</v>
      </c>
      <c r="D272" s="167">
        <v>3389.99</v>
      </c>
    </row>
    <row r="273" spans="1:4" s="5" customFormat="1" ht="12.75">
      <c r="A273" s="220">
        <v>14</v>
      </c>
      <c r="B273" s="166" t="s">
        <v>110</v>
      </c>
      <c r="C273" s="158">
        <v>2017</v>
      </c>
      <c r="D273" s="167">
        <v>3389.99</v>
      </c>
    </row>
    <row r="274" spans="1:4" s="5" customFormat="1" ht="12.75">
      <c r="A274" s="220">
        <v>15</v>
      </c>
      <c r="B274" s="166" t="s">
        <v>272</v>
      </c>
      <c r="C274" s="158">
        <v>2017</v>
      </c>
      <c r="D274" s="167">
        <v>1290</v>
      </c>
    </row>
    <row r="275" spans="1:4" s="5" customFormat="1" ht="12.75">
      <c r="A275" s="220">
        <v>16</v>
      </c>
      <c r="B275" s="166" t="s">
        <v>273</v>
      </c>
      <c r="C275" s="158">
        <v>2017</v>
      </c>
      <c r="D275" s="167">
        <v>1020</v>
      </c>
    </row>
    <row r="276" spans="1:4" s="5" customFormat="1" ht="12.75">
      <c r="A276" s="220">
        <v>17</v>
      </c>
      <c r="B276" s="166" t="s">
        <v>274</v>
      </c>
      <c r="C276" s="158">
        <v>2017</v>
      </c>
      <c r="D276" s="167">
        <v>2100</v>
      </c>
    </row>
    <row r="277" spans="1:4" s="5" customFormat="1" ht="12.75">
      <c r="A277" s="220">
        <v>18</v>
      </c>
      <c r="B277" s="166" t="s">
        <v>274</v>
      </c>
      <c r="C277" s="158">
        <v>2017</v>
      </c>
      <c r="D277" s="167">
        <v>2100</v>
      </c>
    </row>
    <row r="278" spans="1:4" ht="12.75">
      <c r="A278" s="348" t="s">
        <v>7</v>
      </c>
      <c r="B278" s="349"/>
      <c r="C278" s="350"/>
      <c r="D278" s="120">
        <f>SUM(D260:D277)</f>
        <v>45207.33999999999</v>
      </c>
    </row>
    <row r="279" spans="1:4" ht="12.75">
      <c r="A279" s="45"/>
      <c r="D279" s="29"/>
    </row>
    <row r="280" spans="1:4" ht="12.75">
      <c r="A280" s="45"/>
      <c r="D280" s="29" t="s">
        <v>15</v>
      </c>
    </row>
    <row r="281" spans="1:4" ht="12.75">
      <c r="A281" s="45"/>
      <c r="D281" s="29"/>
    </row>
    <row r="282" spans="1:4" ht="25.5">
      <c r="A282" s="242" t="s">
        <v>0</v>
      </c>
      <c r="B282" s="242" t="s">
        <v>3</v>
      </c>
      <c r="C282" s="242" t="s">
        <v>4</v>
      </c>
      <c r="D282" s="9" t="s">
        <v>2</v>
      </c>
    </row>
    <row r="283" spans="1:4" ht="12.75">
      <c r="A283" s="153">
        <v>1</v>
      </c>
      <c r="B283" s="166" t="s">
        <v>271</v>
      </c>
      <c r="C283" s="158">
        <v>2017</v>
      </c>
      <c r="D283" s="167">
        <v>2875.04</v>
      </c>
    </row>
    <row r="284" spans="1:4" ht="12.75">
      <c r="A284" s="348"/>
      <c r="B284" s="349"/>
      <c r="C284" s="350"/>
      <c r="D284" s="120">
        <f>SUM(D283:D283)</f>
        <v>2875.04</v>
      </c>
    </row>
  </sheetData>
  <sheetProtection/>
  <mergeCells count="18">
    <mergeCell ref="A120:C120"/>
    <mergeCell ref="A52:C52"/>
    <mergeCell ref="A23:C23"/>
    <mergeCell ref="A37:C37"/>
    <mergeCell ref="A74:C74"/>
    <mergeCell ref="A63:C63"/>
    <mergeCell ref="A94:C94"/>
    <mergeCell ref="A179:C179"/>
    <mergeCell ref="A190:C190"/>
    <mergeCell ref="A161:C161"/>
    <mergeCell ref="A208:C208"/>
    <mergeCell ref="A130:C130"/>
    <mergeCell ref="A278:C278"/>
    <mergeCell ref="A284:C284"/>
    <mergeCell ref="A218:C218"/>
    <mergeCell ref="A198:C198"/>
    <mergeCell ref="A248:B248"/>
    <mergeCell ref="A236:C236"/>
  </mergeCells>
  <printOptions horizontalCentered="1"/>
  <pageMargins left="0.2362204724409449" right="0.1968503937007874" top="0.3937007874015748" bottom="0.1968503937007874" header="0.5118110236220472" footer="0.5118110236220472"/>
  <pageSetup horizontalDpi="600" verticalDpi="600" orientation="portrait" paperSize="9" scale="80" r:id="rId1"/>
  <rowBreaks count="4" manualBreakCount="4">
    <brk id="64" max="3" man="1"/>
    <brk id="108" max="3" man="1"/>
    <brk id="161" max="3" man="1"/>
    <brk id="21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7">
      <selection activeCell="K38" sqref="K38"/>
    </sheetView>
  </sheetViews>
  <sheetFormatPr defaultColWidth="9.140625" defaultRowHeight="12.75"/>
  <cols>
    <col min="1" max="1" width="4.57421875" style="1" customWidth="1"/>
    <col min="2" max="2" width="16.7109375" style="1" customWidth="1"/>
    <col min="3" max="3" width="15.7109375" style="295" customWidth="1"/>
    <col min="4" max="4" width="24.421875" style="1" customWidth="1"/>
    <col min="5" max="5" width="11.421875" style="296" customWidth="1"/>
    <col min="6" max="6" width="20.421875" style="1" customWidth="1"/>
    <col min="7" max="7" width="12.00390625" style="1" customWidth="1"/>
    <col min="8" max="9" width="14.8515625" style="1" customWidth="1"/>
    <col min="10" max="11" width="13.57421875" style="1" customWidth="1"/>
    <col min="12" max="12" width="13.00390625" style="1" customWidth="1"/>
    <col min="13" max="13" width="16.8515625" style="297" customWidth="1"/>
    <col min="14" max="14" width="14.00390625" style="1" customWidth="1"/>
    <col min="15" max="15" width="13.421875" style="1" customWidth="1"/>
    <col min="16" max="16" width="13.8515625" style="1" customWidth="1"/>
    <col min="17" max="17" width="12.140625" style="1" customWidth="1"/>
    <col min="18" max="16384" width="9.140625" style="1" customWidth="1"/>
  </cols>
  <sheetData>
    <row r="1" ht="12.75">
      <c r="Q1" s="298" t="s">
        <v>11</v>
      </c>
    </row>
    <row r="2" ht="12.75">
      <c r="Q2" s="299" t="s">
        <v>353</v>
      </c>
    </row>
    <row r="3" spans="1:17" s="301" customFormat="1" ht="12.75">
      <c r="A3" s="300"/>
      <c r="C3" s="302"/>
      <c r="E3" s="303"/>
      <c r="M3" s="304"/>
      <c r="Q3" s="305"/>
    </row>
    <row r="4" spans="1:17" s="301" customFormat="1" ht="15.75">
      <c r="A4" s="364" t="s">
        <v>354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</row>
    <row r="5" spans="1:17" s="301" customFormat="1" ht="12.75">
      <c r="A5" s="365" t="s">
        <v>5</v>
      </c>
      <c r="B5" s="365" t="s">
        <v>355</v>
      </c>
      <c r="C5" s="365" t="s">
        <v>356</v>
      </c>
      <c r="D5" s="365" t="s">
        <v>357</v>
      </c>
      <c r="E5" s="365" t="s">
        <v>358</v>
      </c>
      <c r="F5" s="365" t="s">
        <v>359</v>
      </c>
      <c r="G5" s="365" t="s">
        <v>360</v>
      </c>
      <c r="H5" s="365" t="s">
        <v>361</v>
      </c>
      <c r="I5" s="358" t="s">
        <v>487</v>
      </c>
      <c r="J5" s="365" t="s">
        <v>488</v>
      </c>
      <c r="K5" s="358" t="s">
        <v>489</v>
      </c>
      <c r="L5" s="365" t="s">
        <v>362</v>
      </c>
      <c r="M5" s="366" t="s">
        <v>363</v>
      </c>
      <c r="N5" s="365" t="s">
        <v>364</v>
      </c>
      <c r="O5" s="365"/>
      <c r="P5" s="365" t="s">
        <v>365</v>
      </c>
      <c r="Q5" s="365"/>
    </row>
    <row r="6" spans="1:18" s="301" customFormat="1" ht="12.75">
      <c r="A6" s="365"/>
      <c r="B6" s="365"/>
      <c r="C6" s="365"/>
      <c r="D6" s="365"/>
      <c r="E6" s="365"/>
      <c r="F6" s="365"/>
      <c r="G6" s="365"/>
      <c r="H6" s="365"/>
      <c r="I6" s="359"/>
      <c r="J6" s="365"/>
      <c r="K6" s="359"/>
      <c r="L6" s="365"/>
      <c r="M6" s="366"/>
      <c r="N6" s="365"/>
      <c r="O6" s="365"/>
      <c r="P6" s="365"/>
      <c r="Q6" s="365"/>
      <c r="R6" s="306"/>
    </row>
    <row r="7" spans="1:18" s="301" customFormat="1" ht="12.75">
      <c r="A7" s="365"/>
      <c r="B7" s="365"/>
      <c r="C7" s="365"/>
      <c r="D7" s="365"/>
      <c r="E7" s="365"/>
      <c r="F7" s="365"/>
      <c r="G7" s="365"/>
      <c r="H7" s="365"/>
      <c r="I7" s="360"/>
      <c r="J7" s="365"/>
      <c r="K7" s="360"/>
      <c r="L7" s="365"/>
      <c r="M7" s="366"/>
      <c r="N7" s="307" t="s">
        <v>366</v>
      </c>
      <c r="O7" s="307" t="s">
        <v>367</v>
      </c>
      <c r="P7" s="307" t="s">
        <v>366</v>
      </c>
      <c r="Q7" s="307" t="s">
        <v>367</v>
      </c>
      <c r="R7" s="306"/>
    </row>
    <row r="8" spans="1:18" s="301" customFormat="1" ht="12.75" customHeight="1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3"/>
      <c r="R8" s="306"/>
    </row>
    <row r="9" spans="1:17" s="223" customFormat="1" ht="24.75" customHeight="1">
      <c r="A9" s="272">
        <v>1</v>
      </c>
      <c r="B9" s="272" t="s">
        <v>368</v>
      </c>
      <c r="C9" s="272" t="s">
        <v>369</v>
      </c>
      <c r="D9" s="308" t="s">
        <v>370</v>
      </c>
      <c r="E9" s="272" t="s">
        <v>371</v>
      </c>
      <c r="F9" s="272" t="s">
        <v>372</v>
      </c>
      <c r="G9" s="309" t="s">
        <v>373</v>
      </c>
      <c r="H9" s="272" t="s">
        <v>374</v>
      </c>
      <c r="I9" s="309" t="s">
        <v>373</v>
      </c>
      <c r="J9" s="272">
        <v>11500</v>
      </c>
      <c r="K9" s="272">
        <v>11700</v>
      </c>
      <c r="L9" s="272">
        <v>1991</v>
      </c>
      <c r="M9" s="310" t="s">
        <v>373</v>
      </c>
      <c r="N9" s="311">
        <v>43466</v>
      </c>
      <c r="O9" s="311">
        <v>44561</v>
      </c>
      <c r="P9" s="309" t="s">
        <v>373</v>
      </c>
      <c r="Q9" s="309" t="s">
        <v>373</v>
      </c>
    </row>
    <row r="10" spans="1:17" s="316" customFormat="1" ht="24.75" customHeight="1">
      <c r="A10" s="312">
        <v>2</v>
      </c>
      <c r="B10" s="312" t="s">
        <v>375</v>
      </c>
      <c r="C10" s="312" t="s">
        <v>376</v>
      </c>
      <c r="D10" s="313" t="s">
        <v>377</v>
      </c>
      <c r="E10" s="312" t="s">
        <v>378</v>
      </c>
      <c r="F10" s="312" t="s">
        <v>379</v>
      </c>
      <c r="G10" s="312">
        <v>1900</v>
      </c>
      <c r="H10" s="312" t="s">
        <v>380</v>
      </c>
      <c r="I10" s="312">
        <v>9</v>
      </c>
      <c r="J10" s="318" t="s">
        <v>373</v>
      </c>
      <c r="K10" s="318"/>
      <c r="L10" s="312">
        <v>2004</v>
      </c>
      <c r="M10" s="314">
        <v>21000</v>
      </c>
      <c r="N10" s="315">
        <v>43814</v>
      </c>
      <c r="O10" s="315">
        <v>44909</v>
      </c>
      <c r="P10" s="315">
        <v>43814</v>
      </c>
      <c r="Q10" s="315">
        <v>44909</v>
      </c>
    </row>
    <row r="11" spans="1:17" s="223" customFormat="1" ht="24.75" customHeight="1">
      <c r="A11" s="272">
        <v>3</v>
      </c>
      <c r="B11" s="272" t="s">
        <v>381</v>
      </c>
      <c r="C11" s="272" t="s">
        <v>382</v>
      </c>
      <c r="D11" s="308" t="s">
        <v>383</v>
      </c>
      <c r="E11" s="272" t="s">
        <v>384</v>
      </c>
      <c r="F11" s="272" t="s">
        <v>385</v>
      </c>
      <c r="G11" s="272">
        <v>2498</v>
      </c>
      <c r="H11" s="272" t="s">
        <v>386</v>
      </c>
      <c r="I11" s="272">
        <v>5</v>
      </c>
      <c r="J11" s="309" t="s">
        <v>373</v>
      </c>
      <c r="K11" s="309"/>
      <c r="L11" s="272">
        <v>1997</v>
      </c>
      <c r="M11" s="317" t="s">
        <v>373</v>
      </c>
      <c r="N11" s="311">
        <v>43813</v>
      </c>
      <c r="O11" s="311">
        <v>44908</v>
      </c>
      <c r="P11" s="309" t="s">
        <v>373</v>
      </c>
      <c r="Q11" s="309" t="s">
        <v>373</v>
      </c>
    </row>
    <row r="12" spans="1:17" s="223" customFormat="1" ht="24.75" customHeight="1">
      <c r="A12" s="312">
        <v>4</v>
      </c>
      <c r="B12" s="272" t="s">
        <v>387</v>
      </c>
      <c r="C12" s="312">
        <v>5</v>
      </c>
      <c r="D12" s="308" t="s">
        <v>388</v>
      </c>
      <c r="E12" s="272" t="s">
        <v>389</v>
      </c>
      <c r="F12" s="272" t="s">
        <v>385</v>
      </c>
      <c r="G12" s="312">
        <v>6842</v>
      </c>
      <c r="H12" s="272" t="s">
        <v>390</v>
      </c>
      <c r="I12" s="272">
        <v>6</v>
      </c>
      <c r="J12" s="318" t="s">
        <v>373</v>
      </c>
      <c r="K12" s="318"/>
      <c r="L12" s="312">
        <v>1976</v>
      </c>
      <c r="M12" s="317" t="s">
        <v>373</v>
      </c>
      <c r="N12" s="311">
        <v>43466</v>
      </c>
      <c r="O12" s="311">
        <v>44561</v>
      </c>
      <c r="P12" s="309" t="s">
        <v>373</v>
      </c>
      <c r="Q12" s="309" t="s">
        <v>373</v>
      </c>
    </row>
    <row r="13" spans="1:17" s="223" customFormat="1" ht="24.75" customHeight="1">
      <c r="A13" s="272">
        <v>5</v>
      </c>
      <c r="B13" s="272" t="s">
        <v>381</v>
      </c>
      <c r="C13" s="272" t="s">
        <v>382</v>
      </c>
      <c r="D13" s="308" t="s">
        <v>391</v>
      </c>
      <c r="E13" s="272" t="s">
        <v>392</v>
      </c>
      <c r="F13" s="272" t="s">
        <v>385</v>
      </c>
      <c r="G13" s="272">
        <v>2298</v>
      </c>
      <c r="H13" s="272" t="s">
        <v>393</v>
      </c>
      <c r="I13" s="272">
        <v>5</v>
      </c>
      <c r="J13" s="309" t="s">
        <v>373</v>
      </c>
      <c r="K13" s="309"/>
      <c r="L13" s="272">
        <v>1997</v>
      </c>
      <c r="M13" s="317" t="s">
        <v>373</v>
      </c>
      <c r="N13" s="311">
        <v>43804</v>
      </c>
      <c r="O13" s="311">
        <v>44899</v>
      </c>
      <c r="P13" s="309" t="s">
        <v>373</v>
      </c>
      <c r="Q13" s="309" t="s">
        <v>373</v>
      </c>
    </row>
    <row r="14" spans="1:17" s="223" customFormat="1" ht="24.75" customHeight="1">
      <c r="A14" s="312">
        <v>6</v>
      </c>
      <c r="B14" s="272" t="s">
        <v>387</v>
      </c>
      <c r="C14" s="312">
        <v>266</v>
      </c>
      <c r="D14" s="308" t="s">
        <v>394</v>
      </c>
      <c r="E14" s="272" t="s">
        <v>395</v>
      </c>
      <c r="F14" s="272" t="s">
        <v>385</v>
      </c>
      <c r="G14" s="312">
        <v>6830</v>
      </c>
      <c r="H14" s="272" t="s">
        <v>396</v>
      </c>
      <c r="I14" s="272">
        <v>6</v>
      </c>
      <c r="J14" s="318" t="s">
        <v>373</v>
      </c>
      <c r="K14" s="318"/>
      <c r="L14" s="312">
        <v>1988</v>
      </c>
      <c r="M14" s="317" t="s">
        <v>373</v>
      </c>
      <c r="N14" s="311">
        <v>43466</v>
      </c>
      <c r="O14" s="311">
        <v>44561</v>
      </c>
      <c r="P14" s="309" t="s">
        <v>373</v>
      </c>
      <c r="Q14" s="309" t="s">
        <v>373</v>
      </c>
    </row>
    <row r="15" spans="1:17" s="223" customFormat="1" ht="24.75" customHeight="1">
      <c r="A15" s="272">
        <v>7</v>
      </c>
      <c r="B15" s="272" t="s">
        <v>397</v>
      </c>
      <c r="C15" s="312" t="s">
        <v>398</v>
      </c>
      <c r="D15" s="313" t="s">
        <v>399</v>
      </c>
      <c r="E15" s="272" t="s">
        <v>400</v>
      </c>
      <c r="F15" s="272" t="s">
        <v>385</v>
      </c>
      <c r="G15" s="312">
        <v>2120</v>
      </c>
      <c r="H15" s="272" t="s">
        <v>401</v>
      </c>
      <c r="I15" s="272">
        <v>5</v>
      </c>
      <c r="J15" s="318" t="s">
        <v>373</v>
      </c>
      <c r="K15" s="318"/>
      <c r="L15" s="312">
        <v>1976</v>
      </c>
      <c r="M15" s="317" t="s">
        <v>373</v>
      </c>
      <c r="N15" s="311">
        <v>43466</v>
      </c>
      <c r="O15" s="311">
        <v>44561</v>
      </c>
      <c r="P15" s="309" t="s">
        <v>373</v>
      </c>
      <c r="Q15" s="309" t="s">
        <v>373</v>
      </c>
    </row>
    <row r="16" spans="1:17" s="223" customFormat="1" ht="24.75" customHeight="1">
      <c r="A16" s="312">
        <v>8</v>
      </c>
      <c r="B16" s="272" t="s">
        <v>402</v>
      </c>
      <c r="C16" s="272" t="s">
        <v>403</v>
      </c>
      <c r="D16" s="308" t="s">
        <v>404</v>
      </c>
      <c r="E16" s="272" t="s">
        <v>405</v>
      </c>
      <c r="F16" s="272" t="s">
        <v>385</v>
      </c>
      <c r="G16" s="312">
        <v>6842</v>
      </c>
      <c r="H16" s="272" t="s">
        <v>406</v>
      </c>
      <c r="I16" s="272">
        <v>6</v>
      </c>
      <c r="J16" s="318" t="s">
        <v>373</v>
      </c>
      <c r="K16" s="318"/>
      <c r="L16" s="312">
        <v>1987</v>
      </c>
      <c r="M16" s="317" t="s">
        <v>373</v>
      </c>
      <c r="N16" s="311">
        <v>43466</v>
      </c>
      <c r="O16" s="311">
        <v>44561</v>
      </c>
      <c r="P16" s="309" t="s">
        <v>373</v>
      </c>
      <c r="Q16" s="309" t="s">
        <v>373</v>
      </c>
    </row>
    <row r="17" spans="1:17" s="223" customFormat="1" ht="24.75" customHeight="1">
      <c r="A17" s="272">
        <v>9</v>
      </c>
      <c r="B17" s="272" t="s">
        <v>368</v>
      </c>
      <c r="C17" s="272" t="s">
        <v>407</v>
      </c>
      <c r="D17" s="308" t="s">
        <v>408</v>
      </c>
      <c r="E17" s="272" t="s">
        <v>409</v>
      </c>
      <c r="F17" s="272" t="s">
        <v>372</v>
      </c>
      <c r="G17" s="318" t="s">
        <v>373</v>
      </c>
      <c r="H17" s="272" t="s">
        <v>410</v>
      </c>
      <c r="I17" s="309" t="s">
        <v>373</v>
      </c>
      <c r="J17" s="318">
        <v>1000</v>
      </c>
      <c r="K17" s="318">
        <v>11000</v>
      </c>
      <c r="L17" s="312">
        <v>1991</v>
      </c>
      <c r="M17" s="317" t="s">
        <v>373</v>
      </c>
      <c r="N17" s="311">
        <v>43466</v>
      </c>
      <c r="O17" s="311">
        <v>44561</v>
      </c>
      <c r="P17" s="309" t="s">
        <v>373</v>
      </c>
      <c r="Q17" s="309" t="s">
        <v>373</v>
      </c>
    </row>
    <row r="18" spans="1:17" s="223" customFormat="1" ht="24.75" customHeight="1">
      <c r="A18" s="312">
        <v>10</v>
      </c>
      <c r="B18" s="272" t="s">
        <v>368</v>
      </c>
      <c r="C18" s="272" t="s">
        <v>411</v>
      </c>
      <c r="D18" s="308" t="s">
        <v>412</v>
      </c>
      <c r="E18" s="272" t="s">
        <v>413</v>
      </c>
      <c r="F18" s="272" t="s">
        <v>372</v>
      </c>
      <c r="G18" s="318" t="s">
        <v>373</v>
      </c>
      <c r="H18" s="272" t="s">
        <v>410</v>
      </c>
      <c r="I18" s="309" t="s">
        <v>373</v>
      </c>
      <c r="J18" s="318">
        <v>1000</v>
      </c>
      <c r="K18" s="318">
        <v>11500</v>
      </c>
      <c r="L18" s="312">
        <v>1991</v>
      </c>
      <c r="M18" s="317" t="s">
        <v>373</v>
      </c>
      <c r="N18" s="311">
        <v>43466</v>
      </c>
      <c r="O18" s="311">
        <v>44561</v>
      </c>
      <c r="P18" s="309" t="s">
        <v>373</v>
      </c>
      <c r="Q18" s="309" t="s">
        <v>373</v>
      </c>
    </row>
    <row r="19" spans="1:17" s="223" customFormat="1" ht="24.75" customHeight="1">
      <c r="A19" s="272">
        <v>11</v>
      </c>
      <c r="B19" s="272" t="s">
        <v>368</v>
      </c>
      <c r="C19" s="272" t="s">
        <v>407</v>
      </c>
      <c r="D19" s="308" t="s">
        <v>414</v>
      </c>
      <c r="E19" s="272" t="s">
        <v>415</v>
      </c>
      <c r="F19" s="272" t="s">
        <v>372</v>
      </c>
      <c r="G19" s="318" t="s">
        <v>373</v>
      </c>
      <c r="H19" s="272" t="s">
        <v>416</v>
      </c>
      <c r="I19" s="309" t="s">
        <v>373</v>
      </c>
      <c r="J19" s="318">
        <v>1000</v>
      </c>
      <c r="K19" s="318">
        <v>11000</v>
      </c>
      <c r="L19" s="312">
        <v>1991</v>
      </c>
      <c r="M19" s="317" t="s">
        <v>373</v>
      </c>
      <c r="N19" s="311">
        <v>43466</v>
      </c>
      <c r="O19" s="311">
        <v>44561</v>
      </c>
      <c r="P19" s="319" t="s">
        <v>373</v>
      </c>
      <c r="Q19" s="319" t="s">
        <v>373</v>
      </c>
    </row>
    <row r="20" spans="1:17" s="316" customFormat="1" ht="24.75" customHeight="1">
      <c r="A20" s="312">
        <v>12</v>
      </c>
      <c r="B20" s="312" t="s">
        <v>417</v>
      </c>
      <c r="C20" s="320" t="s">
        <v>418</v>
      </c>
      <c r="D20" s="313" t="s">
        <v>419</v>
      </c>
      <c r="E20" s="312" t="s">
        <v>420</v>
      </c>
      <c r="F20" s="312" t="s">
        <v>421</v>
      </c>
      <c r="G20" s="318"/>
      <c r="H20" s="312" t="s">
        <v>422</v>
      </c>
      <c r="I20" s="312">
        <v>1</v>
      </c>
      <c r="J20" s="318" t="s">
        <v>373</v>
      </c>
      <c r="K20" s="312"/>
      <c r="L20" s="312">
        <v>2012</v>
      </c>
      <c r="M20" s="314">
        <v>90000</v>
      </c>
      <c r="N20" s="315">
        <v>43821</v>
      </c>
      <c r="O20" s="315">
        <v>44916</v>
      </c>
      <c r="P20" s="315">
        <v>43821</v>
      </c>
      <c r="Q20" s="315">
        <v>44916</v>
      </c>
    </row>
    <row r="21" spans="1:17" s="316" customFormat="1" ht="24.75" customHeight="1">
      <c r="A21" s="272">
        <v>13</v>
      </c>
      <c r="B21" s="312" t="s">
        <v>423</v>
      </c>
      <c r="C21" s="312" t="s">
        <v>424</v>
      </c>
      <c r="D21" s="312" t="s">
        <v>425</v>
      </c>
      <c r="E21" s="312" t="s">
        <v>426</v>
      </c>
      <c r="F21" s="312" t="s">
        <v>427</v>
      </c>
      <c r="G21" s="321" t="s">
        <v>373</v>
      </c>
      <c r="H21" s="320" t="s">
        <v>428</v>
      </c>
      <c r="I21" s="321" t="s">
        <v>373</v>
      </c>
      <c r="J21" s="321">
        <v>2520</v>
      </c>
      <c r="K21" s="321">
        <v>3500</v>
      </c>
      <c r="L21" s="320">
        <v>2013</v>
      </c>
      <c r="M21" s="322">
        <v>23000</v>
      </c>
      <c r="N21" s="315">
        <v>43801</v>
      </c>
      <c r="O21" s="315">
        <v>44896</v>
      </c>
      <c r="P21" s="315">
        <v>43801</v>
      </c>
      <c r="Q21" s="315">
        <v>44896</v>
      </c>
    </row>
    <row r="22" spans="1:17" s="223" customFormat="1" ht="24.75" customHeight="1">
      <c r="A22" s="312">
        <v>14</v>
      </c>
      <c r="B22" s="323" t="s">
        <v>429</v>
      </c>
      <c r="C22" s="272" t="s">
        <v>430</v>
      </c>
      <c r="D22" s="323" t="s">
        <v>431</v>
      </c>
      <c r="E22" s="319" t="s">
        <v>373</v>
      </c>
      <c r="F22" s="323" t="s">
        <v>432</v>
      </c>
      <c r="G22" s="323">
        <v>3990</v>
      </c>
      <c r="H22" s="319" t="s">
        <v>373</v>
      </c>
      <c r="I22" s="319">
        <v>1</v>
      </c>
      <c r="J22" s="319" t="s">
        <v>373</v>
      </c>
      <c r="K22" s="319"/>
      <c r="L22" s="323">
        <v>2014</v>
      </c>
      <c r="M22" s="324">
        <v>350000</v>
      </c>
      <c r="N22" s="311">
        <v>43466</v>
      </c>
      <c r="O22" s="311">
        <v>44561</v>
      </c>
      <c r="P22" s="311">
        <v>43466</v>
      </c>
      <c r="Q22" s="311">
        <v>44561</v>
      </c>
    </row>
    <row r="23" spans="1:17" s="316" customFormat="1" ht="24.75" customHeight="1">
      <c r="A23" s="272">
        <v>15</v>
      </c>
      <c r="B23" s="320" t="s">
        <v>433</v>
      </c>
      <c r="C23" s="312" t="s">
        <v>434</v>
      </c>
      <c r="D23" s="320" t="s">
        <v>435</v>
      </c>
      <c r="E23" s="320" t="s">
        <v>436</v>
      </c>
      <c r="F23" s="320" t="s">
        <v>437</v>
      </c>
      <c r="G23" s="321" t="s">
        <v>373</v>
      </c>
      <c r="H23" s="320" t="s">
        <v>438</v>
      </c>
      <c r="I23" s="321" t="s">
        <v>373</v>
      </c>
      <c r="J23" s="321">
        <v>1480</v>
      </c>
      <c r="K23" s="321">
        <v>2500</v>
      </c>
      <c r="L23" s="320">
        <v>2014</v>
      </c>
      <c r="M23" s="322">
        <v>39000</v>
      </c>
      <c r="N23" s="315">
        <v>43817</v>
      </c>
      <c r="O23" s="315">
        <v>44912</v>
      </c>
      <c r="P23" s="315">
        <v>43817</v>
      </c>
      <c r="Q23" s="315">
        <v>44912</v>
      </c>
    </row>
    <row r="24" spans="1:17" s="223" customFormat="1" ht="24.75" customHeight="1">
      <c r="A24" s="312">
        <v>16</v>
      </c>
      <c r="B24" s="272" t="s">
        <v>439</v>
      </c>
      <c r="C24" s="272" t="s">
        <v>440</v>
      </c>
      <c r="D24" s="308" t="s">
        <v>441</v>
      </c>
      <c r="E24" s="272" t="s">
        <v>442</v>
      </c>
      <c r="F24" s="272" t="s">
        <v>443</v>
      </c>
      <c r="G24" s="272">
        <v>1870</v>
      </c>
      <c r="H24" s="272" t="s">
        <v>444</v>
      </c>
      <c r="I24" s="272">
        <v>2</v>
      </c>
      <c r="J24" s="272">
        <v>500</v>
      </c>
      <c r="K24" s="272">
        <v>2500</v>
      </c>
      <c r="L24" s="272">
        <v>2001</v>
      </c>
      <c r="M24" s="325">
        <v>4100</v>
      </c>
      <c r="N24" s="311">
        <v>43469</v>
      </c>
      <c r="O24" s="311">
        <v>44564</v>
      </c>
      <c r="P24" s="311">
        <v>43469</v>
      </c>
      <c r="Q24" s="311">
        <v>44564</v>
      </c>
    </row>
    <row r="25" spans="1:17" s="223" customFormat="1" ht="24.75" customHeight="1">
      <c r="A25" s="272">
        <v>17</v>
      </c>
      <c r="B25" s="272" t="s">
        <v>402</v>
      </c>
      <c r="C25" s="327" t="s">
        <v>445</v>
      </c>
      <c r="D25" s="308" t="s">
        <v>446</v>
      </c>
      <c r="E25" s="272" t="s">
        <v>447</v>
      </c>
      <c r="F25" s="272" t="s">
        <v>448</v>
      </c>
      <c r="G25" s="272">
        <v>1110</v>
      </c>
      <c r="H25" s="272" t="s">
        <v>449</v>
      </c>
      <c r="I25" s="272">
        <v>6</v>
      </c>
      <c r="J25" s="309" t="s">
        <v>373</v>
      </c>
      <c r="K25" s="309"/>
      <c r="L25" s="272">
        <v>2000</v>
      </c>
      <c r="M25" s="317" t="s">
        <v>373</v>
      </c>
      <c r="N25" s="311">
        <v>43483</v>
      </c>
      <c r="O25" s="311">
        <v>44578</v>
      </c>
      <c r="P25" s="309" t="s">
        <v>373</v>
      </c>
      <c r="Q25" s="309" t="s">
        <v>373</v>
      </c>
    </row>
    <row r="26" spans="1:17" s="223" customFormat="1" ht="24.75" customHeight="1">
      <c r="A26" s="312">
        <v>18</v>
      </c>
      <c r="B26" s="272" t="s">
        <v>450</v>
      </c>
      <c r="D26" s="308" t="s">
        <v>451</v>
      </c>
      <c r="E26" s="272" t="s">
        <v>452</v>
      </c>
      <c r="F26" s="272" t="s">
        <v>453</v>
      </c>
      <c r="G26" s="47">
        <v>2480</v>
      </c>
      <c r="H26" s="272" t="s">
        <v>454</v>
      </c>
      <c r="I26" s="272">
        <v>1</v>
      </c>
      <c r="J26" s="309" t="s">
        <v>373</v>
      </c>
      <c r="K26" s="309"/>
      <c r="L26" s="272">
        <v>1996</v>
      </c>
      <c r="M26" s="325">
        <v>8200</v>
      </c>
      <c r="N26" s="311">
        <v>43546</v>
      </c>
      <c r="O26" s="311">
        <v>44641</v>
      </c>
      <c r="P26" s="311">
        <v>43546</v>
      </c>
      <c r="Q26" s="311">
        <v>44641</v>
      </c>
    </row>
    <row r="27" spans="1:17" s="326" customFormat="1" ht="24.75" customHeight="1">
      <c r="A27" s="272">
        <v>19</v>
      </c>
      <c r="B27" s="272" t="s">
        <v>368</v>
      </c>
      <c r="C27" s="272" t="s">
        <v>455</v>
      </c>
      <c r="D27" s="308" t="s">
        <v>456</v>
      </c>
      <c r="E27" s="272" t="s">
        <v>457</v>
      </c>
      <c r="F27" s="272" t="s">
        <v>372</v>
      </c>
      <c r="G27" s="309" t="s">
        <v>373</v>
      </c>
      <c r="H27" s="272" t="s">
        <v>458</v>
      </c>
      <c r="I27" s="309" t="s">
        <v>373</v>
      </c>
      <c r="J27" s="272">
        <v>8000</v>
      </c>
      <c r="K27" s="272">
        <v>10000</v>
      </c>
      <c r="L27" s="272">
        <v>2010</v>
      </c>
      <c r="M27" s="325">
        <v>22000</v>
      </c>
      <c r="N27" s="311">
        <v>43626</v>
      </c>
      <c r="O27" s="311">
        <v>44721</v>
      </c>
      <c r="P27" s="311">
        <v>43626</v>
      </c>
      <c r="Q27" s="311">
        <v>44721</v>
      </c>
    </row>
    <row r="28" spans="1:17" s="223" customFormat="1" ht="24.75" customHeight="1">
      <c r="A28" s="312">
        <v>20</v>
      </c>
      <c r="B28" s="272" t="s">
        <v>459</v>
      </c>
      <c r="C28" s="272" t="s">
        <v>460</v>
      </c>
      <c r="D28" s="308" t="s">
        <v>461</v>
      </c>
      <c r="E28" s="272" t="s">
        <v>462</v>
      </c>
      <c r="F28" s="272" t="s">
        <v>385</v>
      </c>
      <c r="G28" s="272">
        <v>8424</v>
      </c>
      <c r="H28" s="272" t="s">
        <v>463</v>
      </c>
      <c r="I28" s="272">
        <v>6</v>
      </c>
      <c r="J28" s="309" t="s">
        <v>373</v>
      </c>
      <c r="K28" s="309"/>
      <c r="L28" s="272">
        <v>1974</v>
      </c>
      <c r="M28" s="317" t="s">
        <v>373</v>
      </c>
      <c r="N28" s="311">
        <v>43667</v>
      </c>
      <c r="O28" s="311">
        <v>44762</v>
      </c>
      <c r="P28" s="309" t="s">
        <v>373</v>
      </c>
      <c r="Q28" s="309" t="s">
        <v>373</v>
      </c>
    </row>
    <row r="29" spans="1:17" s="223" customFormat="1" ht="24.75" customHeight="1">
      <c r="A29" s="272">
        <v>21</v>
      </c>
      <c r="B29" s="312" t="s">
        <v>381</v>
      </c>
      <c r="C29" s="312" t="s">
        <v>464</v>
      </c>
      <c r="D29" s="313" t="s">
        <v>465</v>
      </c>
      <c r="E29" s="312" t="s">
        <v>466</v>
      </c>
      <c r="F29" s="312" t="s">
        <v>385</v>
      </c>
      <c r="G29" s="312">
        <v>2402</v>
      </c>
      <c r="H29" s="312" t="s">
        <v>467</v>
      </c>
      <c r="I29" s="312">
        <v>6</v>
      </c>
      <c r="J29" s="318" t="s">
        <v>373</v>
      </c>
      <c r="K29" s="318"/>
      <c r="L29" s="312">
        <v>2005</v>
      </c>
      <c r="M29" s="310">
        <v>23700</v>
      </c>
      <c r="N29" s="315">
        <v>43769</v>
      </c>
      <c r="O29" s="315">
        <v>44864</v>
      </c>
      <c r="P29" s="315">
        <v>43797</v>
      </c>
      <c r="Q29" s="315">
        <v>44892</v>
      </c>
    </row>
    <row r="30" spans="1:17" s="223" customFormat="1" ht="24.75" customHeight="1">
      <c r="A30" s="312">
        <v>22</v>
      </c>
      <c r="B30" s="323" t="s">
        <v>468</v>
      </c>
      <c r="C30" s="272" t="s">
        <v>469</v>
      </c>
      <c r="D30" s="323" t="s">
        <v>470</v>
      </c>
      <c r="E30" s="323" t="s">
        <v>471</v>
      </c>
      <c r="F30" s="323" t="s">
        <v>472</v>
      </c>
      <c r="G30" s="323">
        <v>11967</v>
      </c>
      <c r="H30" s="323" t="s">
        <v>473</v>
      </c>
      <c r="I30" s="323">
        <v>50</v>
      </c>
      <c r="J30" s="319" t="s">
        <v>373</v>
      </c>
      <c r="K30" s="319"/>
      <c r="L30" s="323">
        <v>2000</v>
      </c>
      <c r="M30" s="324">
        <v>87000</v>
      </c>
      <c r="N30" s="311">
        <v>43727</v>
      </c>
      <c r="O30" s="311">
        <v>44822</v>
      </c>
      <c r="P30" s="311">
        <v>43727</v>
      </c>
      <c r="Q30" s="311">
        <v>44822</v>
      </c>
    </row>
    <row r="31" spans="1:17" s="223" customFormat="1" ht="24.75" customHeight="1">
      <c r="A31" s="272">
        <v>23</v>
      </c>
      <c r="B31" s="312" t="s">
        <v>423</v>
      </c>
      <c r="C31" s="312" t="s">
        <v>474</v>
      </c>
      <c r="D31" s="313" t="s">
        <v>475</v>
      </c>
      <c r="E31" s="312" t="s">
        <v>476</v>
      </c>
      <c r="F31" s="312" t="s">
        <v>477</v>
      </c>
      <c r="G31" s="312">
        <v>84900</v>
      </c>
      <c r="H31" s="312" t="s">
        <v>485</v>
      </c>
      <c r="I31" s="312">
        <v>1</v>
      </c>
      <c r="J31" s="318" t="s">
        <v>373</v>
      </c>
      <c r="K31" s="318"/>
      <c r="L31" s="312">
        <v>2009</v>
      </c>
      <c r="M31" s="314">
        <v>37000</v>
      </c>
      <c r="N31" s="315">
        <v>43788</v>
      </c>
      <c r="O31" s="315">
        <v>44883</v>
      </c>
      <c r="P31" s="315">
        <v>43788</v>
      </c>
      <c r="Q31" s="315">
        <v>44883</v>
      </c>
    </row>
    <row r="32" spans="1:17" s="223" customFormat="1" ht="24.75" customHeight="1">
      <c r="A32" s="312">
        <v>24</v>
      </c>
      <c r="B32" s="312" t="s">
        <v>478</v>
      </c>
      <c r="C32" s="312" t="s">
        <v>479</v>
      </c>
      <c r="D32" s="313" t="s">
        <v>480</v>
      </c>
      <c r="E32" s="312" t="s">
        <v>481</v>
      </c>
      <c r="F32" s="312" t="s">
        <v>385</v>
      </c>
      <c r="G32" s="312">
        <v>6871</v>
      </c>
      <c r="H32" s="315">
        <v>42681</v>
      </c>
      <c r="I32" s="285">
        <v>6</v>
      </c>
      <c r="J32" s="318" t="s">
        <v>373</v>
      </c>
      <c r="K32" s="318"/>
      <c r="L32" s="312">
        <v>2016</v>
      </c>
      <c r="M32" s="314">
        <v>710000</v>
      </c>
      <c r="N32" s="315">
        <v>43776</v>
      </c>
      <c r="O32" s="315">
        <v>44871</v>
      </c>
      <c r="P32" s="315">
        <v>43776</v>
      </c>
      <c r="Q32" s="315">
        <v>44871</v>
      </c>
    </row>
    <row r="33" spans="1:17" s="223" customFormat="1" ht="24" customHeight="1">
      <c r="A33" s="272">
        <v>25</v>
      </c>
      <c r="B33" s="312" t="s">
        <v>368</v>
      </c>
      <c r="C33" s="312" t="s">
        <v>482</v>
      </c>
      <c r="D33" s="313" t="s">
        <v>486</v>
      </c>
      <c r="E33" s="312" t="s">
        <v>483</v>
      </c>
      <c r="F33" s="312" t="s">
        <v>484</v>
      </c>
      <c r="G33" s="318" t="s">
        <v>373</v>
      </c>
      <c r="H33" s="312" t="s">
        <v>485</v>
      </c>
      <c r="I33" s="318" t="s">
        <v>373</v>
      </c>
      <c r="J33" s="318">
        <v>4000</v>
      </c>
      <c r="K33" s="318">
        <v>6500</v>
      </c>
      <c r="L33" s="312">
        <v>2009</v>
      </c>
      <c r="M33" s="314">
        <v>10900</v>
      </c>
      <c r="N33" s="315">
        <v>43788</v>
      </c>
      <c r="O33" s="315">
        <v>44883</v>
      </c>
      <c r="P33" s="315">
        <v>43788</v>
      </c>
      <c r="Q33" s="315">
        <v>44883</v>
      </c>
    </row>
  </sheetData>
  <sheetProtection/>
  <mergeCells count="17">
    <mergeCell ref="P5:Q6"/>
    <mergeCell ref="K5:K7"/>
    <mergeCell ref="A8:Q8"/>
    <mergeCell ref="I5:I7"/>
    <mergeCell ref="A4:Q4"/>
    <mergeCell ref="A5:A7"/>
    <mergeCell ref="B5:B7"/>
    <mergeCell ref="C5:C7"/>
    <mergeCell ref="D5:D7"/>
    <mergeCell ref="E5:E7"/>
    <mergeCell ref="F5:F7"/>
    <mergeCell ref="G5:G7"/>
    <mergeCell ref="H5:H7"/>
    <mergeCell ref="J5:J7"/>
    <mergeCell ref="L5:L7"/>
    <mergeCell ref="M5:M7"/>
    <mergeCell ref="N5:O6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7.00390625" style="281" customWidth="1"/>
    <col min="2" max="2" width="23.8515625" style="281" customWidth="1"/>
    <col min="3" max="3" width="19.7109375" style="281" customWidth="1"/>
    <col min="4" max="4" width="24.28125" style="281" customWidth="1"/>
    <col min="5" max="5" width="15.28125" style="281" customWidth="1"/>
    <col min="6" max="6" width="23.8515625" style="281" customWidth="1"/>
    <col min="7" max="16384" width="9.140625" style="281" customWidth="1"/>
  </cols>
  <sheetData>
    <row r="1" ht="12.75">
      <c r="F1" s="29" t="s">
        <v>351</v>
      </c>
    </row>
    <row r="3" spans="1:6" ht="19.5" customHeight="1">
      <c r="A3" s="367" t="s">
        <v>343</v>
      </c>
      <c r="B3" s="367"/>
      <c r="C3" s="367"/>
      <c r="D3" s="367"/>
      <c r="E3" s="367"/>
      <c r="F3" s="367"/>
    </row>
    <row r="4" spans="1:6" ht="19.5" customHeight="1">
      <c r="A4" s="282" t="s">
        <v>316</v>
      </c>
      <c r="B4" s="283" t="s">
        <v>317</v>
      </c>
      <c r="C4" s="283" t="s">
        <v>318</v>
      </c>
      <c r="D4" s="283" t="s">
        <v>319</v>
      </c>
      <c r="E4" s="283" t="s">
        <v>320</v>
      </c>
      <c r="F4" s="284" t="s">
        <v>321</v>
      </c>
    </row>
    <row r="5" spans="1:6" ht="19.5" customHeight="1">
      <c r="A5" s="285">
        <v>1</v>
      </c>
      <c r="B5" s="286" t="s">
        <v>322</v>
      </c>
      <c r="C5" s="286" t="s">
        <v>323</v>
      </c>
      <c r="D5" s="287" t="s">
        <v>324</v>
      </c>
      <c r="E5" s="286" t="s">
        <v>325</v>
      </c>
      <c r="F5" s="288">
        <v>1000</v>
      </c>
    </row>
    <row r="6" spans="1:6" ht="19.5" customHeight="1">
      <c r="A6" s="289"/>
      <c r="B6" s="290"/>
      <c r="C6" s="290"/>
      <c r="D6" s="290"/>
      <c r="E6" s="290"/>
      <c r="F6" s="284">
        <f>SUM(F5:F5)</f>
        <v>1000</v>
      </c>
    </row>
    <row r="7" spans="1:6" ht="12.75">
      <c r="A7" s="277"/>
      <c r="B7" s="277"/>
      <c r="C7" s="277"/>
      <c r="D7" s="277"/>
      <c r="E7" s="277"/>
      <c r="F7" s="278"/>
    </row>
    <row r="8" spans="1:6" ht="19.5" customHeight="1">
      <c r="A8" s="367" t="s">
        <v>344</v>
      </c>
      <c r="B8" s="367"/>
      <c r="C8" s="367"/>
      <c r="D8" s="367"/>
      <c r="E8" s="367"/>
      <c r="F8" s="367"/>
    </row>
    <row r="9" spans="1:6" ht="19.5" customHeight="1">
      <c r="A9" s="282" t="s">
        <v>316</v>
      </c>
      <c r="B9" s="283" t="s">
        <v>317</v>
      </c>
      <c r="C9" s="283" t="s">
        <v>318</v>
      </c>
      <c r="D9" s="283" t="s">
        <v>319</v>
      </c>
      <c r="E9" s="283" t="s">
        <v>320</v>
      </c>
      <c r="F9" s="284" t="s">
        <v>321</v>
      </c>
    </row>
    <row r="10" spans="1:6" ht="19.5" customHeight="1">
      <c r="A10" s="285">
        <v>2</v>
      </c>
      <c r="B10" s="287" t="s">
        <v>326</v>
      </c>
      <c r="C10" s="287" t="s">
        <v>323</v>
      </c>
      <c r="D10" s="287" t="s">
        <v>328</v>
      </c>
      <c r="E10" s="287" t="s">
        <v>327</v>
      </c>
      <c r="F10" s="291">
        <v>360</v>
      </c>
    </row>
    <row r="11" spans="1:6" ht="19.5" customHeight="1">
      <c r="A11" s="292"/>
      <c r="B11" s="279"/>
      <c r="C11" s="279"/>
      <c r="D11" s="279"/>
      <c r="E11" s="279"/>
      <c r="F11" s="284">
        <f>SUM(F10)</f>
        <v>360</v>
      </c>
    </row>
    <row r="12" spans="1:6" ht="12.75">
      <c r="A12" s="293"/>
      <c r="B12" s="46"/>
      <c r="C12" s="46"/>
      <c r="D12" s="46"/>
      <c r="E12" s="46"/>
      <c r="F12" s="293"/>
    </row>
    <row r="13" spans="1:6" ht="19.5" customHeight="1">
      <c r="A13" s="367" t="s">
        <v>349</v>
      </c>
      <c r="B13" s="367"/>
      <c r="C13" s="367"/>
      <c r="D13" s="367"/>
      <c r="E13" s="367"/>
      <c r="F13" s="367"/>
    </row>
    <row r="14" spans="1:6" ht="19.5" customHeight="1">
      <c r="A14" s="282" t="s">
        <v>316</v>
      </c>
      <c r="B14" s="283" t="s">
        <v>317</v>
      </c>
      <c r="C14" s="283" t="s">
        <v>318</v>
      </c>
      <c r="D14" s="283" t="s">
        <v>319</v>
      </c>
      <c r="E14" s="283" t="s">
        <v>320</v>
      </c>
      <c r="F14" s="284" t="s">
        <v>321</v>
      </c>
    </row>
    <row r="15" spans="1:6" ht="34.5" customHeight="1">
      <c r="A15" s="285">
        <v>1</v>
      </c>
      <c r="B15" s="287" t="s">
        <v>326</v>
      </c>
      <c r="C15" s="287" t="s">
        <v>346</v>
      </c>
      <c r="D15" s="287" t="s">
        <v>329</v>
      </c>
      <c r="E15" s="287" t="s">
        <v>330</v>
      </c>
      <c r="F15" s="291">
        <v>1158.88</v>
      </c>
    </row>
    <row r="16" spans="1:6" ht="34.5" customHeight="1">
      <c r="A16" s="285">
        <v>2</v>
      </c>
      <c r="B16" s="287" t="s">
        <v>331</v>
      </c>
      <c r="C16" s="287" t="s">
        <v>347</v>
      </c>
      <c r="D16" s="287" t="s">
        <v>332</v>
      </c>
      <c r="E16" s="287" t="s">
        <v>333</v>
      </c>
      <c r="F16" s="291">
        <v>2549.12</v>
      </c>
    </row>
    <row r="17" spans="1:6" ht="34.5" customHeight="1">
      <c r="A17" s="285">
        <v>3</v>
      </c>
      <c r="B17" s="287" t="s">
        <v>326</v>
      </c>
      <c r="C17" s="287" t="s">
        <v>334</v>
      </c>
      <c r="D17" s="287" t="s">
        <v>345</v>
      </c>
      <c r="E17" s="287" t="s">
        <v>335</v>
      </c>
      <c r="F17" s="291">
        <v>3541</v>
      </c>
    </row>
    <row r="18" spans="1:6" ht="34.5" customHeight="1">
      <c r="A18" s="285">
        <v>4</v>
      </c>
      <c r="B18" s="287" t="s">
        <v>336</v>
      </c>
      <c r="C18" s="287" t="s">
        <v>348</v>
      </c>
      <c r="D18" s="287" t="s">
        <v>337</v>
      </c>
      <c r="E18" s="287" t="s">
        <v>338</v>
      </c>
      <c r="F18" s="291">
        <v>1326.82</v>
      </c>
    </row>
    <row r="19" spans="1:6" ht="45" customHeight="1">
      <c r="A19" s="285">
        <v>5</v>
      </c>
      <c r="B19" s="287" t="s">
        <v>326</v>
      </c>
      <c r="C19" s="287" t="s">
        <v>334</v>
      </c>
      <c r="D19" s="287" t="s">
        <v>339</v>
      </c>
      <c r="E19" s="287" t="s">
        <v>340</v>
      </c>
      <c r="F19" s="291">
        <v>10710.9</v>
      </c>
    </row>
    <row r="20" spans="1:6" ht="19.5" customHeight="1">
      <c r="A20" s="294"/>
      <c r="B20" s="279"/>
      <c r="C20" s="279"/>
      <c r="D20" s="279"/>
      <c r="E20" s="279"/>
      <c r="F20" s="284">
        <f>SUM(F15:F19)</f>
        <v>19286.72</v>
      </c>
    </row>
    <row r="23" spans="1:6" ht="19.5" customHeight="1">
      <c r="A23" s="367" t="s">
        <v>350</v>
      </c>
      <c r="B23" s="367"/>
      <c r="C23" s="367"/>
      <c r="D23" s="367"/>
      <c r="E23" s="367"/>
      <c r="F23" s="367"/>
    </row>
    <row r="24" spans="1:6" ht="19.5" customHeight="1">
      <c r="A24" s="282" t="s">
        <v>316</v>
      </c>
      <c r="B24" s="283" t="s">
        <v>317</v>
      </c>
      <c r="C24" s="283" t="s">
        <v>318</v>
      </c>
      <c r="D24" s="283" t="s">
        <v>319</v>
      </c>
      <c r="E24" s="283" t="s">
        <v>320</v>
      </c>
      <c r="F24" s="284" t="s">
        <v>321</v>
      </c>
    </row>
    <row r="25" spans="1:6" ht="19.5" customHeight="1">
      <c r="A25" s="285">
        <v>1</v>
      </c>
      <c r="B25" s="287" t="s">
        <v>341</v>
      </c>
      <c r="C25" s="287" t="s">
        <v>348</v>
      </c>
      <c r="D25" s="287" t="s">
        <v>352</v>
      </c>
      <c r="E25" s="287" t="s">
        <v>342</v>
      </c>
      <c r="F25" s="291">
        <v>4914</v>
      </c>
    </row>
    <row r="26" spans="1:6" ht="19.5" customHeight="1">
      <c r="A26" s="294"/>
      <c r="B26" s="280"/>
      <c r="C26" s="280"/>
      <c r="D26" s="280"/>
      <c r="E26" s="280"/>
      <c r="F26" s="284">
        <f>SUM(F25)</f>
        <v>4914</v>
      </c>
    </row>
  </sheetData>
  <sheetProtection/>
  <mergeCells count="4">
    <mergeCell ref="A3:F3"/>
    <mergeCell ref="A8:F8"/>
    <mergeCell ref="A13:F13"/>
    <mergeCell ref="A23:F23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3" max="4" width="19.7109375" style="0" customWidth="1"/>
    <col min="5" max="5" width="22.57421875" style="0" customWidth="1"/>
    <col min="6" max="7" width="19.7109375" style="0" customWidth="1"/>
    <col min="8" max="9" width="15.8515625" style="0" customWidth="1"/>
    <col min="10" max="10" width="14.421875" style="0" customWidth="1"/>
    <col min="11" max="11" width="15.140625" style="0" customWidth="1"/>
    <col min="12" max="12" width="16.00390625" style="0" customWidth="1"/>
    <col min="13" max="13" width="19.7109375" style="0" customWidth="1"/>
    <col min="14" max="14" width="16.421875" style="0" customWidth="1"/>
    <col min="15" max="15" width="19.7109375" style="0" customWidth="1"/>
    <col min="16" max="16" width="16.421875" style="0" customWidth="1"/>
  </cols>
  <sheetData>
    <row r="1" spans="4:15" ht="12.75">
      <c r="D1" s="30"/>
      <c r="E1" s="30"/>
      <c r="F1" s="30"/>
      <c r="G1" s="30"/>
      <c r="H1" s="30"/>
      <c r="I1" s="30"/>
      <c r="J1" s="30"/>
      <c r="K1" s="30"/>
      <c r="L1" s="30"/>
      <c r="M1" s="31" t="s">
        <v>11</v>
      </c>
      <c r="N1" s="30"/>
      <c r="O1" s="30"/>
    </row>
    <row r="2" spans="4:16" ht="12.75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51">
      <c r="B3" s="14" t="s">
        <v>5</v>
      </c>
      <c r="C3" s="15" t="s">
        <v>16</v>
      </c>
      <c r="D3" s="16" t="s">
        <v>32</v>
      </c>
      <c r="E3" s="16" t="s">
        <v>33</v>
      </c>
      <c r="F3" s="16" t="s">
        <v>17</v>
      </c>
      <c r="G3" s="17" t="s">
        <v>18</v>
      </c>
      <c r="H3" s="17" t="s">
        <v>19</v>
      </c>
      <c r="I3" s="16" t="s">
        <v>34</v>
      </c>
      <c r="J3" s="16" t="s">
        <v>35</v>
      </c>
      <c r="K3" s="17" t="s">
        <v>36</v>
      </c>
      <c r="L3" s="16" t="s">
        <v>37</v>
      </c>
      <c r="M3" s="16" t="s">
        <v>20</v>
      </c>
      <c r="N3" s="16" t="s">
        <v>39</v>
      </c>
      <c r="O3" s="16" t="s">
        <v>40</v>
      </c>
      <c r="P3" s="35" t="s">
        <v>41</v>
      </c>
    </row>
    <row r="4" spans="2:16" ht="12.75">
      <c r="B4" s="368"/>
      <c r="C4" s="368"/>
      <c r="D4" s="368"/>
      <c r="E4" s="368"/>
      <c r="F4" s="368"/>
      <c r="G4" s="368"/>
      <c r="H4" s="32"/>
      <c r="I4" s="32"/>
      <c r="J4" s="32"/>
      <c r="K4" s="32"/>
      <c r="L4" s="32"/>
      <c r="M4" s="39"/>
      <c r="N4" s="39"/>
      <c r="O4" s="39"/>
      <c r="P4" s="36"/>
    </row>
    <row r="5" spans="2:16" ht="34.5" customHeight="1">
      <c r="B5" s="18">
        <v>1</v>
      </c>
      <c r="C5" s="42" t="s">
        <v>76</v>
      </c>
      <c r="D5" s="34">
        <v>9123547.93</v>
      </c>
      <c r="E5" s="34">
        <v>17672042.2</v>
      </c>
      <c r="F5" s="21">
        <v>324962.94</v>
      </c>
      <c r="G5" s="21"/>
      <c r="H5" s="21"/>
      <c r="I5" s="34">
        <v>107135.6</v>
      </c>
      <c r="J5" s="34">
        <v>23047</v>
      </c>
      <c r="K5" s="34">
        <v>69125.39</v>
      </c>
      <c r="L5" s="21">
        <v>8853965.04</v>
      </c>
      <c r="M5" s="22">
        <v>14946193.88</v>
      </c>
      <c r="N5" s="22">
        <v>2000</v>
      </c>
      <c r="O5" s="21">
        <v>2000</v>
      </c>
      <c r="P5" s="40">
        <v>2000</v>
      </c>
    </row>
    <row r="6" spans="2:16" ht="26.25" customHeight="1">
      <c r="B6" s="18">
        <v>2</v>
      </c>
      <c r="C6" s="42" t="s">
        <v>52</v>
      </c>
      <c r="D6" s="33">
        <v>513409.66</v>
      </c>
      <c r="E6" s="33">
        <v>5065200</v>
      </c>
      <c r="F6" s="21">
        <v>238743.4</v>
      </c>
      <c r="G6" s="21">
        <v>16210.71</v>
      </c>
      <c r="H6" s="33"/>
      <c r="I6" s="33">
        <v>59333.96</v>
      </c>
      <c r="J6" s="33">
        <v>4525</v>
      </c>
      <c r="K6" s="33">
        <v>1000</v>
      </c>
      <c r="L6" s="38"/>
      <c r="M6" s="33"/>
      <c r="N6" s="33"/>
      <c r="O6" s="21"/>
      <c r="P6" s="25"/>
    </row>
    <row r="7" spans="2:16" ht="26.25" customHeight="1">
      <c r="B7" s="18">
        <v>3</v>
      </c>
      <c r="C7" s="42" t="s">
        <v>53</v>
      </c>
      <c r="D7" s="33">
        <v>3498825.21</v>
      </c>
      <c r="E7" s="33">
        <v>7138180</v>
      </c>
      <c r="F7" s="21">
        <v>191076.1</v>
      </c>
      <c r="G7" s="21">
        <v>11266.08</v>
      </c>
      <c r="H7" s="33"/>
      <c r="I7" s="33"/>
      <c r="J7" s="33"/>
      <c r="K7" s="33"/>
      <c r="L7" s="38"/>
      <c r="M7" s="33"/>
      <c r="N7" s="33"/>
      <c r="O7" s="21"/>
      <c r="P7" s="25"/>
    </row>
    <row r="8" spans="2:16" ht="26.25" customHeight="1">
      <c r="B8" s="18">
        <v>4</v>
      </c>
      <c r="C8" s="42" t="s">
        <v>54</v>
      </c>
      <c r="D8" s="33">
        <v>44797.54</v>
      </c>
      <c r="E8" s="33"/>
      <c r="F8" s="21">
        <v>133124.23</v>
      </c>
      <c r="G8" s="21">
        <v>11713.71</v>
      </c>
      <c r="H8" s="33"/>
      <c r="I8" s="33">
        <v>8715.57</v>
      </c>
      <c r="J8" s="33">
        <v>5988</v>
      </c>
      <c r="K8" s="33">
        <v>99</v>
      </c>
      <c r="L8" s="38"/>
      <c r="M8" s="33"/>
      <c r="N8" s="33"/>
      <c r="O8" s="21"/>
      <c r="P8" s="25"/>
    </row>
    <row r="9" spans="2:16" ht="26.25" customHeight="1">
      <c r="B9" s="18">
        <v>5</v>
      </c>
      <c r="C9" s="42" t="s">
        <v>47</v>
      </c>
      <c r="D9" s="33">
        <v>201411.61</v>
      </c>
      <c r="E9" s="33">
        <v>5159000</v>
      </c>
      <c r="F9" s="21">
        <v>158123.04</v>
      </c>
      <c r="G9" s="21">
        <v>19268.39</v>
      </c>
      <c r="H9" s="33"/>
      <c r="I9" s="33">
        <v>16827.02</v>
      </c>
      <c r="J9" s="33">
        <v>1725</v>
      </c>
      <c r="K9" s="33">
        <v>1500</v>
      </c>
      <c r="L9" s="38"/>
      <c r="M9" s="33"/>
      <c r="N9" s="33"/>
      <c r="O9" s="21"/>
      <c r="P9" s="25"/>
    </row>
    <row r="10" spans="2:16" ht="26.25" customHeight="1">
      <c r="B10" s="18">
        <v>6</v>
      </c>
      <c r="C10" s="42" t="s">
        <v>48</v>
      </c>
      <c r="D10" s="33">
        <v>1055036.65</v>
      </c>
      <c r="E10" s="33">
        <v>9857442</v>
      </c>
      <c r="F10" s="21">
        <v>1128201.85</v>
      </c>
      <c r="G10" s="21">
        <v>9728.93</v>
      </c>
      <c r="H10" s="33"/>
      <c r="I10" s="33">
        <v>41051.97</v>
      </c>
      <c r="J10" s="33">
        <v>925</v>
      </c>
      <c r="K10" s="33"/>
      <c r="L10" s="38"/>
      <c r="M10" s="33"/>
      <c r="N10" s="33"/>
      <c r="O10" s="21"/>
      <c r="P10" s="25"/>
    </row>
    <row r="11" spans="2:16" ht="26.25" customHeight="1">
      <c r="B11" s="18">
        <v>7</v>
      </c>
      <c r="C11" s="42" t="s">
        <v>49</v>
      </c>
      <c r="D11" s="33">
        <v>270983.49</v>
      </c>
      <c r="E11" s="33">
        <v>2046012.5</v>
      </c>
      <c r="F11" s="21">
        <v>107708.26</v>
      </c>
      <c r="G11" s="21">
        <v>4939.48</v>
      </c>
      <c r="H11" s="33"/>
      <c r="I11" s="33"/>
      <c r="J11" s="33"/>
      <c r="K11" s="33"/>
      <c r="L11" s="38"/>
      <c r="M11" s="33"/>
      <c r="N11" s="33"/>
      <c r="O11" s="21"/>
      <c r="P11" s="25"/>
    </row>
    <row r="12" spans="2:16" ht="34.5" customHeight="1">
      <c r="B12" s="18">
        <v>8</v>
      </c>
      <c r="C12" s="42" t="s">
        <v>50</v>
      </c>
      <c r="D12" s="33">
        <v>132603.7</v>
      </c>
      <c r="E12" s="33"/>
      <c r="F12" s="21">
        <v>133459.54</v>
      </c>
      <c r="G12" s="21">
        <v>9614</v>
      </c>
      <c r="H12" s="33"/>
      <c r="I12" s="33">
        <v>18260.21</v>
      </c>
      <c r="J12" s="33">
        <v>10903.59</v>
      </c>
      <c r="K12" s="33">
        <v>2932.5</v>
      </c>
      <c r="L12" s="38"/>
      <c r="M12" s="33"/>
      <c r="N12" s="33"/>
      <c r="O12" s="21"/>
      <c r="P12" s="25"/>
    </row>
    <row r="13" spans="2:16" ht="34.5" customHeight="1">
      <c r="B13" s="18">
        <v>9</v>
      </c>
      <c r="C13" s="42" t="s">
        <v>51</v>
      </c>
      <c r="D13" s="33">
        <v>2500457.03</v>
      </c>
      <c r="E13" s="33">
        <v>12582472.7</v>
      </c>
      <c r="F13" s="21">
        <v>127660.42</v>
      </c>
      <c r="G13" s="21">
        <v>4939.48</v>
      </c>
      <c r="H13" s="33"/>
      <c r="I13" s="33">
        <v>6068</v>
      </c>
      <c r="J13" s="33">
        <v>5523.56</v>
      </c>
      <c r="K13" s="33">
        <v>451</v>
      </c>
      <c r="L13" s="38"/>
      <c r="M13" s="33"/>
      <c r="N13" s="33"/>
      <c r="O13" s="21"/>
      <c r="P13" s="25"/>
    </row>
    <row r="14" spans="2:16" ht="34.5" customHeight="1">
      <c r="B14" s="18">
        <v>10</v>
      </c>
      <c r="C14" s="42" t="s">
        <v>78</v>
      </c>
      <c r="D14" s="33"/>
      <c r="E14" s="33"/>
      <c r="F14" s="21">
        <v>22741.38</v>
      </c>
      <c r="G14" s="21"/>
      <c r="H14" s="33"/>
      <c r="I14" s="33">
        <v>29490.57</v>
      </c>
      <c r="J14" s="33">
        <v>3550</v>
      </c>
      <c r="K14" s="33">
        <v>2121.75</v>
      </c>
      <c r="L14" s="21"/>
      <c r="M14" s="33"/>
      <c r="N14" s="33"/>
      <c r="O14" s="21"/>
      <c r="P14" s="25"/>
    </row>
    <row r="15" spans="2:16" ht="34.5" customHeight="1">
      <c r="B15" s="18">
        <v>11</v>
      </c>
      <c r="C15" s="42" t="s">
        <v>77</v>
      </c>
      <c r="D15" s="33"/>
      <c r="E15" s="33"/>
      <c r="F15" s="21">
        <v>15538.22</v>
      </c>
      <c r="G15" s="21"/>
      <c r="H15" s="33"/>
      <c r="I15" s="33">
        <v>7086.08</v>
      </c>
      <c r="J15" s="33">
        <v>2669</v>
      </c>
      <c r="K15" s="33">
        <v>12476.53</v>
      </c>
      <c r="L15" s="26"/>
      <c r="M15" s="33"/>
      <c r="N15" s="33">
        <v>300</v>
      </c>
      <c r="O15" s="23">
        <v>300</v>
      </c>
      <c r="P15" s="23">
        <v>300</v>
      </c>
    </row>
    <row r="16" spans="2:16" ht="12.75">
      <c r="B16" s="19"/>
      <c r="C16" s="14" t="s">
        <v>7</v>
      </c>
      <c r="D16" s="20">
        <f>SUM(D5:D13)</f>
        <v>17341072.82</v>
      </c>
      <c r="E16" s="20">
        <f>SUM(E5:E13)</f>
        <v>59520349.400000006</v>
      </c>
      <c r="F16" s="20">
        <f>SUM(F5:F15)</f>
        <v>2581339.38</v>
      </c>
      <c r="G16" s="20">
        <f aca="true" t="shared" si="0" ref="G16:P16">SUM(G5:G15)</f>
        <v>87680.78</v>
      </c>
      <c r="H16" s="20">
        <f t="shared" si="0"/>
        <v>0</v>
      </c>
      <c r="I16" s="20">
        <f>SUM(I5:I15)</f>
        <v>293968.98</v>
      </c>
      <c r="J16" s="20">
        <f>SUM(J5:J6,J8:J10,J12:J15)</f>
        <v>58856.149999999994</v>
      </c>
      <c r="K16" s="20">
        <f>SUM(K5:K6,K8:K9,K12:K15)</f>
        <v>89706.17</v>
      </c>
      <c r="L16" s="20">
        <f t="shared" si="0"/>
        <v>8853965.04</v>
      </c>
      <c r="M16" s="20">
        <f t="shared" si="0"/>
        <v>14946193.88</v>
      </c>
      <c r="N16" s="20">
        <f t="shared" si="0"/>
        <v>2300</v>
      </c>
      <c r="O16" s="20">
        <f t="shared" si="0"/>
        <v>2300</v>
      </c>
      <c r="P16" s="20">
        <f t="shared" si="0"/>
        <v>2300</v>
      </c>
    </row>
    <row r="17" spans="4:16" ht="12.75"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4:16" ht="12.7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ht="12.7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4:16" ht="12.75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4:16" ht="12.75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4:16" ht="12.75">
      <c r="D22" s="30">
        <f>D16+F16+G16</f>
        <v>20010092.98</v>
      </c>
      <c r="E22" s="30">
        <f>E16+F16+G16</f>
        <v>62189369.56000001</v>
      </c>
      <c r="F22" s="30"/>
      <c r="G22" s="30"/>
      <c r="H22" s="30"/>
      <c r="I22" s="30">
        <f>SUM(I16:K16)</f>
        <v>442531.3</v>
      </c>
      <c r="J22" s="30"/>
      <c r="K22" s="30"/>
      <c r="L22" s="30"/>
      <c r="M22" s="30"/>
      <c r="N22" s="30"/>
      <c r="O22" s="30"/>
      <c r="P22" s="30"/>
    </row>
    <row r="23" spans="4:16" ht="12.75">
      <c r="D23" s="30">
        <v>100000</v>
      </c>
      <c r="E23" s="30">
        <v>100000</v>
      </c>
      <c r="F23" s="30"/>
      <c r="G23" s="30"/>
      <c r="H23" s="30"/>
      <c r="I23" s="30">
        <v>10000</v>
      </c>
      <c r="J23" s="30"/>
      <c r="K23" s="30"/>
      <c r="L23" s="30"/>
      <c r="M23" s="30"/>
      <c r="N23" s="30"/>
      <c r="O23" s="30"/>
      <c r="P23" s="30"/>
    </row>
    <row r="24" spans="4:16" ht="12.75">
      <c r="D24" s="30">
        <v>10000</v>
      </c>
      <c r="E24" s="30">
        <v>10000</v>
      </c>
      <c r="F24" s="30"/>
      <c r="G24" s="30"/>
      <c r="H24" s="30"/>
      <c r="I24" s="30">
        <v>10000</v>
      </c>
      <c r="J24" s="30"/>
      <c r="K24" s="30"/>
      <c r="L24" s="30"/>
      <c r="M24" s="30"/>
      <c r="N24" s="30"/>
      <c r="O24" s="30"/>
      <c r="P24" s="30"/>
    </row>
    <row r="25" spans="4:16" ht="12.75">
      <c r="D25" s="30">
        <v>10000</v>
      </c>
      <c r="E25" s="30">
        <v>10000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4:16" ht="12.75">
      <c r="D26" s="30">
        <v>10000</v>
      </c>
      <c r="E26" s="30">
        <v>10000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4:16" ht="12.7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4:16" ht="12.75">
      <c r="D28" s="30">
        <f>SUM(D22:D27)</f>
        <v>20140092.98</v>
      </c>
      <c r="E28" s="30">
        <f>SUM(E22:E27)</f>
        <v>62319369.56000001</v>
      </c>
      <c r="F28" s="30"/>
      <c r="G28" s="30"/>
      <c r="H28" s="30"/>
      <c r="I28" s="30">
        <f>SUM(I22:I27)</f>
        <v>462531.3</v>
      </c>
      <c r="J28" s="30"/>
      <c r="K28" s="30"/>
      <c r="L28" s="30"/>
      <c r="M28" s="30"/>
      <c r="N28" s="30"/>
      <c r="O28" s="30"/>
      <c r="P28" s="30"/>
    </row>
    <row r="29" spans="4:16" ht="12.7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</sheetData>
  <sheetProtection/>
  <mergeCells count="1">
    <mergeCell ref="B4:G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b.janiaczyk</cp:lastModifiedBy>
  <cp:lastPrinted>2018-11-08T08:08:08Z</cp:lastPrinted>
  <dcterms:created xsi:type="dcterms:W3CDTF">2003-03-13T10:23:20Z</dcterms:created>
  <dcterms:modified xsi:type="dcterms:W3CDTF">2018-11-21T09:12:08Z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