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090" activeTab="0"/>
  </bookViews>
  <sheets>
    <sheet name="500000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<sst xmlns="http://schemas.openxmlformats.org/spreadsheetml/2006/main" count="59" uniqueCount="59">
  <si>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18.05</t>
  </si>
  <si>
    <t>14.01</t>
  </si>
  <si>
    <t>14.02</t>
  </si>
  <si>
    <t>14.03</t>
  </si>
  <si>
    <t>14.04</t>
  </si>
  <si>
    <t>14.05</t>
  </si>
  <si>
    <t>14.06</t>
  </si>
  <si>
    <t>14.07</t>
  </si>
  <si>
    <t>14.08</t>
  </si>
  <si>
    <t>14.09</t>
  </si>
  <si>
    <t>14.10</t>
  </si>
  <si>
    <t>14.11</t>
  </si>
  <si>
    <t>14.12</t>
  </si>
  <si>
    <t>15.01</t>
  </si>
  <si>
    <t>15.02</t>
  </si>
  <si>
    <t>15.03</t>
  </si>
  <si>
    <t>15.04</t>
  </si>
  <si>
    <t>15.05</t>
  </si>
  <si>
    <t>15.06</t>
  </si>
  <si>
    <t>15.07</t>
  </si>
  <si>
    <t>15.08</t>
  </si>
  <si>
    <t>15.09</t>
  </si>
  <si>
    <t>15.10</t>
  </si>
  <si>
    <t>15.11</t>
  </si>
  <si>
    <t>15.12</t>
  </si>
  <si>
    <t>16.01</t>
  </si>
  <si>
    <t>16.02</t>
  </si>
  <si>
    <t>16.03</t>
  </si>
  <si>
    <t>16.04</t>
  </si>
  <si>
    <t>16.05</t>
  </si>
  <si>
    <t>16.06</t>
  </si>
  <si>
    <t>16.07</t>
  </si>
  <si>
    <t>16.08</t>
  </si>
  <si>
    <t>16.09</t>
  </si>
  <si>
    <t>16.10</t>
  </si>
  <si>
    <t>16.11</t>
  </si>
  <si>
    <t>16.12</t>
  </si>
  <si>
    <t>17.01</t>
  </si>
  <si>
    <t>17.02</t>
  </si>
  <si>
    <t>17.03</t>
  </si>
  <si>
    <t>17.04</t>
  </si>
  <si>
    <t>17.05</t>
  </si>
  <si>
    <t>17.06</t>
  </si>
  <si>
    <t>17.07</t>
  </si>
  <si>
    <t>17.08</t>
  </si>
  <si>
    <t>17.09</t>
  </si>
  <si>
    <t>17.10</t>
  </si>
  <si>
    <t>17.11</t>
  </si>
  <si>
    <t>17.12</t>
  </si>
  <si>
    <t>18.01</t>
  </si>
  <si>
    <t>18.02</t>
  </si>
  <si>
    <t>18.03</t>
  </si>
  <si>
    <t>18.04</t>
  </si>
  <si>
    <t>18.06</t>
  </si>
  <si>
    <t>18.07</t>
  </si>
  <si>
    <t>18.08</t>
  </si>
  <si>
    <t>18.09</t>
  </si>
  <si>
    <t>18.10</t>
  </si>
  <si>
    <t>18.11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</si>
</sst>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#,##0.00\ &quot;zł&quot;"/>
    <numFmt numFmtId="168" formatCode="#,##0.0\ &quot;zł&quot;"/>
    <numFmt numFmtId="169" formatCode="#,##0.000\ &quot;zł&quot;"/>
    <numFmt numFmtId="170" formatCode="#,##0.0000\ &quot;zł&quot;"/>
    <numFmt numFmtId="171" formatCode="#,##0.0000\ _z_ł"/>
    <numFmt numFmtId="172" formatCode="0.000000000"/>
    <numFmt numFmtId="173" formatCode="0.00000000"/>
    <numFmt numFmtId="174" formatCode="0.0000000"/>
    <numFmt numFmtId="175" formatCode="0.000000"/>
    <numFmt numFmtId="176" formatCode="0.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0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1" fillId="0" borderId="11" xfId="0" applyNumberFormat="1" applyFont="1" applyBorder="1" applyAlignment="1">
      <alignment/>
    </xf>
    <xf numFmtId="16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7" fontId="0" fillId="0" borderId="0" xfId="0" applyNumberFormat="1" applyBorder="1" applyAlignment="1">
      <alignment/>
    </xf>
    <xf numFmtId="167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7" fontId="0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7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7" fontId="0" fillId="0" borderId="16" xfId="0" applyNumberFormat="1" applyBorder="1" applyAlignment="1">
      <alignment/>
    </xf>
    <xf numFmtId="167" fontId="1" fillId="0" borderId="16" xfId="0" applyNumberFormat="1" applyFont="1" applyBorder="1" applyAlignment="1">
      <alignment/>
    </xf>
    <xf numFmtId="167" fontId="0" fillId="0" borderId="17" xfId="0" applyNumberFormat="1" applyBorder="1" applyAlignment="1">
      <alignment/>
    </xf>
    <xf numFmtId="4" fontId="0" fillId="0" borderId="13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I1">
      <selection activeCell="H1" sqref="A1:H16384"/>
    </sheetView>
  </sheetViews>
  <sheetFormatPr defaultColWidth="9.140625" defaultRowHeight="12.75"/>
  <cols>
    <col min="1" max="1" width="10.140625" style="0" hidden="1" customWidth="1"/>
    <col min="2" max="2" width="12.28125" style="0" hidden="1" customWidth="1"/>
    <col min="3" max="3" width="11.28125" style="0" hidden="1" customWidth="1"/>
    <col min="4" max="4" width="12.140625" style="0" hidden="1" customWidth="1"/>
    <col min="5" max="8" width="9.140625" style="0" hidden="1" customWidth="1"/>
    <col min="9" max="9" width="10.140625" style="0" bestFit="1" customWidth="1"/>
    <col min="10" max="10" width="12.28125" style="0" bestFit="1" customWidth="1"/>
    <col min="11" max="11" width="11.28125" style="0" bestFit="1" customWidth="1"/>
    <col min="12" max="12" width="12.140625" style="0" bestFit="1" customWidth="1"/>
  </cols>
  <sheetData>
    <row r="1" spans="1:12" ht="12.75">
      <c r="A1" s="1"/>
      <c r="B1" s="2"/>
      <c r="C1" s="3"/>
      <c r="D1" s="4"/>
      <c r="I1" s="1">
        <v>0.0278</v>
      </c>
      <c r="J1" s="2"/>
      <c r="K1" s="3"/>
      <c r="L1" s="4"/>
    </row>
    <row r="2" spans="1:12" ht="12.75">
      <c r="A2" s="5"/>
      <c r="B2" s="6"/>
      <c r="C2" s="6"/>
      <c r="D2" s="7"/>
      <c r="I2" s="5"/>
      <c r="J2" s="6"/>
      <c r="K2" s="6"/>
      <c r="L2" s="7"/>
    </row>
    <row r="3" spans="1:12" ht="12.75">
      <c r="A3" s="17"/>
      <c r="B3" s="8"/>
      <c r="C3" s="8"/>
      <c r="D3" s="9"/>
      <c r="I3" s="17">
        <v>500000</v>
      </c>
      <c r="J3" s="8"/>
      <c r="K3" s="8"/>
      <c r="L3" s="9"/>
    </row>
    <row r="4" spans="1:12" ht="12.75">
      <c r="A4" s="5"/>
      <c r="B4" s="6"/>
      <c r="C4" s="6"/>
      <c r="D4" s="7"/>
      <c r="I4" s="5"/>
      <c r="J4" s="6"/>
      <c r="K4" s="6">
        <f>(I3*I1*131)/365</f>
        <v>4988.767123287671</v>
      </c>
      <c r="L4" s="7">
        <f>I3</f>
        <v>500000</v>
      </c>
    </row>
    <row r="5" spans="1:12" ht="12.75">
      <c r="A5" s="5"/>
      <c r="B5" s="6"/>
      <c r="C5" s="10"/>
      <c r="D5" s="7"/>
      <c r="I5" s="5" t="s">
        <v>1</v>
      </c>
      <c r="J5" s="6"/>
      <c r="K5" s="10">
        <f>(L4*($I$1)*31)/365</f>
        <v>1180.5479452054794</v>
      </c>
      <c r="L5" s="7">
        <f>L4-J5</f>
        <v>500000</v>
      </c>
    </row>
    <row r="6" spans="1:12" ht="12.75">
      <c r="A6" s="5"/>
      <c r="B6" s="6"/>
      <c r="C6" s="10"/>
      <c r="D6" s="7"/>
      <c r="I6" s="5" t="s">
        <v>2</v>
      </c>
      <c r="J6" s="6"/>
      <c r="K6" s="10">
        <f>(L5*($I$1)*28)/365</f>
        <v>1066.3013698630136</v>
      </c>
      <c r="L6" s="7">
        <f aca="true" t="shared" si="0" ref="L6:L63">L5-J6</f>
        <v>500000</v>
      </c>
    </row>
    <row r="7" spans="1:12" ht="12.75">
      <c r="A7" s="5"/>
      <c r="B7" s="6"/>
      <c r="C7" s="10"/>
      <c r="D7" s="7"/>
      <c r="I7" s="5" t="s">
        <v>3</v>
      </c>
      <c r="J7" s="6">
        <v>20000</v>
      </c>
      <c r="K7" s="10">
        <f>(L6*($I$1)*31)/365</f>
        <v>1180.5479452054794</v>
      </c>
      <c r="L7" s="7">
        <f t="shared" si="0"/>
        <v>480000</v>
      </c>
    </row>
    <row r="8" spans="1:12" ht="12.75">
      <c r="A8" s="5"/>
      <c r="B8" s="6"/>
      <c r="C8" s="10"/>
      <c r="D8" s="7"/>
      <c r="I8" s="5" t="s">
        <v>4</v>
      </c>
      <c r="J8" s="6"/>
      <c r="K8" s="10">
        <f>(L7*($I$1)*30)/365</f>
        <v>1096.7671232876712</v>
      </c>
      <c r="L8" s="7">
        <f t="shared" si="0"/>
        <v>480000</v>
      </c>
    </row>
    <row r="9" spans="1:12" ht="12.75">
      <c r="A9" s="5"/>
      <c r="B9" s="6"/>
      <c r="C9" s="10"/>
      <c r="D9" s="7"/>
      <c r="I9" s="5" t="s">
        <v>5</v>
      </c>
      <c r="J9" s="6"/>
      <c r="K9" s="10">
        <f>(L8*($I$1)*31)/365</f>
        <v>1133.3260273972603</v>
      </c>
      <c r="L9" s="7">
        <f t="shared" si="0"/>
        <v>480000</v>
      </c>
    </row>
    <row r="10" spans="1:12" ht="12.75">
      <c r="A10" s="5"/>
      <c r="B10" s="6"/>
      <c r="C10" s="10"/>
      <c r="D10" s="7"/>
      <c r="I10" s="5" t="s">
        <v>6</v>
      </c>
      <c r="J10" s="6">
        <v>20000</v>
      </c>
      <c r="K10" s="10">
        <f>(L9*($I$1)*30)/365</f>
        <v>1096.7671232876712</v>
      </c>
      <c r="L10" s="7">
        <f t="shared" si="0"/>
        <v>460000</v>
      </c>
    </row>
    <row r="11" spans="1:12" ht="12.75">
      <c r="A11" s="5"/>
      <c r="B11" s="6"/>
      <c r="C11" s="10"/>
      <c r="D11" s="7"/>
      <c r="I11" s="5" t="s">
        <v>7</v>
      </c>
      <c r="J11" s="6"/>
      <c r="K11" s="10">
        <f>(L10*($I$1)*31)/365</f>
        <v>1086.1041095890412</v>
      </c>
      <c r="L11" s="7">
        <f t="shared" si="0"/>
        <v>460000</v>
      </c>
    </row>
    <row r="12" spans="1:12" ht="12.75">
      <c r="A12" s="5"/>
      <c r="B12" s="6"/>
      <c r="C12" s="10"/>
      <c r="D12" s="7"/>
      <c r="I12" s="5" t="s">
        <v>8</v>
      </c>
      <c r="J12" s="6"/>
      <c r="K12" s="10">
        <f>(L11*($I$1)*31)/365</f>
        <v>1086.1041095890412</v>
      </c>
      <c r="L12" s="7">
        <f t="shared" si="0"/>
        <v>460000</v>
      </c>
    </row>
    <row r="13" spans="1:12" ht="12.75">
      <c r="A13" s="5"/>
      <c r="B13" s="6"/>
      <c r="C13" s="10"/>
      <c r="D13" s="7"/>
      <c r="I13" s="5" t="s">
        <v>9</v>
      </c>
      <c r="J13" s="6"/>
      <c r="K13" s="10">
        <f>(L12*($I$1)*30)/365</f>
        <v>1051.0684931506848</v>
      </c>
      <c r="L13" s="7">
        <f t="shared" si="0"/>
        <v>460000</v>
      </c>
    </row>
    <row r="14" spans="1:12" ht="12.75">
      <c r="A14" s="5"/>
      <c r="B14" s="6"/>
      <c r="C14" s="10"/>
      <c r="D14" s="7"/>
      <c r="I14" s="5" t="s">
        <v>10</v>
      </c>
      <c r="J14" s="6">
        <v>20000</v>
      </c>
      <c r="K14" s="10">
        <f>(L13*($I$1)*31)/365</f>
        <v>1086.1041095890412</v>
      </c>
      <c r="L14" s="7">
        <f t="shared" si="0"/>
        <v>440000</v>
      </c>
    </row>
    <row r="15" spans="1:12" ht="12.75">
      <c r="A15" s="5"/>
      <c r="B15" s="6"/>
      <c r="C15" s="10"/>
      <c r="D15" s="7"/>
      <c r="I15" s="5" t="s">
        <v>11</v>
      </c>
      <c r="J15" s="6"/>
      <c r="K15" s="10">
        <f>(L14*($I$1)*30)/365</f>
        <v>1005.3698630136986</v>
      </c>
      <c r="L15" s="7">
        <f t="shared" si="0"/>
        <v>440000</v>
      </c>
    </row>
    <row r="16" spans="1:12" ht="12.75">
      <c r="A16" s="5"/>
      <c r="B16" s="6"/>
      <c r="C16" s="10"/>
      <c r="D16" s="7"/>
      <c r="I16" s="5" t="s">
        <v>12</v>
      </c>
      <c r="J16" s="6"/>
      <c r="K16" s="10">
        <f>(L15*($I$1)*31)/365</f>
        <v>1038.8821917808218</v>
      </c>
      <c r="L16" s="7">
        <f t="shared" si="0"/>
        <v>440000</v>
      </c>
    </row>
    <row r="17" spans="1:12" ht="12.75">
      <c r="A17" s="5"/>
      <c r="B17" s="6"/>
      <c r="C17" s="10"/>
      <c r="D17" s="7"/>
      <c r="I17" s="5" t="s">
        <v>13</v>
      </c>
      <c r="J17" s="6"/>
      <c r="K17" s="10">
        <f>(L16*($I$1)*31)/365</f>
        <v>1038.8821917808218</v>
      </c>
      <c r="L17" s="7">
        <f t="shared" si="0"/>
        <v>440000</v>
      </c>
    </row>
    <row r="18" spans="1:12" ht="12.75">
      <c r="A18" s="5"/>
      <c r="B18" s="6"/>
      <c r="C18" s="10"/>
      <c r="D18" s="7"/>
      <c r="I18" s="5" t="s">
        <v>14</v>
      </c>
      <c r="J18" s="6"/>
      <c r="K18" s="10">
        <f>(L17*($I$1)*28)/365</f>
        <v>938.345205479452</v>
      </c>
      <c r="L18" s="7">
        <f t="shared" si="0"/>
        <v>440000</v>
      </c>
    </row>
    <row r="19" spans="1:12" ht="12.75">
      <c r="A19" s="5"/>
      <c r="B19" s="6"/>
      <c r="C19" s="10"/>
      <c r="D19" s="7"/>
      <c r="I19" s="5" t="s">
        <v>15</v>
      </c>
      <c r="J19" s="6">
        <v>20000</v>
      </c>
      <c r="K19" s="10">
        <f>(L18*($I$1)*31)/365</f>
        <v>1038.8821917808218</v>
      </c>
      <c r="L19" s="7">
        <f t="shared" si="0"/>
        <v>420000</v>
      </c>
    </row>
    <row r="20" spans="1:12" ht="12.75">
      <c r="A20" s="5"/>
      <c r="B20" s="6"/>
      <c r="C20" s="10"/>
      <c r="D20" s="7"/>
      <c r="I20" s="5" t="s">
        <v>16</v>
      </c>
      <c r="J20" s="6"/>
      <c r="K20" s="10">
        <f>(L19*($I$1)*30)/365</f>
        <v>959.6712328767123</v>
      </c>
      <c r="L20" s="7">
        <f t="shared" si="0"/>
        <v>420000</v>
      </c>
    </row>
    <row r="21" spans="1:12" ht="12.75">
      <c r="A21" s="5"/>
      <c r="B21" s="6"/>
      <c r="C21" s="10"/>
      <c r="D21" s="7"/>
      <c r="I21" s="5" t="s">
        <v>17</v>
      </c>
      <c r="J21" s="6"/>
      <c r="K21" s="10">
        <f>(L20*($I$1)*31)/365</f>
        <v>991.6602739726028</v>
      </c>
      <c r="L21" s="7">
        <f t="shared" si="0"/>
        <v>420000</v>
      </c>
    </row>
    <row r="22" spans="1:12" ht="12.75">
      <c r="A22" s="5"/>
      <c r="B22" s="6"/>
      <c r="C22" s="10"/>
      <c r="D22" s="7"/>
      <c r="I22" s="5" t="s">
        <v>18</v>
      </c>
      <c r="J22" s="6">
        <v>20000</v>
      </c>
      <c r="K22" s="10">
        <f>(L21*($I$1)*30)/365</f>
        <v>959.6712328767123</v>
      </c>
      <c r="L22" s="7">
        <f t="shared" si="0"/>
        <v>400000</v>
      </c>
    </row>
    <row r="23" spans="1:12" ht="12.75">
      <c r="A23" s="5"/>
      <c r="B23" s="6"/>
      <c r="C23" s="10"/>
      <c r="D23" s="7"/>
      <c r="I23" s="5" t="s">
        <v>19</v>
      </c>
      <c r="J23" s="6"/>
      <c r="K23" s="10">
        <f>(L22*($I$1)*31)/365</f>
        <v>944.4383561643835</v>
      </c>
      <c r="L23" s="7">
        <f t="shared" si="0"/>
        <v>400000</v>
      </c>
    </row>
    <row r="24" spans="1:12" ht="12.75">
      <c r="A24" s="5"/>
      <c r="B24" s="6"/>
      <c r="C24" s="10"/>
      <c r="D24" s="7"/>
      <c r="I24" s="5" t="s">
        <v>20</v>
      </c>
      <c r="J24" s="6"/>
      <c r="K24" s="10">
        <f>(L23*($I$1)*31)/365</f>
        <v>944.4383561643835</v>
      </c>
      <c r="L24" s="7">
        <f t="shared" si="0"/>
        <v>400000</v>
      </c>
    </row>
    <row r="25" spans="1:12" ht="12.75">
      <c r="A25" s="5"/>
      <c r="B25" s="6"/>
      <c r="C25" s="10"/>
      <c r="D25" s="7"/>
      <c r="I25" s="5" t="s">
        <v>21</v>
      </c>
      <c r="J25" s="6"/>
      <c r="K25" s="10">
        <f>(L24*($I$1)*30)/365</f>
        <v>913.972602739726</v>
      </c>
      <c r="L25" s="7">
        <f t="shared" si="0"/>
        <v>400000</v>
      </c>
    </row>
    <row r="26" spans="1:12" ht="12.75">
      <c r="A26" s="5"/>
      <c r="B26" s="6"/>
      <c r="C26" s="10"/>
      <c r="D26" s="7"/>
      <c r="I26" s="5" t="s">
        <v>22</v>
      </c>
      <c r="J26" s="6">
        <v>20000</v>
      </c>
      <c r="K26" s="10">
        <f>(L25*($I$1)*31)/365</f>
        <v>944.4383561643835</v>
      </c>
      <c r="L26" s="7">
        <f t="shared" si="0"/>
        <v>380000</v>
      </c>
    </row>
    <row r="27" spans="1:12" ht="12.75">
      <c r="A27" s="5"/>
      <c r="B27" s="6"/>
      <c r="C27" s="10"/>
      <c r="D27" s="7"/>
      <c r="I27" s="5" t="s">
        <v>23</v>
      </c>
      <c r="J27" s="6"/>
      <c r="K27" s="10">
        <f>(L26*($I$1)*30)/365</f>
        <v>868.2739726027397</v>
      </c>
      <c r="L27" s="7">
        <f t="shared" si="0"/>
        <v>380000</v>
      </c>
    </row>
    <row r="28" spans="1:12" ht="12.75">
      <c r="A28" s="5"/>
      <c r="B28" s="6"/>
      <c r="C28" s="10"/>
      <c r="D28" s="7"/>
      <c r="I28" s="5" t="s">
        <v>24</v>
      </c>
      <c r="J28" s="6"/>
      <c r="K28" s="10">
        <f>(L27*($I$1)*31)/365</f>
        <v>897.2164383561644</v>
      </c>
      <c r="L28" s="7">
        <f t="shared" si="0"/>
        <v>380000</v>
      </c>
    </row>
    <row r="29" spans="1:12" ht="12.75">
      <c r="A29" s="5"/>
      <c r="B29" s="6"/>
      <c r="C29" s="10"/>
      <c r="D29" s="7"/>
      <c r="I29" s="5" t="s">
        <v>25</v>
      </c>
      <c r="J29" s="6"/>
      <c r="K29" s="10">
        <f>(L28*($I$1)*31)/366</f>
        <v>894.7650273224044</v>
      </c>
      <c r="L29" s="7">
        <f t="shared" si="0"/>
        <v>380000</v>
      </c>
    </row>
    <row r="30" spans="1:12" ht="12.75">
      <c r="A30" s="5"/>
      <c r="B30" s="6"/>
      <c r="C30" s="10"/>
      <c r="D30" s="7"/>
      <c r="I30" s="5" t="s">
        <v>26</v>
      </c>
      <c r="J30" s="6"/>
      <c r="K30" s="10">
        <f>(L29*($I$1)*29)/366</f>
        <v>837.0382513661202</v>
      </c>
      <c r="L30" s="7">
        <f t="shared" si="0"/>
        <v>380000</v>
      </c>
    </row>
    <row r="31" spans="1:12" ht="12.75">
      <c r="A31" s="5"/>
      <c r="B31" s="6"/>
      <c r="C31" s="10"/>
      <c r="D31" s="7"/>
      <c r="I31" s="5" t="s">
        <v>27</v>
      </c>
      <c r="J31" s="6">
        <v>40000</v>
      </c>
      <c r="K31" s="10">
        <f>(L30*($I$1)*31)/366</f>
        <v>894.7650273224044</v>
      </c>
      <c r="L31" s="7">
        <f t="shared" si="0"/>
        <v>340000</v>
      </c>
    </row>
    <row r="32" spans="1:12" ht="12.75">
      <c r="A32" s="5"/>
      <c r="B32" s="6"/>
      <c r="C32" s="10"/>
      <c r="D32" s="7"/>
      <c r="I32" s="5" t="s">
        <v>28</v>
      </c>
      <c r="J32" s="6"/>
      <c r="K32" s="10">
        <f>(L31*($I$1)*30)/366</f>
        <v>774.7540983606557</v>
      </c>
      <c r="L32" s="7">
        <f t="shared" si="0"/>
        <v>340000</v>
      </c>
    </row>
    <row r="33" spans="1:12" ht="12.75">
      <c r="A33" s="5"/>
      <c r="B33" s="6"/>
      <c r="C33" s="10"/>
      <c r="D33" s="7"/>
      <c r="I33" s="5" t="s">
        <v>29</v>
      </c>
      <c r="J33" s="6"/>
      <c r="K33" s="10">
        <f>(L32*($I$1)*31)/366</f>
        <v>800.5792349726776</v>
      </c>
      <c r="L33" s="7">
        <f t="shared" si="0"/>
        <v>340000</v>
      </c>
    </row>
    <row r="34" spans="1:12" ht="12.75">
      <c r="A34" s="5"/>
      <c r="B34" s="6"/>
      <c r="C34" s="10"/>
      <c r="D34" s="7"/>
      <c r="I34" s="5" t="s">
        <v>30</v>
      </c>
      <c r="J34" s="6">
        <v>40000</v>
      </c>
      <c r="K34" s="10">
        <f>(L33*($I$1)*30)/366</f>
        <v>774.7540983606557</v>
      </c>
      <c r="L34" s="7">
        <f t="shared" si="0"/>
        <v>300000</v>
      </c>
    </row>
    <row r="35" spans="1:12" ht="12.75">
      <c r="A35" s="5"/>
      <c r="B35" s="6"/>
      <c r="C35" s="10"/>
      <c r="D35" s="7"/>
      <c r="I35" s="5" t="s">
        <v>31</v>
      </c>
      <c r="J35" s="6"/>
      <c r="K35" s="10">
        <f>(L34*($I$1)*31)/366</f>
        <v>706.3934426229508</v>
      </c>
      <c r="L35" s="7">
        <f t="shared" si="0"/>
        <v>300000</v>
      </c>
    </row>
    <row r="36" spans="1:12" ht="12.75">
      <c r="A36" s="5"/>
      <c r="B36" s="6"/>
      <c r="C36" s="10"/>
      <c r="D36" s="7"/>
      <c r="I36" s="5" t="s">
        <v>32</v>
      </c>
      <c r="J36" s="6"/>
      <c r="K36" s="10">
        <f>(L35*($I$1)*31)/366</f>
        <v>706.3934426229508</v>
      </c>
      <c r="L36" s="7">
        <f t="shared" si="0"/>
        <v>300000</v>
      </c>
    </row>
    <row r="37" spans="1:12" ht="12.75">
      <c r="A37" s="5"/>
      <c r="B37" s="6"/>
      <c r="C37" s="10"/>
      <c r="D37" s="7"/>
      <c r="I37" s="5" t="s">
        <v>33</v>
      </c>
      <c r="J37" s="6"/>
      <c r="K37" s="10">
        <f>(L36*($I$1)*30)/366</f>
        <v>683.6065573770492</v>
      </c>
      <c r="L37" s="7">
        <f t="shared" si="0"/>
        <v>300000</v>
      </c>
    </row>
    <row r="38" spans="1:12" ht="12.75">
      <c r="A38" s="5"/>
      <c r="B38" s="6"/>
      <c r="C38" s="10"/>
      <c r="D38" s="7"/>
      <c r="I38" s="5" t="s">
        <v>34</v>
      </c>
      <c r="J38" s="6">
        <v>40000</v>
      </c>
      <c r="K38" s="10">
        <f>(L37*($I$1)*31)/366</f>
        <v>706.3934426229508</v>
      </c>
      <c r="L38" s="7">
        <f t="shared" si="0"/>
        <v>260000</v>
      </c>
    </row>
    <row r="39" spans="1:12" ht="12.75">
      <c r="A39" s="5"/>
      <c r="B39" s="6"/>
      <c r="C39" s="10"/>
      <c r="D39" s="7"/>
      <c r="I39" s="5" t="s">
        <v>35</v>
      </c>
      <c r="J39" s="6"/>
      <c r="K39" s="10">
        <f>(L38*($I$1)*30)/366</f>
        <v>592.4590163934427</v>
      </c>
      <c r="L39" s="7">
        <f t="shared" si="0"/>
        <v>260000</v>
      </c>
    </row>
    <row r="40" spans="1:12" ht="12.75">
      <c r="A40" s="5"/>
      <c r="B40" s="6"/>
      <c r="C40" s="10"/>
      <c r="D40" s="7"/>
      <c r="I40" s="5" t="s">
        <v>36</v>
      </c>
      <c r="J40" s="6"/>
      <c r="K40" s="10">
        <f>(L39*($I$1)*31)/366</f>
        <v>612.2076502732241</v>
      </c>
      <c r="L40" s="7">
        <f t="shared" si="0"/>
        <v>260000</v>
      </c>
    </row>
    <row r="41" spans="1:12" ht="12.75">
      <c r="A41" s="5"/>
      <c r="B41" s="6"/>
      <c r="C41" s="10"/>
      <c r="D41" s="7"/>
      <c r="I41" s="5" t="s">
        <v>37</v>
      </c>
      <c r="J41" s="6"/>
      <c r="K41" s="10">
        <f>(L40*($I$1)*31)/365</f>
        <v>613.8849315068493</v>
      </c>
      <c r="L41" s="7">
        <f t="shared" si="0"/>
        <v>260000</v>
      </c>
    </row>
    <row r="42" spans="1:12" ht="12.75">
      <c r="A42" s="5"/>
      <c r="B42" s="6"/>
      <c r="C42" s="10"/>
      <c r="D42" s="7"/>
      <c r="I42" s="5" t="s">
        <v>38</v>
      </c>
      <c r="J42" s="6"/>
      <c r="K42" s="10">
        <f>(L41*($I$1)*28)/365</f>
        <v>554.4767123287671</v>
      </c>
      <c r="L42" s="7">
        <f t="shared" si="0"/>
        <v>260000</v>
      </c>
    </row>
    <row r="43" spans="1:12" ht="12.75">
      <c r="A43" s="5"/>
      <c r="B43" s="6"/>
      <c r="C43" s="10"/>
      <c r="D43" s="7"/>
      <c r="I43" s="5" t="s">
        <v>39</v>
      </c>
      <c r="J43" s="6">
        <v>40000</v>
      </c>
      <c r="K43" s="10">
        <f>(L42*($I$1)*31)/365</f>
        <v>613.8849315068493</v>
      </c>
      <c r="L43" s="7">
        <f t="shared" si="0"/>
        <v>220000</v>
      </c>
    </row>
    <row r="44" spans="1:12" ht="12.75">
      <c r="A44" s="5"/>
      <c r="B44" s="6"/>
      <c r="C44" s="10"/>
      <c r="D44" s="7"/>
      <c r="I44" s="5" t="s">
        <v>40</v>
      </c>
      <c r="J44" s="6"/>
      <c r="K44" s="10">
        <f>(L43*($I$1)*30)/365</f>
        <v>502.6849315068493</v>
      </c>
      <c r="L44" s="7">
        <f t="shared" si="0"/>
        <v>220000</v>
      </c>
    </row>
    <row r="45" spans="1:12" ht="12.75">
      <c r="A45" s="5"/>
      <c r="B45" s="6"/>
      <c r="C45" s="10"/>
      <c r="D45" s="7"/>
      <c r="I45" s="5" t="s">
        <v>41</v>
      </c>
      <c r="J45" s="6"/>
      <c r="K45" s="10">
        <f>(L44*($I$1)*31)/365</f>
        <v>519.4410958904109</v>
      </c>
      <c r="L45" s="7">
        <f t="shared" si="0"/>
        <v>220000</v>
      </c>
    </row>
    <row r="46" spans="1:12" ht="12.75">
      <c r="A46" s="5"/>
      <c r="B46" s="6"/>
      <c r="C46" s="10"/>
      <c r="D46" s="7"/>
      <c r="I46" s="5" t="s">
        <v>42</v>
      </c>
      <c r="J46" s="6">
        <v>40000</v>
      </c>
      <c r="K46" s="10">
        <f>(L45*($I$1)*30)/365</f>
        <v>502.6849315068493</v>
      </c>
      <c r="L46" s="7">
        <f t="shared" si="0"/>
        <v>180000</v>
      </c>
    </row>
    <row r="47" spans="1:12" ht="12.75">
      <c r="A47" s="5"/>
      <c r="B47" s="6"/>
      <c r="C47" s="10"/>
      <c r="D47" s="7"/>
      <c r="I47" s="5" t="s">
        <v>43</v>
      </c>
      <c r="J47" s="6"/>
      <c r="K47" s="10">
        <f>(L46*($I$1)*31)/365</f>
        <v>424.9972602739726</v>
      </c>
      <c r="L47" s="7">
        <f t="shared" si="0"/>
        <v>180000</v>
      </c>
    </row>
    <row r="48" spans="1:12" ht="12.75">
      <c r="A48" s="5"/>
      <c r="B48" s="6"/>
      <c r="C48" s="10"/>
      <c r="D48" s="7"/>
      <c r="I48" s="5" t="s">
        <v>44</v>
      </c>
      <c r="J48" s="6"/>
      <c r="K48" s="10">
        <f>(L47*($I$1)*31)/365</f>
        <v>424.9972602739726</v>
      </c>
      <c r="L48" s="7">
        <f t="shared" si="0"/>
        <v>180000</v>
      </c>
    </row>
    <row r="49" spans="1:12" ht="12.75">
      <c r="A49" s="5"/>
      <c r="B49" s="6"/>
      <c r="C49" s="10"/>
      <c r="D49" s="7"/>
      <c r="I49" s="5" t="s">
        <v>45</v>
      </c>
      <c r="J49" s="6"/>
      <c r="K49" s="10">
        <f>(L48*($I$1)*30)/365</f>
        <v>411.28767123287673</v>
      </c>
      <c r="L49" s="7">
        <f t="shared" si="0"/>
        <v>180000</v>
      </c>
    </row>
    <row r="50" spans="1:12" ht="12.75">
      <c r="A50" s="5"/>
      <c r="B50" s="6"/>
      <c r="C50" s="10"/>
      <c r="D50" s="7"/>
      <c r="I50" s="5" t="s">
        <v>46</v>
      </c>
      <c r="J50" s="6">
        <v>40000</v>
      </c>
      <c r="K50" s="10">
        <f>(L49*($I$1)*31)/365</f>
        <v>424.9972602739726</v>
      </c>
      <c r="L50" s="7">
        <f t="shared" si="0"/>
        <v>140000</v>
      </c>
    </row>
    <row r="51" spans="1:12" ht="12.75">
      <c r="A51" s="5"/>
      <c r="B51" s="6"/>
      <c r="C51" s="10"/>
      <c r="D51" s="7"/>
      <c r="I51" s="5" t="s">
        <v>47</v>
      </c>
      <c r="J51" s="6"/>
      <c r="K51" s="10">
        <f>(L50*($I$1)*30)/365</f>
        <v>319.89041095890406</v>
      </c>
      <c r="L51" s="7">
        <f t="shared" si="0"/>
        <v>140000</v>
      </c>
    </row>
    <row r="52" spans="1:12" ht="12.75">
      <c r="A52" s="5"/>
      <c r="B52" s="6"/>
      <c r="C52" s="10"/>
      <c r="D52" s="7"/>
      <c r="I52" s="5" t="s">
        <v>48</v>
      </c>
      <c r="J52" s="6"/>
      <c r="K52" s="10">
        <f>(L51*($I$1)*31)/365</f>
        <v>330.5534246575342</v>
      </c>
      <c r="L52" s="7">
        <f t="shared" si="0"/>
        <v>140000</v>
      </c>
    </row>
    <row r="53" spans="1:12" ht="12.75">
      <c r="A53" s="5"/>
      <c r="B53" s="6"/>
      <c r="C53" s="10"/>
      <c r="D53" s="7"/>
      <c r="I53" s="5" t="s">
        <v>49</v>
      </c>
      <c r="J53" s="6"/>
      <c r="K53" s="10">
        <f>(L52*($I$1)*31)/365</f>
        <v>330.5534246575342</v>
      </c>
      <c r="L53" s="7">
        <f t="shared" si="0"/>
        <v>140000</v>
      </c>
    </row>
    <row r="54" spans="1:12" ht="12.75">
      <c r="A54" s="5"/>
      <c r="B54" s="6"/>
      <c r="C54" s="10"/>
      <c r="D54" s="7"/>
      <c r="I54" s="5" t="s">
        <v>50</v>
      </c>
      <c r="J54" s="6"/>
      <c r="K54" s="10">
        <f>(L53*($I$1)*28)/365</f>
        <v>298.5643835616438</v>
      </c>
      <c r="L54" s="7">
        <f t="shared" si="0"/>
        <v>140000</v>
      </c>
    </row>
    <row r="55" spans="1:12" ht="12.75">
      <c r="A55" s="5"/>
      <c r="B55" s="6"/>
      <c r="C55" s="10"/>
      <c r="D55" s="7"/>
      <c r="I55" s="5" t="s">
        <v>51</v>
      </c>
      <c r="J55" s="6">
        <v>40000</v>
      </c>
      <c r="K55" s="10">
        <f>(L54*($I$1)*31)/365</f>
        <v>330.5534246575342</v>
      </c>
      <c r="L55" s="7">
        <f t="shared" si="0"/>
        <v>100000</v>
      </c>
    </row>
    <row r="56" spans="1:12" ht="12.75">
      <c r="A56" s="5"/>
      <c r="B56" s="6"/>
      <c r="C56" s="10"/>
      <c r="D56" s="7"/>
      <c r="I56" s="5" t="s">
        <v>52</v>
      </c>
      <c r="J56" s="6"/>
      <c r="K56" s="10">
        <f>(L55*($I$1)*30)/365</f>
        <v>228.4931506849315</v>
      </c>
      <c r="L56" s="7">
        <f t="shared" si="0"/>
        <v>100000</v>
      </c>
    </row>
    <row r="57" spans="1:12" ht="12.75">
      <c r="A57" s="5"/>
      <c r="B57" s="6"/>
      <c r="C57" s="10"/>
      <c r="D57" s="7"/>
      <c r="I57" s="5" t="s">
        <v>0</v>
      </c>
      <c r="J57" s="6"/>
      <c r="K57" s="10">
        <f>(L56*($I$1)*31)/365</f>
        <v>236.1095890410959</v>
      </c>
      <c r="L57" s="7">
        <f t="shared" si="0"/>
        <v>100000</v>
      </c>
    </row>
    <row r="58" spans="1:12" ht="12.75">
      <c r="A58" s="5"/>
      <c r="B58" s="6"/>
      <c r="C58" s="10"/>
      <c r="D58" s="7"/>
      <c r="I58" s="5" t="s">
        <v>53</v>
      </c>
      <c r="J58" s="6">
        <v>50000</v>
      </c>
      <c r="K58" s="10">
        <f>(L57*($I$1)*30)/365</f>
        <v>228.4931506849315</v>
      </c>
      <c r="L58" s="7">
        <f t="shared" si="0"/>
        <v>50000</v>
      </c>
    </row>
    <row r="59" spans="1:12" ht="12.75">
      <c r="A59" s="5"/>
      <c r="B59" s="6"/>
      <c r="C59" s="10"/>
      <c r="D59" s="7"/>
      <c r="I59" s="5" t="s">
        <v>54</v>
      </c>
      <c r="J59" s="6"/>
      <c r="K59" s="10">
        <f>(L58*($I$1)*31)/365</f>
        <v>118.05479452054794</v>
      </c>
      <c r="L59" s="7">
        <f t="shared" si="0"/>
        <v>50000</v>
      </c>
    </row>
    <row r="60" spans="1:12" ht="12.75">
      <c r="A60" s="5"/>
      <c r="B60" s="6"/>
      <c r="C60" s="10"/>
      <c r="D60" s="7"/>
      <c r="I60" s="5" t="s">
        <v>55</v>
      </c>
      <c r="J60" s="6"/>
      <c r="K60" s="10">
        <f>(L59*($I$1)*31)/365</f>
        <v>118.05479452054794</v>
      </c>
      <c r="L60" s="7">
        <f t="shared" si="0"/>
        <v>50000</v>
      </c>
    </row>
    <row r="61" spans="1:12" ht="12.75">
      <c r="A61" s="5"/>
      <c r="B61" s="6"/>
      <c r="C61" s="10"/>
      <c r="D61" s="7"/>
      <c r="I61" s="5" t="s">
        <v>56</v>
      </c>
      <c r="J61" s="6"/>
      <c r="K61" s="10">
        <f>(L60*($I$1)*30)/365</f>
        <v>114.24657534246575</v>
      </c>
      <c r="L61" s="7">
        <f t="shared" si="0"/>
        <v>50000</v>
      </c>
    </row>
    <row r="62" spans="1:12" ht="12.75">
      <c r="A62" s="5"/>
      <c r="B62" s="6"/>
      <c r="C62" s="10"/>
      <c r="D62" s="7"/>
      <c r="I62" s="5" t="s">
        <v>57</v>
      </c>
      <c r="J62" s="6">
        <v>50000</v>
      </c>
      <c r="K62" s="10">
        <f>(L61*($I$1)*31)/365</f>
        <v>118.05479452054794</v>
      </c>
      <c r="L62" s="7">
        <f t="shared" si="0"/>
        <v>0</v>
      </c>
    </row>
    <row r="63" spans="1:12" ht="12.75">
      <c r="A63" s="5"/>
      <c r="B63" s="6"/>
      <c r="C63" s="10"/>
      <c r="D63" s="7"/>
      <c r="I63" s="5" t="s">
        <v>58</v>
      </c>
      <c r="J63" s="6"/>
      <c r="K63" s="10"/>
      <c r="L63" s="7">
        <f t="shared" si="0"/>
        <v>0</v>
      </c>
    </row>
    <row r="64" spans="1:12" ht="12.75">
      <c r="A64" s="5"/>
      <c r="B64" s="6"/>
      <c r="C64" s="6"/>
      <c r="D64" s="7"/>
      <c r="I64" s="5"/>
      <c r="J64" s="6"/>
      <c r="K64" s="6"/>
      <c r="L64" s="7"/>
    </row>
    <row r="65" spans="1:12" ht="12.75">
      <c r="A65" s="5"/>
      <c r="B65" s="11"/>
      <c r="C65" s="6"/>
      <c r="D65" s="7"/>
      <c r="I65" s="5"/>
      <c r="J65" s="11">
        <f>SUM(J5:J63)</f>
        <v>500000</v>
      </c>
      <c r="K65" s="6">
        <f>SUM(K4:K63)</f>
        <v>46285.61613893254</v>
      </c>
      <c r="L65" s="7"/>
    </row>
    <row r="66" spans="1:12" ht="12.75">
      <c r="A66" s="5"/>
      <c r="B66" s="10"/>
      <c r="C66" s="6"/>
      <c r="D66" s="12"/>
      <c r="I66" s="5"/>
      <c r="J66" s="10"/>
      <c r="K66" s="6"/>
      <c r="L66" s="12"/>
    </row>
    <row r="67" spans="1:12" ht="12.75">
      <c r="A67" s="5"/>
      <c r="B67" s="6"/>
      <c r="C67" s="6"/>
      <c r="D67" s="7"/>
      <c r="I67" s="5"/>
      <c r="J67" s="6"/>
      <c r="K67" s="6"/>
      <c r="L67" s="7"/>
    </row>
    <row r="68" spans="1:12" ht="12.75">
      <c r="A68" s="5"/>
      <c r="B68" s="6"/>
      <c r="C68" s="11"/>
      <c r="D68" s="7"/>
      <c r="I68" s="5"/>
      <c r="J68" s="6"/>
      <c r="K68" s="11"/>
      <c r="L68" s="7"/>
    </row>
    <row r="69" spans="1:12" ht="12.75">
      <c r="A69" s="5"/>
      <c r="B69" s="6"/>
      <c r="C69" s="6"/>
      <c r="D69" s="7"/>
      <c r="I69" s="5"/>
      <c r="J69" s="6"/>
      <c r="K69" s="6"/>
      <c r="L69" s="7"/>
    </row>
    <row r="70" spans="1:12" ht="13.5" thickBot="1">
      <c r="A70" s="13"/>
      <c r="B70" s="14"/>
      <c r="C70" s="15"/>
      <c r="D70" s="16"/>
      <c r="I70" s="13"/>
      <c r="J70" s="14"/>
      <c r="K70" s="15"/>
      <c r="L70" s="1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Cartman</dc:creator>
  <cp:keywords/>
  <dc:description/>
  <cp:lastModifiedBy>Kamila</cp:lastModifiedBy>
  <cp:lastPrinted>2013-06-14T06:52:40Z</cp:lastPrinted>
  <dcterms:created xsi:type="dcterms:W3CDTF">2009-01-16T07:39:04Z</dcterms:created>
  <dcterms:modified xsi:type="dcterms:W3CDTF">2013-07-01T10:27:14Z</dcterms:modified>
  <cp:category/>
  <cp:version/>
  <cp:contentType/>
  <cp:contentStatus/>
</cp:coreProperties>
</file>