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Tabela nr 2" sheetId="1" r:id="rId1"/>
  </sheets>
  <definedNames>
    <definedName name="_xlnm.Print_Area" localSheetId="0">'Tabela nr 2'!$A$1:$D$390</definedName>
  </definedNames>
  <calcPr fullCalcOnLoad="1"/>
</workbook>
</file>

<file path=xl/sharedStrings.xml><?xml version="1.0" encoding="utf-8"?>
<sst xmlns="http://schemas.openxmlformats.org/spreadsheetml/2006/main" count="466" uniqueCount="227">
  <si>
    <t xml:space="preserve"> - Wykup działek pod obiekty sportowe w Żdżarach</t>
  </si>
  <si>
    <t>Tabela nr 2</t>
  </si>
  <si>
    <t>Wydatki bieżące, w tym:</t>
  </si>
  <si>
    <t>System e-Administracji Publicznej</t>
  </si>
  <si>
    <t>i zakupy inwestycyjne  na zadanie pod nazwą "Projekt Podkarpacki</t>
  </si>
  <si>
    <t xml:space="preserve"> - Program poprawy czystości  zlewni rzeki Wisłoki- Budowa kanalizacji</t>
  </si>
  <si>
    <t xml:space="preserve">   Czarna i Grabiny</t>
  </si>
  <si>
    <t>niektóre świadczenia z pomocy społecznej, niektóre świadczenia rodzinne</t>
  </si>
  <si>
    <t>oraz za osoby uczestniczące w zajęciach w centrum integracji społecznej</t>
  </si>
  <si>
    <t xml:space="preserve"> - Budowa oczyszczalni ścieków w miejscowości Stara Jastrząbka wraz z </t>
  </si>
  <si>
    <t xml:space="preserve">   siecią kanalizacji w miejscowości Stara Jastrząbka - etap I,</t>
  </si>
  <si>
    <t>podniesienia bezpieczeństwa mieszkańców</t>
  </si>
  <si>
    <t xml:space="preserve"> - Zakup samochodu ratowniczo-gaśniczego dla OSP Czarna w celu </t>
  </si>
  <si>
    <t>Przeryty Bór - etap II, Róża III"</t>
  </si>
  <si>
    <t xml:space="preserve"> - Przebudowa szatni w Żdżarach</t>
  </si>
  <si>
    <t xml:space="preserve"> - Przebudowa budynku administracyjnego (były komisariat Policji)</t>
  </si>
  <si>
    <t xml:space="preserve"> - Budowa kanalizacj w Czarnej ul. Wojska Polskiego</t>
  </si>
  <si>
    <t xml:space="preserve"> - Budowa oświetlenia ulicznego na terenie Gminy Czarna w zakresie </t>
  </si>
  <si>
    <t>opracowania dokumentacji technicznej</t>
  </si>
  <si>
    <t xml:space="preserve"> - Rewitalizacja zdegradowanych terenów powojskowych  </t>
  </si>
  <si>
    <t>w miejscowości Żdżary i Czarna oraz miejscowości Żdżary i Czarna</t>
  </si>
  <si>
    <t>630</t>
  </si>
  <si>
    <t>63003</t>
  </si>
  <si>
    <t>Turystyka</t>
  </si>
  <si>
    <t>Zadania w zakresie upowszechniania turystyki</t>
  </si>
  <si>
    <t xml:space="preserve"> - Poszerzenie oferty turystyczno-kulturalnej Gminy Czarna poprzez</t>
  </si>
  <si>
    <t>budowę parku turystyczno-rekreacyjnego</t>
  </si>
  <si>
    <t xml:space="preserve"> - Budowa parkingu przy ul. Spółdzielczej w Czarnej</t>
  </si>
  <si>
    <t xml:space="preserve"> - Dotacja celowa z budżetu  na dofinansowanie kosztów realizacji</t>
  </si>
  <si>
    <t xml:space="preserve"> i Promocji w  Czarnej na zadanie inwestycyjne: Budowa Wiejskiego</t>
  </si>
  <si>
    <t xml:space="preserve"> Centrum Kultury w Głowaczowej</t>
  </si>
  <si>
    <t xml:space="preserve">  inwestycji i zakupów inwestycyjnych do Gminnego Centrum Kultury </t>
  </si>
  <si>
    <t>w art. 5 ust.1 pkt 2 i 3 ufp, w części związanej z realizacją zadań jednostki</t>
  </si>
  <si>
    <t>w art. 5 ust. 1 pkt 2 i 3 ufp, w części związanej z realizacją zadań jednostki</t>
  </si>
  <si>
    <t>Wydatki majątkowe, w tym:</t>
  </si>
  <si>
    <t>Planowane wydatki budżetu Gminy Czarna na rok 2010</t>
  </si>
  <si>
    <t>samorządu terytorialnego:</t>
  </si>
  <si>
    <t>Dział</t>
  </si>
  <si>
    <t>Rozdział</t>
  </si>
  <si>
    <t>Nazwa</t>
  </si>
  <si>
    <t>010</t>
  </si>
  <si>
    <t>01030</t>
  </si>
  <si>
    <t>Drogi publiczne powiatowe</t>
  </si>
  <si>
    <t>Drogi publiczne gminne</t>
  </si>
  <si>
    <t>720</t>
  </si>
  <si>
    <t>INFORMATYKA</t>
  </si>
  <si>
    <t>Pozostała działalność</t>
  </si>
  <si>
    <t>754</t>
  </si>
  <si>
    <t>Jednostki terenowe Policji</t>
  </si>
  <si>
    <t>Domy i ośrodki kultury, świetlice i kluby</t>
  </si>
  <si>
    <t>Biblioteki</t>
  </si>
  <si>
    <t>Zwalczanie narkomanii</t>
  </si>
  <si>
    <t>b) wydatki związane z realizacją ich statutowych zadań</t>
  </si>
  <si>
    <t>85154</t>
  </si>
  <si>
    <t>Przeciwdziałanie alkoholizmowi</t>
  </si>
  <si>
    <t>a) wynagrodzenia i składki od nich naliczane</t>
  </si>
  <si>
    <t>750</t>
  </si>
  <si>
    <t>ADMINISTRACJA PUBLICZNA</t>
  </si>
  <si>
    <t>75011</t>
  </si>
  <si>
    <t>Urzędy wojewódzkie</t>
  </si>
  <si>
    <t>751</t>
  </si>
  <si>
    <t xml:space="preserve">URZĘDY NACZELNYCH ORGANÓW WŁADZY </t>
  </si>
  <si>
    <t>75101</t>
  </si>
  <si>
    <t>852</t>
  </si>
  <si>
    <t>POMOC SPOŁECZNA</t>
  </si>
  <si>
    <t>85212</t>
  </si>
  <si>
    <t>3) świadczenia na rzecz osób fizycznych</t>
  </si>
  <si>
    <t>85213</t>
  </si>
  <si>
    <t>85228</t>
  </si>
  <si>
    <t>Usługi opiekuńcze i specjalistyczne usługi opiekuńcze</t>
  </si>
  <si>
    <t>Kwota w zł</t>
  </si>
  <si>
    <t>600</t>
  </si>
  <si>
    <t>Razem</t>
  </si>
  <si>
    <t>ROLNICTWO I ŁOWIECTWO</t>
  </si>
  <si>
    <t>TRANSPORT I ŁĄCZNOŚĆ</t>
  </si>
  <si>
    <t>GOSPODARKA MIESZKANIOWA</t>
  </si>
  <si>
    <t>RÓŻNE ROZLICZENIA</t>
  </si>
  <si>
    <t>OŚWIATA I WYCHOWANIE</t>
  </si>
  <si>
    <t>01008</t>
  </si>
  <si>
    <t>Melioracje wodne</t>
  </si>
  <si>
    <t>1) wydatki jednostek budżetowych, w tym na:</t>
  </si>
  <si>
    <t>Izby rolnicze</t>
  </si>
  <si>
    <t>2) dotacje na zadania bieżące</t>
  </si>
  <si>
    <t>01041</t>
  </si>
  <si>
    <t>Program Rozwoju Obszarów Wiejskich 2007-2013</t>
  </si>
  <si>
    <t>2. Wydatki majątkowe, w tym:</t>
  </si>
  <si>
    <t xml:space="preserve">1) inwestycje i zakupy inwestycyjne: </t>
  </si>
  <si>
    <t>Budowa Centrum Rekreacyjnego w Czarnej</t>
  </si>
  <si>
    <t>w tym na programy finansowane z udziałem środków, o których mowa</t>
  </si>
  <si>
    <t>samorządu terytorialnego</t>
  </si>
  <si>
    <t>400</t>
  </si>
  <si>
    <t>WYTWARZANIE I ZAOPATRYWANIE W ENERGIĘ</t>
  </si>
  <si>
    <t>ELEKTRYCZNĄ, GAZ I WODĘ</t>
  </si>
  <si>
    <t>40002</t>
  </si>
  <si>
    <t>Dostarczanie wody</t>
  </si>
  <si>
    <t>60014</t>
  </si>
  <si>
    <t xml:space="preserve"> - Wykonanie projektu przebudowy drogi powiatowej nr 1290 Grabiny</t>
  </si>
  <si>
    <t>Głowaczowa na odcinku Grabiny-Głowaczowa</t>
  </si>
  <si>
    <t xml:space="preserve"> - Przekazanie środków do Powiatu na budowę chodnika przy drodze</t>
  </si>
  <si>
    <t>powiatowej nr 1184 Chotowa-Przecław na odcinku Grabiny-Przyborów</t>
  </si>
  <si>
    <t xml:space="preserve"> - Przekazanie środków do Powiatu na przebudowę drogi powiatowej</t>
  </si>
  <si>
    <t>nr 1280 Pilzno-Róża</t>
  </si>
  <si>
    <t>60016</t>
  </si>
  <si>
    <t xml:space="preserve"> - Przebudowa drogi koło Wiejskiego Centrum Kultury  w Borowej</t>
  </si>
  <si>
    <t xml:space="preserve"> - Wykup działek pod drogi gminne na terenie gminy Czarna</t>
  </si>
  <si>
    <t xml:space="preserve"> - Przekazanie  środków dla Gminy Radomyśl Wielki na zadanie pn.</t>
  </si>
  <si>
    <t>"Przebudowa drogi gminnej nr 106201 Podlesie Janowiec"</t>
  </si>
  <si>
    <t>60078</t>
  </si>
  <si>
    <t>Usuwanie skutków klęsk żywiołowych</t>
  </si>
  <si>
    <t>700</t>
  </si>
  <si>
    <t>70005</t>
  </si>
  <si>
    <t>Gospodarka gruntami i nieruchomościami</t>
  </si>
  <si>
    <t>72095</t>
  </si>
  <si>
    <t>Pozostala działalność</t>
  </si>
  <si>
    <t xml:space="preserve"> - Dotacja celowa przekazana do samorządu województwa na inwestycje</t>
  </si>
  <si>
    <t>75022</t>
  </si>
  <si>
    <t>Rady gmin</t>
  </si>
  <si>
    <t>75023</t>
  </si>
  <si>
    <t>Urzędy gmin</t>
  </si>
  <si>
    <t xml:space="preserve"> - Zakup sprzętu komputerowego</t>
  </si>
  <si>
    <t>75075</t>
  </si>
  <si>
    <t>Promocja jednostek samorządu terytorialnego</t>
  </si>
  <si>
    <t>75095</t>
  </si>
  <si>
    <t>PAŃSTWOWEJ, KONTROLI I OCHRONY PRAWA ORAZ</t>
  </si>
  <si>
    <t>SĄDOWNICTWA</t>
  </si>
  <si>
    <t>Urzędy naczelnych organów władzy państwowej, kontroli i ochrony</t>
  </si>
  <si>
    <t xml:space="preserve">prawa </t>
  </si>
  <si>
    <t xml:space="preserve">BEZPIECZEŃSTWO PUBLICZNE I OCHRONA </t>
  </si>
  <si>
    <t>PRZECIWPOŻAROWA</t>
  </si>
  <si>
    <t>75403</t>
  </si>
  <si>
    <t>75412</t>
  </si>
  <si>
    <t>Ochotnicze straże pożarne</t>
  </si>
  <si>
    <t xml:space="preserve"> - Zakup samochodu dla OSP Żdżary</t>
  </si>
  <si>
    <t>75414</t>
  </si>
  <si>
    <t>Obrona cywilna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</si>
  <si>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</si>
  <si>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</si>
  <si>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</si>
  <si>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</si>
  <si>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</si>
  <si>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</si>
  <si>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</si>
  <si>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</si>
  <si>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</si>
  <si>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</si>
  <si>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</si>
  <si>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</si>
  <si>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6) obsługę długu jednostki samorządu terytorialnego</t>
  </si>
  <si>
    <t>758</t>
  </si>
  <si>
    <t>75818</t>
  </si>
  <si>
    <t>Rezerwy ogólne i celowe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</si>
  <si>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</si>
  <si>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</si>
  <si>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</si>
  <si>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</si>
  <si>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</si>
  <si>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</si>
  <si>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</si>
  <si>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</si>
  <si>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</si>
  <si>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</si>
  <si>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</si>
  <si>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</si>
  <si>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 szkół</t>
  </si>
  <si>
    <t>80146</t>
  </si>
  <si>
    <t>Dokształcanie i doskonalenie nauczycieli</t>
  </si>
  <si>
    <t>80148</t>
  </si>
  <si>
    <t>Stołówki szkolne</t>
  </si>
  <si>
    <t>80195</t>
  </si>
  <si>
    <t>851</t>
  </si>
  <si>
    <t>OCHRONA ZDROWIA</t>
  </si>
  <si>
    <t>85153</t>
  </si>
  <si>
    <t>85202</t>
  </si>
  <si>
    <t>Domy pomocy społecznej</t>
  </si>
  <si>
    <t xml:space="preserve">Świadczenia rodzinne, świadczenia z funduszu alimentacyjnego oraz </t>
  </si>
  <si>
    <t>składki na ubezpieczenia emerytalne i rentowe z ubezpieczenia</t>
  </si>
  <si>
    <t>społecznego</t>
  </si>
  <si>
    <t>Składki na ubezpieczenie zdrowotne opłacane za osoby pobierające</t>
  </si>
  <si>
    <t>85214</t>
  </si>
  <si>
    <t xml:space="preserve">Zasiłki i pomoc w naturze oraz składki na ubezpieczenia emerytalne i </t>
  </si>
  <si>
    <t xml:space="preserve">rentowe </t>
  </si>
  <si>
    <t>85215</t>
  </si>
  <si>
    <t>Dodatki mieszkaniowe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</si>
  <si>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</si>
  <si>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</si>
  <si>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</si>
  <si>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</si>
  <si>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</si>
  <si>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</si>
  <si>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</si>
  <si>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</si>
  <si>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</si>
  <si>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</si>
  <si>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</si>
  <si>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</si>
  <si>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85495</t>
  </si>
  <si>
    <t>900</t>
  </si>
  <si>
    <t>GOSPODARKA KOMUNALNA I OCHRONA</t>
  </si>
  <si>
    <t>ŚRODOWISKA</t>
  </si>
  <si>
    <t>90001</t>
  </si>
  <si>
    <t>Gospodarka ściekowa i ochrona wód</t>
  </si>
  <si>
    <t xml:space="preserve"> - Budowa kanalizacji Grabiny IV etap</t>
  </si>
  <si>
    <t xml:space="preserve"> - Budowa sieci wodociągowej i kanalizacyjnej w miejscowości Chotowa</t>
  </si>
  <si>
    <t xml:space="preserve">    osiedle za zalewem</t>
  </si>
  <si>
    <t xml:space="preserve"> - Wykup działek pod przepompownie i  pod drogi dojazdowe do</t>
  </si>
  <si>
    <t xml:space="preserve">   przepompowni</t>
  </si>
  <si>
    <t>90002</t>
  </si>
  <si>
    <t>Gospodarka odpadami</t>
  </si>
  <si>
    <t>90004</t>
  </si>
  <si>
    <t>Utrzymanie zieleni w miastach i gminach</t>
  </si>
  <si>
    <t>90013</t>
  </si>
  <si>
    <t>Schroniska dla zwierząt</t>
  </si>
  <si>
    <t>90015</t>
  </si>
  <si>
    <t>Oświetlenie ulic placów i dróg</t>
  </si>
  <si>
    <t>90095</t>
  </si>
  <si>
    <t>921</t>
  </si>
  <si>
    <t>KULTURA I OCHRONA DZIEDZICTWA NARODOWEGO</t>
  </si>
  <si>
    <t>92109</t>
  </si>
  <si>
    <t xml:space="preserve"> - Zagospodarowanie Centrum Borowej</t>
  </si>
  <si>
    <t>92116</t>
  </si>
  <si>
    <t>926</t>
  </si>
  <si>
    <t>KULTURA FIZYCZNA I SPORT</t>
  </si>
  <si>
    <t>92601</t>
  </si>
  <si>
    <t>Obiekty sportowe</t>
  </si>
  <si>
    <t xml:space="preserve"> - Wykup działek pod budowę Centrum Sportowo-Rekreacyjnego w Róży</t>
  </si>
  <si>
    <t>92605</t>
  </si>
  <si>
    <t>Zadania w zakresie kultury fizycznej i sportu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</si>
</sst>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i/>
      <sz val="12"/>
      <name val="Times New Roman CE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24" fillId="24" borderId="11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4" fontId="22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4" fillId="24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indent="1"/>
    </xf>
    <xf numFmtId="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indent="1"/>
    </xf>
    <xf numFmtId="4" fontId="22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4" fontId="25" fillId="0" borderId="12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4" fontId="23" fillId="24" borderId="11" xfId="0" applyNumberFormat="1" applyFont="1" applyFill="1" applyBorder="1" applyAlignment="1">
      <alignment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4" fontId="23" fillId="0" borderId="10" xfId="0" applyNumberFormat="1" applyFont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1"/>
    </xf>
    <xf numFmtId="0" fontId="25" fillId="0" borderId="12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showGridLines="0" tabSelected="1" zoomScaleSheetLayoutView="75" zoomScalePageLayoutView="0" workbookViewId="0" topLeftCell="A387">
      <selection activeCell="C404" sqref="C404"/>
    </sheetView>
  </sheetViews>
  <sheetFormatPr defaultColWidth="9.00390625" defaultRowHeight="12.75"/>
  <cols>
    <col min="1" max="1" width="6.375" style="0" customWidth="1"/>
    <col min="2" max="2" width="10.375" style="0" customWidth="1"/>
    <col min="3" max="3" width="68.25390625" style="0" customWidth="1"/>
    <col min="4" max="4" width="16.375" style="0" customWidth="1"/>
    <col min="5" max="5" width="12.75390625" style="0" customWidth="1"/>
    <col min="6" max="6" width="10.75390625" style="0" customWidth="1"/>
    <col min="7" max="7" width="20.125" style="21" customWidth="1"/>
    <col min="8" max="8" width="18.375" style="0" customWidth="1"/>
  </cols>
  <sheetData>
    <row r="1" spans="1:4" ht="22.5" customHeight="1">
      <c r="A1" s="97" t="s">
        <v>1</v>
      </c>
      <c r="B1" s="97"/>
      <c r="C1" s="97"/>
      <c r="D1" s="97"/>
    </row>
    <row r="2" spans="1:3" ht="24.75" customHeight="1">
      <c r="A2" s="89" t="s">
        <v>35</v>
      </c>
      <c r="C2" s="2"/>
    </row>
    <row r="3" ht="12.75" customHeight="1">
      <c r="D3" s="25"/>
    </row>
    <row r="4" spans="1:7" s="30" customFormat="1" ht="28.5" customHeight="1">
      <c r="A4" s="10" t="s">
        <v>37</v>
      </c>
      <c r="B4" s="10" t="s">
        <v>38</v>
      </c>
      <c r="C4" s="10" t="s">
        <v>39</v>
      </c>
      <c r="D4" s="10" t="s">
        <v>70</v>
      </c>
      <c r="E4" s="29"/>
      <c r="G4" s="31"/>
    </row>
    <row r="5" spans="1:7" s="30" customFormat="1" ht="18" customHeight="1">
      <c r="A5" s="32">
        <v>1</v>
      </c>
      <c r="B5" s="32">
        <v>2</v>
      </c>
      <c r="C5" s="32">
        <v>3</v>
      </c>
      <c r="D5" s="32">
        <v>4</v>
      </c>
      <c r="E5" s="29"/>
      <c r="G5" s="31"/>
    </row>
    <row r="6" spans="1:7" s="30" customFormat="1" ht="21" customHeight="1">
      <c r="A6" s="33" t="s">
        <v>40</v>
      </c>
      <c r="B6" s="33"/>
      <c r="C6" s="34" t="s">
        <v>73</v>
      </c>
      <c r="D6" s="35">
        <f>D7+D12+D15</f>
        <v>1012000</v>
      </c>
      <c r="E6" s="29"/>
      <c r="G6" s="31"/>
    </row>
    <row r="7" spans="1:7" s="30" customFormat="1" ht="21" customHeight="1">
      <c r="A7" s="36"/>
      <c r="B7" s="36" t="s">
        <v>78</v>
      </c>
      <c r="C7" s="37" t="s">
        <v>79</v>
      </c>
      <c r="D7" s="38">
        <f>SUM(D8)</f>
        <v>2000</v>
      </c>
      <c r="E7" s="29"/>
      <c r="G7" s="31"/>
    </row>
    <row r="8" spans="1:7" s="30" customFormat="1" ht="21" customHeight="1">
      <c r="A8" s="36"/>
      <c r="B8" s="36"/>
      <c r="C8" s="39" t="s">
        <v>2</v>
      </c>
      <c r="D8" s="40">
        <f>SUM(D9)</f>
        <v>2000</v>
      </c>
      <c r="E8" s="29"/>
      <c r="G8" s="31"/>
    </row>
    <row r="9" spans="1:7" s="30" customFormat="1" ht="21" customHeight="1">
      <c r="A9" s="36"/>
      <c r="B9" s="36"/>
      <c r="C9" s="37" t="s">
        <v>80</v>
      </c>
      <c r="D9" s="38">
        <f>SUM(D11)</f>
        <v>2000</v>
      </c>
      <c r="E9" s="29"/>
      <c r="G9" s="31"/>
    </row>
    <row r="10" spans="1:7" s="30" customFormat="1" ht="21" customHeight="1">
      <c r="A10" s="36"/>
      <c r="B10" s="36"/>
      <c r="C10" s="41" t="s">
        <v>55</v>
      </c>
      <c r="D10" s="42"/>
      <c r="E10" s="29"/>
      <c r="G10" s="31"/>
    </row>
    <row r="11" spans="1:7" s="30" customFormat="1" ht="21" customHeight="1">
      <c r="A11" s="36"/>
      <c r="B11" s="43"/>
      <c r="C11" s="44" t="s">
        <v>52</v>
      </c>
      <c r="D11" s="45">
        <v>2000</v>
      </c>
      <c r="E11" s="29"/>
      <c r="G11" s="31"/>
    </row>
    <row r="12" spans="1:7" s="30" customFormat="1" ht="21" customHeight="1">
      <c r="A12" s="36"/>
      <c r="B12" s="36" t="s">
        <v>41</v>
      </c>
      <c r="C12" s="37" t="s">
        <v>81</v>
      </c>
      <c r="D12" s="38">
        <f>SUM(D13)</f>
        <v>10000</v>
      </c>
      <c r="E12" s="29"/>
      <c r="G12" s="31"/>
    </row>
    <row r="13" spans="1:7" s="30" customFormat="1" ht="21" customHeight="1">
      <c r="A13" s="36"/>
      <c r="B13" s="36"/>
      <c r="C13" s="39" t="s">
        <v>2</v>
      </c>
      <c r="D13" s="40">
        <f>SUM(D14)</f>
        <v>10000</v>
      </c>
      <c r="E13" s="29"/>
      <c r="G13" s="31"/>
    </row>
    <row r="14" spans="1:7" s="30" customFormat="1" ht="21" customHeight="1">
      <c r="A14" s="36"/>
      <c r="B14" s="43"/>
      <c r="C14" s="46" t="s">
        <v>82</v>
      </c>
      <c r="D14" s="45">
        <v>10000</v>
      </c>
      <c r="E14" s="29"/>
      <c r="G14" s="31"/>
    </row>
    <row r="15" spans="1:7" s="30" customFormat="1" ht="21" customHeight="1">
      <c r="A15" s="36"/>
      <c r="B15" s="36" t="s">
        <v>83</v>
      </c>
      <c r="C15" s="14" t="s">
        <v>84</v>
      </c>
      <c r="D15" s="38">
        <f>SUM(D16)</f>
        <v>1000000</v>
      </c>
      <c r="E15" s="29"/>
      <c r="G15" s="31"/>
    </row>
    <row r="16" spans="1:7" s="30" customFormat="1" ht="21" customHeight="1">
      <c r="A16" s="36"/>
      <c r="B16" s="36"/>
      <c r="C16" s="39" t="s">
        <v>34</v>
      </c>
      <c r="D16" s="40">
        <f>SUM(D17)</f>
        <v>1000000</v>
      </c>
      <c r="E16" s="29"/>
      <c r="G16" s="31"/>
    </row>
    <row r="17" spans="1:7" s="30" customFormat="1" ht="21" customHeight="1">
      <c r="A17" s="36"/>
      <c r="B17" s="36"/>
      <c r="C17" s="37" t="s">
        <v>86</v>
      </c>
      <c r="D17" s="38">
        <v>1000000</v>
      </c>
      <c r="E17" s="29"/>
      <c r="G17" s="31"/>
    </row>
    <row r="18" spans="1:7" s="30" customFormat="1" ht="21" customHeight="1">
      <c r="A18" s="36"/>
      <c r="B18" s="36"/>
      <c r="C18" s="47" t="s">
        <v>87</v>
      </c>
      <c r="D18" s="48">
        <v>1000000</v>
      </c>
      <c r="E18" s="29"/>
      <c r="G18" s="31"/>
    </row>
    <row r="19" spans="1:7" s="30" customFormat="1" ht="21" customHeight="1">
      <c r="A19" s="36"/>
      <c r="B19" s="36"/>
      <c r="C19" s="37" t="s">
        <v>88</v>
      </c>
      <c r="D19" s="38"/>
      <c r="E19" s="29"/>
      <c r="G19" s="31"/>
    </row>
    <row r="20" spans="1:7" s="30" customFormat="1" ht="21" customHeight="1">
      <c r="A20" s="36"/>
      <c r="B20" s="36"/>
      <c r="C20" s="37" t="s">
        <v>33</v>
      </c>
      <c r="D20" s="38"/>
      <c r="E20" s="29"/>
      <c r="G20" s="31"/>
    </row>
    <row r="21" spans="1:7" s="30" customFormat="1" ht="21" customHeight="1">
      <c r="A21" s="36"/>
      <c r="B21" s="36"/>
      <c r="C21" s="37" t="s">
        <v>89</v>
      </c>
      <c r="D21" s="38">
        <v>1000000</v>
      </c>
      <c r="E21" s="29"/>
      <c r="G21" s="31"/>
    </row>
    <row r="22" spans="1:7" s="30" customFormat="1" ht="21" customHeight="1">
      <c r="A22" s="36"/>
      <c r="B22" s="36"/>
      <c r="C22" s="47" t="s">
        <v>87</v>
      </c>
      <c r="D22" s="48">
        <v>1000000</v>
      </c>
      <c r="E22" s="29"/>
      <c r="G22" s="31"/>
    </row>
    <row r="23" spans="1:7" s="6" customFormat="1" ht="21" customHeight="1">
      <c r="A23" s="22" t="s">
        <v>90</v>
      </c>
      <c r="B23" s="22"/>
      <c r="C23" s="23" t="s">
        <v>91</v>
      </c>
      <c r="D23" s="49">
        <f>SUM(D25)</f>
        <v>2574</v>
      </c>
      <c r="G23" s="50"/>
    </row>
    <row r="24" spans="1:7" s="6" customFormat="1" ht="21" customHeight="1">
      <c r="A24" s="11"/>
      <c r="B24" s="11"/>
      <c r="C24" s="12" t="s">
        <v>92</v>
      </c>
      <c r="D24" s="51"/>
      <c r="G24" s="50"/>
    </row>
    <row r="25" spans="1:7" s="4" customFormat="1" ht="21" customHeight="1">
      <c r="A25" s="13"/>
      <c r="B25" s="13" t="s">
        <v>93</v>
      </c>
      <c r="C25" s="14" t="s">
        <v>94</v>
      </c>
      <c r="D25" s="51">
        <f>SUM(D26)</f>
        <v>2574</v>
      </c>
      <c r="G25" s="52"/>
    </row>
    <row r="26" spans="1:7" s="4" customFormat="1" ht="21" customHeight="1">
      <c r="A26" s="13"/>
      <c r="B26" s="13"/>
      <c r="C26" s="39" t="s">
        <v>2</v>
      </c>
      <c r="D26" s="53">
        <f>SUM(D27)</f>
        <v>2574</v>
      </c>
      <c r="G26" s="52"/>
    </row>
    <row r="27" spans="1:7" s="4" customFormat="1" ht="21" customHeight="1">
      <c r="A27" s="13"/>
      <c r="B27" s="13"/>
      <c r="C27" s="37" t="s">
        <v>80</v>
      </c>
      <c r="D27" s="51">
        <f>SUM(D29)</f>
        <v>2574</v>
      </c>
      <c r="G27" s="52"/>
    </row>
    <row r="28" spans="1:7" s="4" customFormat="1" ht="21" customHeight="1">
      <c r="A28" s="13"/>
      <c r="B28" s="13"/>
      <c r="C28" s="41" t="s">
        <v>55</v>
      </c>
      <c r="D28" s="51"/>
      <c r="G28" s="52"/>
    </row>
    <row r="29" spans="1:7" s="4" customFormat="1" ht="21" customHeight="1">
      <c r="A29" s="13"/>
      <c r="B29" s="13"/>
      <c r="C29" s="41" t="s">
        <v>52</v>
      </c>
      <c r="D29" s="51">
        <v>2574</v>
      </c>
      <c r="G29" s="52"/>
    </row>
    <row r="30" spans="1:7" s="55" customFormat="1" ht="21" customHeight="1">
      <c r="A30" s="22" t="s">
        <v>71</v>
      </c>
      <c r="B30" s="16"/>
      <c r="C30" s="54" t="s">
        <v>74</v>
      </c>
      <c r="D30" s="49">
        <f>SUM(D31+D45+D64)</f>
        <v>1995600</v>
      </c>
      <c r="G30" s="56"/>
    </row>
    <row r="31" spans="1:7" s="55" customFormat="1" ht="21" customHeight="1">
      <c r="A31" s="11"/>
      <c r="B31" s="13" t="s">
        <v>95</v>
      </c>
      <c r="C31" s="14" t="s">
        <v>42</v>
      </c>
      <c r="D31" s="51">
        <f>SUM(D32+D37)</f>
        <v>814360</v>
      </c>
      <c r="G31" s="56"/>
    </row>
    <row r="32" spans="1:7" s="55" customFormat="1" ht="21" customHeight="1">
      <c r="A32" s="11"/>
      <c r="B32" s="13"/>
      <c r="C32" s="39" t="s">
        <v>2</v>
      </c>
      <c r="D32" s="53">
        <f>SUM(D33+D36)</f>
        <v>400000</v>
      </c>
      <c r="G32" s="56"/>
    </row>
    <row r="33" spans="1:7" s="55" customFormat="1" ht="21" customHeight="1">
      <c r="A33" s="11"/>
      <c r="B33" s="13"/>
      <c r="C33" s="37" t="s">
        <v>80</v>
      </c>
      <c r="D33" s="51">
        <f>SUM(D35)</f>
        <v>40000</v>
      </c>
      <c r="G33" s="56"/>
    </row>
    <row r="34" spans="1:7" s="55" customFormat="1" ht="21" customHeight="1">
      <c r="A34" s="11"/>
      <c r="B34" s="13"/>
      <c r="C34" s="41" t="s">
        <v>55</v>
      </c>
      <c r="D34" s="51"/>
      <c r="G34" s="56"/>
    </row>
    <row r="35" spans="1:7" s="55" customFormat="1" ht="21" customHeight="1">
      <c r="A35" s="11"/>
      <c r="B35" s="13"/>
      <c r="C35" s="41" t="s">
        <v>52</v>
      </c>
      <c r="D35" s="51">
        <v>40000</v>
      </c>
      <c r="G35" s="56"/>
    </row>
    <row r="36" spans="1:7" s="55" customFormat="1" ht="19.5" customHeight="1">
      <c r="A36" s="57"/>
      <c r="B36" s="15"/>
      <c r="C36" s="46" t="s">
        <v>82</v>
      </c>
      <c r="D36" s="58">
        <v>360000</v>
      </c>
      <c r="G36" s="56"/>
    </row>
    <row r="37" spans="1:7" s="55" customFormat="1" ht="21" customHeight="1">
      <c r="A37" s="22"/>
      <c r="B37" s="16"/>
      <c r="C37" s="91" t="s">
        <v>34</v>
      </c>
      <c r="D37" s="92">
        <f>SUM(D38)</f>
        <v>414360</v>
      </c>
      <c r="G37" s="56"/>
    </row>
    <row r="38" spans="1:7" s="55" customFormat="1" ht="18.75" customHeight="1">
      <c r="A38" s="11"/>
      <c r="B38" s="13"/>
      <c r="C38" s="37" t="s">
        <v>86</v>
      </c>
      <c r="D38" s="51">
        <f>SUM(D40:D44)</f>
        <v>414360</v>
      </c>
      <c r="G38" s="56"/>
    </row>
    <row r="39" spans="1:7" s="55" customFormat="1" ht="18.75" customHeight="1">
      <c r="A39" s="11"/>
      <c r="B39" s="13"/>
      <c r="C39" s="47" t="s">
        <v>96</v>
      </c>
      <c r="D39" s="59"/>
      <c r="G39" s="56"/>
    </row>
    <row r="40" spans="1:7" s="55" customFormat="1" ht="18.75" customHeight="1">
      <c r="A40" s="11"/>
      <c r="B40" s="13"/>
      <c r="C40" s="47" t="s">
        <v>97</v>
      </c>
      <c r="D40" s="59">
        <v>30000</v>
      </c>
      <c r="G40" s="56"/>
    </row>
    <row r="41" spans="1:7" s="55" customFormat="1" ht="18.75" customHeight="1">
      <c r="A41" s="11"/>
      <c r="B41" s="13"/>
      <c r="C41" s="47" t="s">
        <v>98</v>
      </c>
      <c r="D41" s="59"/>
      <c r="G41" s="56"/>
    </row>
    <row r="42" spans="1:7" s="55" customFormat="1" ht="18.75" customHeight="1">
      <c r="A42" s="11"/>
      <c r="B42" s="13"/>
      <c r="C42" s="47" t="s">
        <v>99</v>
      </c>
      <c r="D42" s="59">
        <v>150000</v>
      </c>
      <c r="G42" s="56"/>
    </row>
    <row r="43" spans="1:7" s="55" customFormat="1" ht="18.75" customHeight="1">
      <c r="A43" s="11"/>
      <c r="B43" s="13"/>
      <c r="C43" s="47" t="s">
        <v>100</v>
      </c>
      <c r="D43" s="59"/>
      <c r="G43" s="56"/>
    </row>
    <row r="44" spans="1:7" s="55" customFormat="1" ht="18.75" customHeight="1">
      <c r="A44" s="11"/>
      <c r="B44" s="13"/>
      <c r="C44" s="47" t="s">
        <v>101</v>
      </c>
      <c r="D44" s="59">
        <v>234360</v>
      </c>
      <c r="G44" s="56"/>
    </row>
    <row r="45" spans="1:7" s="4" customFormat="1" ht="18.75" customHeight="1">
      <c r="A45" s="13"/>
      <c r="B45" s="16" t="s">
        <v>102</v>
      </c>
      <c r="C45" s="17" t="s">
        <v>43</v>
      </c>
      <c r="D45" s="60">
        <f>SUM(D46+D51)</f>
        <v>981240</v>
      </c>
      <c r="F45" s="52"/>
      <c r="G45" s="52"/>
    </row>
    <row r="46" spans="1:7" s="4" customFormat="1" ht="18.75" customHeight="1">
      <c r="A46" s="13"/>
      <c r="B46" s="13"/>
      <c r="C46" s="39" t="s">
        <v>2</v>
      </c>
      <c r="D46" s="53">
        <f>SUM(D47+D50)</f>
        <v>376240</v>
      </c>
      <c r="F46" s="52"/>
      <c r="G46" s="52"/>
    </row>
    <row r="47" spans="1:7" s="4" customFormat="1" ht="18.75" customHeight="1">
      <c r="A47" s="13"/>
      <c r="B47" s="13"/>
      <c r="C47" s="37" t="s">
        <v>80</v>
      </c>
      <c r="D47" s="51">
        <f>SUM(D48:D49)</f>
        <v>375240</v>
      </c>
      <c r="F47" s="52"/>
      <c r="G47" s="52"/>
    </row>
    <row r="48" spans="1:7" s="4" customFormat="1" ht="18.75" customHeight="1">
      <c r="A48" s="13"/>
      <c r="B48" s="13"/>
      <c r="C48" s="41" t="s">
        <v>55</v>
      </c>
      <c r="D48" s="51">
        <v>26250</v>
      </c>
      <c r="F48" s="52"/>
      <c r="G48" s="52"/>
    </row>
    <row r="49" spans="1:7" s="4" customFormat="1" ht="18.75" customHeight="1">
      <c r="A49" s="13"/>
      <c r="B49" s="13"/>
      <c r="C49" s="41" t="s">
        <v>52</v>
      </c>
      <c r="D49" s="51">
        <v>348990</v>
      </c>
      <c r="F49" s="52"/>
      <c r="G49" s="52"/>
    </row>
    <row r="50" spans="1:7" s="4" customFormat="1" ht="18.75" customHeight="1">
      <c r="A50" s="13"/>
      <c r="B50" s="13"/>
      <c r="C50" s="37" t="s">
        <v>66</v>
      </c>
      <c r="D50" s="51">
        <v>1000</v>
      </c>
      <c r="F50" s="52"/>
      <c r="G50" s="52"/>
    </row>
    <row r="51" spans="1:7" s="4" customFormat="1" ht="18.75" customHeight="1">
      <c r="A51" s="13"/>
      <c r="B51" s="13"/>
      <c r="C51" s="39" t="s">
        <v>34</v>
      </c>
      <c r="D51" s="53">
        <f>SUM(D52)</f>
        <v>605000</v>
      </c>
      <c r="F51" s="52"/>
      <c r="G51" s="52"/>
    </row>
    <row r="52" spans="1:7" s="4" customFormat="1" ht="18.75" customHeight="1">
      <c r="A52" s="13"/>
      <c r="B52" s="13"/>
      <c r="C52" s="37" t="s">
        <v>86</v>
      </c>
      <c r="D52" s="51">
        <f>D53+D54+D56+D58+D59</f>
        <v>605000</v>
      </c>
      <c r="F52" s="52"/>
      <c r="G52" s="52"/>
    </row>
    <row r="53" spans="1:7" s="4" customFormat="1" ht="18.75" customHeight="1">
      <c r="A53" s="13"/>
      <c r="B53" s="13"/>
      <c r="C53" s="47" t="s">
        <v>103</v>
      </c>
      <c r="D53" s="59">
        <v>40000</v>
      </c>
      <c r="E53" s="52"/>
      <c r="F53" s="52"/>
      <c r="G53" s="52"/>
    </row>
    <row r="54" spans="1:7" s="4" customFormat="1" ht="18.75" customHeight="1">
      <c r="A54" s="13"/>
      <c r="B54" s="13"/>
      <c r="C54" s="47" t="s">
        <v>104</v>
      </c>
      <c r="D54" s="59">
        <v>70000</v>
      </c>
      <c r="F54" s="52"/>
      <c r="G54" s="52"/>
    </row>
    <row r="55" spans="1:7" s="4" customFormat="1" ht="18.75" customHeight="1">
      <c r="A55" s="13"/>
      <c r="B55" s="13"/>
      <c r="C55" s="47" t="s">
        <v>105</v>
      </c>
      <c r="D55" s="59"/>
      <c r="F55" s="52"/>
      <c r="G55" s="52"/>
    </row>
    <row r="56" spans="1:7" s="4" customFormat="1" ht="18.75" customHeight="1">
      <c r="A56" s="13"/>
      <c r="B56" s="13"/>
      <c r="C56" s="47" t="s">
        <v>106</v>
      </c>
      <c r="D56" s="59">
        <v>50000</v>
      </c>
      <c r="F56" s="52"/>
      <c r="G56" s="52"/>
    </row>
    <row r="57" spans="1:7" s="4" customFormat="1" ht="18.75" customHeight="1">
      <c r="A57" s="13"/>
      <c r="B57" s="13"/>
      <c r="C57" s="47" t="s">
        <v>19</v>
      </c>
      <c r="D57" s="59"/>
      <c r="F57" s="52"/>
      <c r="G57" s="52"/>
    </row>
    <row r="58" spans="1:7" s="4" customFormat="1" ht="18.75" customHeight="1">
      <c r="A58" s="13"/>
      <c r="B58" s="13"/>
      <c r="C58" s="47" t="s">
        <v>20</v>
      </c>
      <c r="D58" s="59">
        <v>25000</v>
      </c>
      <c r="F58" s="52"/>
      <c r="G58" s="52"/>
    </row>
    <row r="59" spans="1:7" s="4" customFormat="1" ht="18.75" customHeight="1">
      <c r="A59" s="13"/>
      <c r="B59" s="13"/>
      <c r="C59" s="47" t="s">
        <v>27</v>
      </c>
      <c r="D59" s="59">
        <v>420000</v>
      </c>
      <c r="F59" s="52"/>
      <c r="G59" s="52"/>
    </row>
    <row r="60" spans="1:7" s="4" customFormat="1" ht="18.75" customHeight="1">
      <c r="A60" s="13"/>
      <c r="B60" s="13"/>
      <c r="C60" s="37" t="s">
        <v>88</v>
      </c>
      <c r="D60" s="59"/>
      <c r="F60" s="52"/>
      <c r="G60" s="52"/>
    </row>
    <row r="61" spans="1:7" s="4" customFormat="1" ht="18.75" customHeight="1">
      <c r="A61" s="13"/>
      <c r="B61" s="13"/>
      <c r="C61" s="37" t="s">
        <v>33</v>
      </c>
      <c r="D61" s="59"/>
      <c r="F61" s="52"/>
      <c r="G61" s="52"/>
    </row>
    <row r="62" spans="1:7" s="4" customFormat="1" ht="18.75" customHeight="1">
      <c r="A62" s="13"/>
      <c r="B62" s="13"/>
      <c r="C62" s="37" t="s">
        <v>89</v>
      </c>
      <c r="D62" s="59">
        <v>420000</v>
      </c>
      <c r="F62" s="52"/>
      <c r="G62" s="52"/>
    </row>
    <row r="63" spans="1:7" s="4" customFormat="1" ht="18.75" customHeight="1">
      <c r="A63" s="13"/>
      <c r="B63" s="13"/>
      <c r="C63" s="47" t="s">
        <v>27</v>
      </c>
      <c r="D63" s="59">
        <v>420000</v>
      </c>
      <c r="F63" s="52"/>
      <c r="G63" s="52"/>
    </row>
    <row r="64" spans="1:7" s="7" customFormat="1" ht="18.75" customHeight="1">
      <c r="A64" s="13"/>
      <c r="B64" s="16" t="s">
        <v>107</v>
      </c>
      <c r="C64" s="17" t="s">
        <v>108</v>
      </c>
      <c r="D64" s="60">
        <f>SUM(D65)</f>
        <v>200000</v>
      </c>
      <c r="G64" s="61"/>
    </row>
    <row r="65" spans="1:7" s="7" customFormat="1" ht="18.75" customHeight="1">
      <c r="A65" s="13"/>
      <c r="B65" s="13"/>
      <c r="C65" s="39" t="s">
        <v>2</v>
      </c>
      <c r="D65" s="53">
        <f>SUM(D66)</f>
        <v>200000</v>
      </c>
      <c r="G65" s="61"/>
    </row>
    <row r="66" spans="1:7" s="7" customFormat="1" ht="18.75" customHeight="1">
      <c r="A66" s="13"/>
      <c r="B66" s="13"/>
      <c r="C66" s="37" t="s">
        <v>80</v>
      </c>
      <c r="D66" s="51">
        <f>D67+D68</f>
        <v>200000</v>
      </c>
      <c r="G66" s="61"/>
    </row>
    <row r="67" spans="1:7" s="7" customFormat="1" ht="18.75" customHeight="1">
      <c r="A67" s="13"/>
      <c r="B67" s="13"/>
      <c r="C67" s="41" t="s">
        <v>55</v>
      </c>
      <c r="D67" s="51"/>
      <c r="G67" s="61"/>
    </row>
    <row r="68" spans="1:7" s="7" customFormat="1" ht="18" customHeight="1">
      <c r="A68" s="15"/>
      <c r="B68" s="15"/>
      <c r="C68" s="44" t="s">
        <v>52</v>
      </c>
      <c r="D68" s="63">
        <v>200000</v>
      </c>
      <c r="G68" s="61"/>
    </row>
    <row r="69" spans="1:7" s="7" customFormat="1" ht="18" customHeight="1">
      <c r="A69" s="93" t="s">
        <v>21</v>
      </c>
      <c r="B69" s="93"/>
      <c r="C69" s="94" t="s">
        <v>23</v>
      </c>
      <c r="D69" s="92">
        <f>D70</f>
        <v>410000</v>
      </c>
      <c r="G69" s="61"/>
    </row>
    <row r="70" spans="1:7" s="7" customFormat="1" ht="18" customHeight="1">
      <c r="A70" s="13"/>
      <c r="B70" s="13" t="s">
        <v>22</v>
      </c>
      <c r="C70" s="41" t="s">
        <v>24</v>
      </c>
      <c r="D70" s="59">
        <f>D71</f>
        <v>410000</v>
      </c>
      <c r="G70" s="61"/>
    </row>
    <row r="71" spans="1:7" s="7" customFormat="1" ht="18" customHeight="1">
      <c r="A71" s="13"/>
      <c r="B71" s="13"/>
      <c r="C71" s="39" t="s">
        <v>34</v>
      </c>
      <c r="D71" s="59">
        <f>D72</f>
        <v>410000</v>
      </c>
      <c r="G71" s="61"/>
    </row>
    <row r="72" spans="1:7" s="7" customFormat="1" ht="18" customHeight="1">
      <c r="A72" s="13"/>
      <c r="B72" s="13"/>
      <c r="C72" s="37" t="s">
        <v>86</v>
      </c>
      <c r="D72" s="59">
        <f>D74</f>
        <v>410000</v>
      </c>
      <c r="G72" s="61"/>
    </row>
    <row r="73" spans="1:7" s="7" customFormat="1" ht="18" customHeight="1">
      <c r="A73" s="13"/>
      <c r="B73" s="13"/>
      <c r="C73" s="95" t="s">
        <v>25</v>
      </c>
      <c r="D73" s="68"/>
      <c r="G73" s="61"/>
    </row>
    <row r="74" spans="1:7" s="7" customFormat="1" ht="18" customHeight="1">
      <c r="A74" s="15"/>
      <c r="B74" s="15"/>
      <c r="C74" s="96" t="s">
        <v>26</v>
      </c>
      <c r="D74" s="63">
        <v>410000</v>
      </c>
      <c r="G74" s="61"/>
    </row>
    <row r="75" spans="1:7" s="6" customFormat="1" ht="18" customHeight="1">
      <c r="A75" s="22" t="s">
        <v>109</v>
      </c>
      <c r="B75" s="22"/>
      <c r="C75" s="23" t="s">
        <v>75</v>
      </c>
      <c r="D75" s="49">
        <f>SUM(D76)</f>
        <v>214210</v>
      </c>
      <c r="G75" s="50"/>
    </row>
    <row r="76" spans="1:7" s="4" customFormat="1" ht="18" customHeight="1">
      <c r="A76" s="13"/>
      <c r="B76" s="13" t="s">
        <v>110</v>
      </c>
      <c r="C76" s="14" t="s">
        <v>111</v>
      </c>
      <c r="D76" s="51">
        <f>SUM(D77)</f>
        <v>214210</v>
      </c>
      <c r="G76" s="52"/>
    </row>
    <row r="77" spans="1:7" s="4" customFormat="1" ht="18" customHeight="1">
      <c r="A77" s="13"/>
      <c r="B77" s="13"/>
      <c r="C77" s="39" t="s">
        <v>2</v>
      </c>
      <c r="D77" s="51">
        <f>SUM(D78)</f>
        <v>214210</v>
      </c>
      <c r="G77" s="52"/>
    </row>
    <row r="78" spans="1:7" s="4" customFormat="1" ht="18" customHeight="1">
      <c r="A78" s="13"/>
      <c r="B78" s="13"/>
      <c r="C78" s="37" t="s">
        <v>80</v>
      </c>
      <c r="D78" s="51">
        <f>SUM(D80)</f>
        <v>214210</v>
      </c>
      <c r="G78" s="52"/>
    </row>
    <row r="79" spans="1:7" s="4" customFormat="1" ht="18" customHeight="1">
      <c r="A79" s="13"/>
      <c r="B79" s="13"/>
      <c r="C79" s="41" t="s">
        <v>55</v>
      </c>
      <c r="D79" s="51"/>
      <c r="G79" s="52"/>
    </row>
    <row r="80" spans="1:7" s="4" customFormat="1" ht="18" customHeight="1">
      <c r="A80" s="15"/>
      <c r="B80" s="15"/>
      <c r="C80" s="44" t="s">
        <v>52</v>
      </c>
      <c r="D80" s="58">
        <v>214210</v>
      </c>
      <c r="G80" s="52"/>
    </row>
    <row r="81" spans="1:7" s="6" customFormat="1" ht="18.75" customHeight="1">
      <c r="A81" s="22" t="s">
        <v>44</v>
      </c>
      <c r="B81" s="22"/>
      <c r="C81" s="23" t="s">
        <v>45</v>
      </c>
      <c r="D81" s="49">
        <f>SUM(D82)</f>
        <v>45720</v>
      </c>
      <c r="G81" s="50"/>
    </row>
    <row r="82" spans="1:7" s="4" customFormat="1" ht="18.75" customHeight="1">
      <c r="A82" s="13"/>
      <c r="B82" s="13" t="s">
        <v>112</v>
      </c>
      <c r="C82" s="14" t="s">
        <v>113</v>
      </c>
      <c r="D82" s="51">
        <f>SUM(D83)</f>
        <v>45720</v>
      </c>
      <c r="G82" s="52"/>
    </row>
    <row r="83" spans="1:7" s="4" customFormat="1" ht="18.75" customHeight="1">
      <c r="A83" s="13"/>
      <c r="B83" s="13"/>
      <c r="C83" s="39" t="s">
        <v>34</v>
      </c>
      <c r="D83" s="53">
        <f>SUM(D84)</f>
        <v>45720</v>
      </c>
      <c r="G83" s="52"/>
    </row>
    <row r="84" spans="1:7" s="4" customFormat="1" ht="18.75" customHeight="1">
      <c r="A84" s="13"/>
      <c r="B84" s="13"/>
      <c r="C84" s="37" t="s">
        <v>86</v>
      </c>
      <c r="D84" s="51">
        <v>45720</v>
      </c>
      <c r="G84" s="52"/>
    </row>
    <row r="85" spans="1:7" s="4" customFormat="1" ht="18.75" customHeight="1">
      <c r="A85" s="13"/>
      <c r="B85" s="13"/>
      <c r="C85" s="47" t="s">
        <v>114</v>
      </c>
      <c r="D85" s="59"/>
      <c r="G85" s="52"/>
    </row>
    <row r="86" spans="1:7" s="4" customFormat="1" ht="18.75" customHeight="1">
      <c r="A86" s="13"/>
      <c r="B86" s="13"/>
      <c r="C86" s="47" t="s">
        <v>4</v>
      </c>
      <c r="D86" s="59"/>
      <c r="G86" s="52"/>
    </row>
    <row r="87" spans="1:7" s="4" customFormat="1" ht="18.75" customHeight="1">
      <c r="A87" s="13"/>
      <c r="B87" s="13"/>
      <c r="C87" s="47" t="s">
        <v>3</v>
      </c>
      <c r="D87" s="59">
        <v>45720</v>
      </c>
      <c r="G87" s="52"/>
    </row>
    <row r="88" spans="1:7" s="6" customFormat="1" ht="18.75" customHeight="1">
      <c r="A88" s="22" t="s">
        <v>56</v>
      </c>
      <c r="B88" s="22"/>
      <c r="C88" s="23" t="s">
        <v>57</v>
      </c>
      <c r="D88" s="49">
        <f>SUM(D89+D94+D100+D109+D114)</f>
        <v>2368363</v>
      </c>
      <c r="G88" s="50"/>
    </row>
    <row r="89" spans="1:7" s="6" customFormat="1" ht="18.75" customHeight="1">
      <c r="A89" s="13"/>
      <c r="B89" s="13" t="s">
        <v>58</v>
      </c>
      <c r="C89" s="14" t="s">
        <v>59</v>
      </c>
      <c r="D89" s="51">
        <f>SUM(D90)</f>
        <v>171500</v>
      </c>
      <c r="G89" s="50"/>
    </row>
    <row r="90" spans="1:7" s="6" customFormat="1" ht="18.75" customHeight="1">
      <c r="A90" s="13"/>
      <c r="B90" s="13"/>
      <c r="C90" s="39" t="s">
        <v>2</v>
      </c>
      <c r="D90" s="53">
        <f>SUM(D91)</f>
        <v>171500</v>
      </c>
      <c r="G90" s="50"/>
    </row>
    <row r="91" spans="1:7" s="6" customFormat="1" ht="18.75" customHeight="1">
      <c r="A91" s="13"/>
      <c r="B91" s="13"/>
      <c r="C91" s="37" t="s">
        <v>80</v>
      </c>
      <c r="D91" s="51">
        <f>SUM(D92:D93)</f>
        <v>171500</v>
      </c>
      <c r="G91" s="50"/>
    </row>
    <row r="92" spans="1:7" s="6" customFormat="1" ht="18.75" customHeight="1">
      <c r="A92" s="13"/>
      <c r="B92" s="13"/>
      <c r="C92" s="41" t="s">
        <v>55</v>
      </c>
      <c r="D92" s="51">
        <v>142000</v>
      </c>
      <c r="G92" s="50"/>
    </row>
    <row r="93" spans="1:7" s="6" customFormat="1" ht="18.75" customHeight="1">
      <c r="A93" s="13"/>
      <c r="B93" s="13"/>
      <c r="C93" s="41" t="s">
        <v>52</v>
      </c>
      <c r="D93" s="51">
        <v>29500</v>
      </c>
      <c r="G93" s="50"/>
    </row>
    <row r="94" spans="1:7" s="6" customFormat="1" ht="18.75" customHeight="1">
      <c r="A94" s="13"/>
      <c r="B94" s="16" t="s">
        <v>115</v>
      </c>
      <c r="C94" s="17" t="s">
        <v>116</v>
      </c>
      <c r="D94" s="60">
        <f>SUM(D95)</f>
        <v>107000</v>
      </c>
      <c r="G94" s="50"/>
    </row>
    <row r="95" spans="1:7" s="6" customFormat="1" ht="18.75" customHeight="1">
      <c r="A95" s="13"/>
      <c r="B95" s="13"/>
      <c r="C95" s="39" t="s">
        <v>2</v>
      </c>
      <c r="D95" s="53">
        <f>SUM(D96+D99)</f>
        <v>107000</v>
      </c>
      <c r="G95" s="50"/>
    </row>
    <row r="96" spans="1:7" s="6" customFormat="1" ht="18.75" customHeight="1">
      <c r="A96" s="13"/>
      <c r="B96" s="13"/>
      <c r="C96" s="37" t="s">
        <v>80</v>
      </c>
      <c r="D96" s="51">
        <f>SUM(D98)</f>
        <v>7000</v>
      </c>
      <c r="G96" s="50"/>
    </row>
    <row r="97" spans="1:7" s="6" customFormat="1" ht="18.75" customHeight="1">
      <c r="A97" s="13"/>
      <c r="B97" s="13"/>
      <c r="C97" s="41" t="s">
        <v>55</v>
      </c>
      <c r="D97" s="51"/>
      <c r="G97" s="50"/>
    </row>
    <row r="98" spans="1:7" s="6" customFormat="1" ht="18.75" customHeight="1">
      <c r="A98" s="13"/>
      <c r="B98" s="13"/>
      <c r="C98" s="41" t="s">
        <v>52</v>
      </c>
      <c r="D98" s="51">
        <v>7000</v>
      </c>
      <c r="G98" s="50"/>
    </row>
    <row r="99" spans="1:7" s="6" customFormat="1" ht="18.75" customHeight="1">
      <c r="A99" s="13"/>
      <c r="B99" s="13"/>
      <c r="C99" s="37" t="s">
        <v>66</v>
      </c>
      <c r="D99" s="51">
        <v>100000</v>
      </c>
      <c r="G99" s="50"/>
    </row>
    <row r="100" spans="1:7" s="6" customFormat="1" ht="18.75" customHeight="1">
      <c r="A100" s="11"/>
      <c r="B100" s="16" t="s">
        <v>117</v>
      </c>
      <c r="C100" s="17" t="s">
        <v>118</v>
      </c>
      <c r="D100" s="60">
        <f>SUM(D101+D105)</f>
        <v>1999643</v>
      </c>
      <c r="G100" s="50"/>
    </row>
    <row r="101" spans="1:7" s="6" customFormat="1" ht="18.75" customHeight="1">
      <c r="A101" s="11"/>
      <c r="B101" s="13"/>
      <c r="C101" s="39" t="s">
        <v>2</v>
      </c>
      <c r="D101" s="53">
        <f>SUM(D102)</f>
        <v>1979643</v>
      </c>
      <c r="G101" s="50"/>
    </row>
    <row r="102" spans="1:7" s="6" customFormat="1" ht="18.75" customHeight="1">
      <c r="A102" s="11"/>
      <c r="B102" s="13"/>
      <c r="C102" s="37" t="s">
        <v>80</v>
      </c>
      <c r="D102" s="51">
        <f>SUM(D103:D104)</f>
        <v>1979643</v>
      </c>
      <c r="G102" s="50"/>
    </row>
    <row r="103" spans="1:7" s="6" customFormat="1" ht="18.75" customHeight="1">
      <c r="A103" s="11"/>
      <c r="B103" s="13"/>
      <c r="C103" s="41" t="s">
        <v>55</v>
      </c>
      <c r="D103" s="51">
        <v>1697676</v>
      </c>
      <c r="G103" s="50"/>
    </row>
    <row r="104" spans="1:7" s="6" customFormat="1" ht="18.75" customHeight="1">
      <c r="A104" s="11"/>
      <c r="B104" s="13"/>
      <c r="C104" s="41" t="s">
        <v>52</v>
      </c>
      <c r="D104" s="51">
        <v>281967</v>
      </c>
      <c r="G104" s="50"/>
    </row>
    <row r="105" spans="1:7" s="6" customFormat="1" ht="18.75" customHeight="1">
      <c r="A105" s="11"/>
      <c r="B105" s="13"/>
      <c r="C105" s="39" t="s">
        <v>34</v>
      </c>
      <c r="D105" s="53">
        <f>SUM(D106)</f>
        <v>20000</v>
      </c>
      <c r="G105" s="50"/>
    </row>
    <row r="106" spans="1:7" s="6" customFormat="1" ht="18.75" customHeight="1">
      <c r="A106" s="11"/>
      <c r="B106" s="13"/>
      <c r="C106" s="37" t="s">
        <v>86</v>
      </c>
      <c r="D106" s="51">
        <v>20000</v>
      </c>
      <c r="G106" s="50"/>
    </row>
    <row r="107" spans="1:7" s="6" customFormat="1" ht="18.75" customHeight="1">
      <c r="A107" s="11"/>
      <c r="B107" s="13"/>
      <c r="C107" s="47" t="s">
        <v>15</v>
      </c>
      <c r="D107" s="59">
        <v>10000</v>
      </c>
      <c r="G107" s="50"/>
    </row>
    <row r="108" spans="1:7" s="6" customFormat="1" ht="18.75" customHeight="1">
      <c r="A108" s="11"/>
      <c r="B108" s="15"/>
      <c r="C108" s="62" t="s">
        <v>119</v>
      </c>
      <c r="D108" s="63">
        <v>10000</v>
      </c>
      <c r="G108" s="50"/>
    </row>
    <row r="109" spans="1:7" s="6" customFormat="1" ht="18.75" customHeight="1">
      <c r="A109" s="11"/>
      <c r="B109" s="13" t="s">
        <v>120</v>
      </c>
      <c r="C109" s="14" t="s">
        <v>121</v>
      </c>
      <c r="D109" s="51">
        <f>SUM(D110)</f>
        <v>10000</v>
      </c>
      <c r="G109" s="50"/>
    </row>
    <row r="110" spans="1:7" s="6" customFormat="1" ht="18.75" customHeight="1">
      <c r="A110" s="11"/>
      <c r="B110" s="13"/>
      <c r="C110" s="39" t="s">
        <v>2</v>
      </c>
      <c r="D110" s="53">
        <f>SUM(D111)</f>
        <v>10000</v>
      </c>
      <c r="G110" s="50"/>
    </row>
    <row r="111" spans="1:7" s="6" customFormat="1" ht="18.75" customHeight="1">
      <c r="A111" s="11"/>
      <c r="B111" s="13"/>
      <c r="C111" s="37" t="s">
        <v>80</v>
      </c>
      <c r="D111" s="51">
        <f>SUM(D113)</f>
        <v>10000</v>
      </c>
      <c r="G111" s="50"/>
    </row>
    <row r="112" spans="1:7" s="6" customFormat="1" ht="18.75" customHeight="1">
      <c r="A112" s="11"/>
      <c r="B112" s="13"/>
      <c r="C112" s="41" t="s">
        <v>55</v>
      </c>
      <c r="D112" s="51"/>
      <c r="G112" s="50"/>
    </row>
    <row r="113" spans="1:7" s="6" customFormat="1" ht="18.75" customHeight="1">
      <c r="A113" s="57"/>
      <c r="B113" s="15"/>
      <c r="C113" s="44" t="s">
        <v>52</v>
      </c>
      <c r="D113" s="58">
        <v>10000</v>
      </c>
      <c r="G113" s="50"/>
    </row>
    <row r="114" spans="1:7" s="6" customFormat="1" ht="24.75" customHeight="1">
      <c r="A114" s="22"/>
      <c r="B114" s="16" t="s">
        <v>122</v>
      </c>
      <c r="C114" s="17" t="s">
        <v>46</v>
      </c>
      <c r="D114" s="60">
        <f>SUM(D115)</f>
        <v>80220</v>
      </c>
      <c r="G114" s="50"/>
    </row>
    <row r="115" spans="1:7" s="6" customFormat="1" ht="22.5" customHeight="1">
      <c r="A115" s="11"/>
      <c r="B115" s="13"/>
      <c r="C115" s="39" t="s">
        <v>2</v>
      </c>
      <c r="D115" s="53">
        <f>SUM(D116)</f>
        <v>80220</v>
      </c>
      <c r="G115" s="50"/>
    </row>
    <row r="116" spans="1:7" s="6" customFormat="1" ht="22.5" customHeight="1">
      <c r="A116" s="11"/>
      <c r="B116" s="13"/>
      <c r="C116" s="37" t="s">
        <v>80</v>
      </c>
      <c r="D116" s="51">
        <f>SUM(D118)</f>
        <v>80220</v>
      </c>
      <c r="G116" s="50"/>
    </row>
    <row r="117" spans="1:7" s="6" customFormat="1" ht="22.5" customHeight="1">
      <c r="A117" s="11"/>
      <c r="B117" s="13"/>
      <c r="C117" s="41" t="s">
        <v>55</v>
      </c>
      <c r="D117" s="51"/>
      <c r="G117" s="50"/>
    </row>
    <row r="118" spans="1:7" s="6" customFormat="1" ht="22.5" customHeight="1">
      <c r="A118" s="57"/>
      <c r="B118" s="15"/>
      <c r="C118" s="44" t="s">
        <v>52</v>
      </c>
      <c r="D118" s="58">
        <v>80220</v>
      </c>
      <c r="G118" s="50"/>
    </row>
    <row r="119" spans="1:7" s="6" customFormat="1" ht="21" customHeight="1">
      <c r="A119" s="22" t="s">
        <v>60</v>
      </c>
      <c r="B119" s="22"/>
      <c r="C119" s="23" t="s">
        <v>61</v>
      </c>
      <c r="D119" s="49">
        <f>SUM(D122)</f>
        <v>2052</v>
      </c>
      <c r="G119" s="50"/>
    </row>
    <row r="120" spans="1:7" s="6" customFormat="1" ht="21" customHeight="1">
      <c r="A120" s="11"/>
      <c r="B120" s="11"/>
      <c r="C120" s="12" t="s">
        <v>123</v>
      </c>
      <c r="D120" s="64"/>
      <c r="G120" s="50"/>
    </row>
    <row r="121" spans="1:7" s="65" customFormat="1" ht="21" customHeight="1">
      <c r="A121" s="11"/>
      <c r="B121" s="11"/>
      <c r="C121" s="12" t="s">
        <v>124</v>
      </c>
      <c r="D121" s="64"/>
      <c r="G121" s="66"/>
    </row>
    <row r="122" spans="1:7" s="6" customFormat="1" ht="21" customHeight="1">
      <c r="A122" s="11"/>
      <c r="B122" s="13" t="s">
        <v>62</v>
      </c>
      <c r="C122" s="14" t="s">
        <v>125</v>
      </c>
      <c r="D122" s="51">
        <f>SUM(D124)</f>
        <v>2052</v>
      </c>
      <c r="G122" s="50"/>
    </row>
    <row r="123" spans="1:7" s="6" customFormat="1" ht="21" customHeight="1">
      <c r="A123" s="11"/>
      <c r="B123" s="13"/>
      <c r="C123" s="14" t="s">
        <v>126</v>
      </c>
      <c r="D123" s="67"/>
      <c r="G123" s="50"/>
    </row>
    <row r="124" spans="1:7" s="6" customFormat="1" ht="21" customHeight="1">
      <c r="A124" s="11"/>
      <c r="B124" s="13"/>
      <c r="C124" s="39" t="s">
        <v>2</v>
      </c>
      <c r="D124" s="53">
        <f>SUM(D125)</f>
        <v>2052</v>
      </c>
      <c r="G124" s="50"/>
    </row>
    <row r="125" spans="1:7" s="6" customFormat="1" ht="21" customHeight="1">
      <c r="A125" s="11"/>
      <c r="B125" s="13"/>
      <c r="C125" s="37" t="s">
        <v>80</v>
      </c>
      <c r="D125" s="51">
        <f>SUM(D126)</f>
        <v>2052</v>
      </c>
      <c r="G125" s="50"/>
    </row>
    <row r="126" spans="1:7" s="6" customFormat="1" ht="21" customHeight="1">
      <c r="A126" s="11"/>
      <c r="B126" s="13"/>
      <c r="C126" s="41" t="s">
        <v>55</v>
      </c>
      <c r="D126" s="51">
        <v>2052</v>
      </c>
      <c r="G126" s="50"/>
    </row>
    <row r="127" spans="1:7" s="6" customFormat="1" ht="21" customHeight="1">
      <c r="A127" s="22" t="s">
        <v>47</v>
      </c>
      <c r="B127" s="22"/>
      <c r="C127" s="23" t="s">
        <v>127</v>
      </c>
      <c r="D127" s="49">
        <f>SUM(D129+D132+D148)</f>
        <v>869200</v>
      </c>
      <c r="G127" s="50"/>
    </row>
    <row r="128" spans="1:7" s="6" customFormat="1" ht="21" customHeight="1">
      <c r="A128" s="11"/>
      <c r="B128" s="11"/>
      <c r="C128" s="12" t="s">
        <v>128</v>
      </c>
      <c r="D128" s="51"/>
      <c r="G128" s="50"/>
    </row>
    <row r="129" spans="1:7" s="26" customFormat="1" ht="21" customHeight="1">
      <c r="A129" s="18"/>
      <c r="B129" s="18" t="s">
        <v>129</v>
      </c>
      <c r="C129" s="19" t="s">
        <v>48</v>
      </c>
      <c r="D129" s="68">
        <f>SUM(D131)</f>
        <v>5000</v>
      </c>
      <c r="G129" s="69"/>
    </row>
    <row r="130" spans="1:7" s="26" customFormat="1" ht="21" customHeight="1">
      <c r="A130" s="18"/>
      <c r="B130" s="18"/>
      <c r="C130" s="39" t="s">
        <v>2</v>
      </c>
      <c r="D130" s="53">
        <f>SUM(D131)</f>
        <v>5000</v>
      </c>
      <c r="G130" s="69"/>
    </row>
    <row r="131" spans="1:7" s="26" customFormat="1" ht="21" customHeight="1">
      <c r="A131" s="18"/>
      <c r="B131" s="18"/>
      <c r="C131" s="37" t="s">
        <v>82</v>
      </c>
      <c r="D131" s="68">
        <v>5000</v>
      </c>
      <c r="G131" s="69"/>
    </row>
    <row r="132" spans="1:7" s="26" customFormat="1" ht="22.5" customHeight="1">
      <c r="A132" s="18"/>
      <c r="B132" s="70" t="s">
        <v>130</v>
      </c>
      <c r="C132" s="71" t="s">
        <v>131</v>
      </c>
      <c r="D132" s="72">
        <f>SUM(D133+D138)</f>
        <v>862200</v>
      </c>
      <c r="G132" s="69"/>
    </row>
    <row r="133" spans="1:7" s="26" customFormat="1" ht="22.5" customHeight="1">
      <c r="A133" s="18"/>
      <c r="B133" s="18"/>
      <c r="C133" s="39" t="s">
        <v>2</v>
      </c>
      <c r="D133" s="53">
        <f>SUM(D134+D137)</f>
        <v>162200</v>
      </c>
      <c r="G133" s="69"/>
    </row>
    <row r="134" spans="1:7" s="26" customFormat="1" ht="22.5" customHeight="1">
      <c r="A134" s="18"/>
      <c r="B134" s="18"/>
      <c r="C134" s="37" t="s">
        <v>80</v>
      </c>
      <c r="D134" s="68">
        <f>SUM(D135:D136)</f>
        <v>152200</v>
      </c>
      <c r="G134" s="69"/>
    </row>
    <row r="135" spans="1:7" s="26" customFormat="1" ht="22.5" customHeight="1">
      <c r="A135" s="18"/>
      <c r="B135" s="18"/>
      <c r="C135" s="41" t="s">
        <v>55</v>
      </c>
      <c r="D135" s="68">
        <v>34700</v>
      </c>
      <c r="G135" s="69"/>
    </row>
    <row r="136" spans="1:7" s="26" customFormat="1" ht="22.5" customHeight="1">
      <c r="A136" s="18"/>
      <c r="B136" s="18"/>
      <c r="C136" s="41" t="s">
        <v>52</v>
      </c>
      <c r="D136" s="68">
        <v>117500</v>
      </c>
      <c r="G136" s="69"/>
    </row>
    <row r="137" spans="1:7" s="26" customFormat="1" ht="22.5" customHeight="1">
      <c r="A137" s="18"/>
      <c r="B137" s="18"/>
      <c r="C137" s="37" t="s">
        <v>66</v>
      </c>
      <c r="D137" s="68">
        <v>10000</v>
      </c>
      <c r="G137" s="69"/>
    </row>
    <row r="138" spans="1:7" s="26" customFormat="1" ht="22.5" customHeight="1">
      <c r="A138" s="18"/>
      <c r="B138" s="18"/>
      <c r="C138" s="39" t="s">
        <v>85</v>
      </c>
      <c r="D138" s="53">
        <f>SUM(D139)</f>
        <v>700000</v>
      </c>
      <c r="G138" s="69"/>
    </row>
    <row r="139" spans="1:7" s="26" customFormat="1" ht="22.5" customHeight="1">
      <c r="A139" s="18"/>
      <c r="B139" s="18"/>
      <c r="C139" s="37" t="s">
        <v>86</v>
      </c>
      <c r="D139" s="68">
        <f>D140+D147</f>
        <v>700000</v>
      </c>
      <c r="G139" s="69"/>
    </row>
    <row r="140" spans="1:7" s="26" customFormat="1" ht="22.5" customHeight="1">
      <c r="A140" s="18"/>
      <c r="B140" s="18"/>
      <c r="C140" s="47" t="s">
        <v>132</v>
      </c>
      <c r="D140" s="59">
        <v>100000</v>
      </c>
      <c r="G140" s="69"/>
    </row>
    <row r="141" spans="1:7" s="26" customFormat="1" ht="22.5" customHeight="1">
      <c r="A141" s="18"/>
      <c r="B141" s="18"/>
      <c r="C141" s="47" t="s">
        <v>12</v>
      </c>
      <c r="D141" s="59"/>
      <c r="G141" s="69"/>
    </row>
    <row r="142" spans="1:7" s="26" customFormat="1" ht="22.5" customHeight="1">
      <c r="A142" s="18"/>
      <c r="B142" s="18"/>
      <c r="C142" s="47" t="s">
        <v>11</v>
      </c>
      <c r="D142" s="59">
        <v>600000</v>
      </c>
      <c r="G142" s="69"/>
    </row>
    <row r="143" spans="1:7" s="26" customFormat="1" ht="22.5" customHeight="1">
      <c r="A143" s="18"/>
      <c r="B143" s="18"/>
      <c r="C143" s="37" t="s">
        <v>88</v>
      </c>
      <c r="D143" s="59"/>
      <c r="G143" s="69"/>
    </row>
    <row r="144" spans="1:7" s="26" customFormat="1" ht="22.5" customHeight="1">
      <c r="A144" s="18"/>
      <c r="B144" s="18"/>
      <c r="C144" s="37" t="s">
        <v>33</v>
      </c>
      <c r="D144" s="59"/>
      <c r="G144" s="69"/>
    </row>
    <row r="145" spans="1:7" s="26" customFormat="1" ht="22.5" customHeight="1">
      <c r="A145" s="18"/>
      <c r="B145" s="18"/>
      <c r="C145" s="37" t="s">
        <v>89</v>
      </c>
      <c r="D145" s="59">
        <v>600000</v>
      </c>
      <c r="G145" s="69"/>
    </row>
    <row r="146" spans="1:7" s="26" customFormat="1" ht="22.5" customHeight="1">
      <c r="A146" s="18"/>
      <c r="B146" s="18"/>
      <c r="C146" s="47" t="s">
        <v>12</v>
      </c>
      <c r="D146" s="59"/>
      <c r="G146" s="69"/>
    </row>
    <row r="147" spans="1:7" s="26" customFormat="1" ht="22.5" customHeight="1">
      <c r="A147" s="20"/>
      <c r="B147" s="20"/>
      <c r="C147" s="62" t="s">
        <v>11</v>
      </c>
      <c r="D147" s="63">
        <v>600000</v>
      </c>
      <c r="G147" s="69"/>
    </row>
    <row r="148" spans="1:7" s="4" customFormat="1" ht="21" customHeight="1">
      <c r="A148" s="16"/>
      <c r="B148" s="16" t="s">
        <v>133</v>
      </c>
      <c r="C148" s="17" t="s">
        <v>134</v>
      </c>
      <c r="D148" s="60">
        <f>SUM(D149)</f>
        <v>2000</v>
      </c>
      <c r="G148" s="52"/>
    </row>
    <row r="149" spans="1:7" s="4" customFormat="1" ht="21" customHeight="1">
      <c r="A149" s="13"/>
      <c r="B149" s="13"/>
      <c r="C149" s="39" t="s">
        <v>2</v>
      </c>
      <c r="D149" s="53">
        <f>SUM(D150)</f>
        <v>2000</v>
      </c>
      <c r="G149" s="52"/>
    </row>
    <row r="150" spans="1:7" s="4" customFormat="1" ht="21" customHeight="1">
      <c r="A150" s="13"/>
      <c r="B150" s="13"/>
      <c r="C150" s="37" t="s">
        <v>80</v>
      </c>
      <c r="D150" s="51">
        <f>SUM(D152)</f>
        <v>2000</v>
      </c>
      <c r="G150" s="52"/>
    </row>
    <row r="151" spans="1:7" s="4" customFormat="1" ht="21" customHeight="1">
      <c r="A151" s="13"/>
      <c r="B151" s="13"/>
      <c r="C151" s="41" t="s">
        <v>55</v>
      </c>
      <c r="D151" s="51"/>
      <c r="G151" s="52"/>
    </row>
    <row r="152" spans="1:7" s="4" customFormat="1" ht="21" customHeight="1">
      <c r="A152" s="15"/>
      <c r="B152" s="15"/>
      <c r="C152" s="44" t="s">
        <v>52</v>
      </c>
      <c r="D152" s="58">
        <v>2000</v>
      </c>
      <c r="G152" s="52"/>
    </row>
    <row r="153" spans="1:7" s="6" customFormat="1" ht="21" customHeight="1">
      <c r="A153" s="22" t="s">
        <v>135</v>
      </c>
      <c r="B153" s="22"/>
      <c r="C153" s="23" t="s">
        <v>136</v>
      </c>
      <c r="D153" s="49">
        <f>SUM(D157)</f>
        <v>68000</v>
      </c>
      <c r="G153" s="50"/>
    </row>
    <row r="154" spans="1:7" s="6" customFormat="1" ht="21" customHeight="1">
      <c r="A154" s="11"/>
      <c r="B154" s="11"/>
      <c r="C154" s="12" t="s">
        <v>137</v>
      </c>
      <c r="D154" s="64"/>
      <c r="G154" s="50"/>
    </row>
    <row r="155" spans="1:7" s="6" customFormat="1" ht="21" customHeight="1">
      <c r="A155" s="11"/>
      <c r="B155" s="11"/>
      <c r="C155" s="12" t="s">
        <v>138</v>
      </c>
      <c r="D155" s="64"/>
      <c r="G155" s="50"/>
    </row>
    <row r="156" spans="1:7" s="6" customFormat="1" ht="21" customHeight="1">
      <c r="A156" s="11"/>
      <c r="B156" s="11"/>
      <c r="C156" s="12" t="s">
        <v>139</v>
      </c>
      <c r="D156" s="64"/>
      <c r="G156" s="50"/>
    </row>
    <row r="157" spans="1:7" s="4" customFormat="1" ht="21" customHeight="1">
      <c r="A157" s="13"/>
      <c r="B157" s="13" t="s">
        <v>140</v>
      </c>
      <c r="C157" s="14" t="s">
        <v>141</v>
      </c>
      <c r="D157" s="51">
        <f>SUM(D158)</f>
        <v>68000</v>
      </c>
      <c r="G157" s="52"/>
    </row>
    <row r="158" spans="1:7" s="4" customFormat="1" ht="21" customHeight="1">
      <c r="A158" s="13"/>
      <c r="B158" s="13"/>
      <c r="C158" s="39" t="s">
        <v>2</v>
      </c>
      <c r="D158" s="53">
        <f>SUM(D159)</f>
        <v>68000</v>
      </c>
      <c r="G158" s="52"/>
    </row>
    <row r="159" spans="1:7" s="4" customFormat="1" ht="21" customHeight="1">
      <c r="A159" s="13"/>
      <c r="B159" s="13"/>
      <c r="C159" s="37" t="s">
        <v>80</v>
      </c>
      <c r="D159" s="51">
        <f>SUM(D160:D161)</f>
        <v>68000</v>
      </c>
      <c r="G159" s="52"/>
    </row>
    <row r="160" spans="1:7" s="4" customFormat="1" ht="21" customHeight="1">
      <c r="A160" s="13"/>
      <c r="B160" s="13"/>
      <c r="C160" s="41" t="s">
        <v>55</v>
      </c>
      <c r="D160" s="51">
        <v>50000</v>
      </c>
      <c r="G160" s="52"/>
    </row>
    <row r="161" spans="1:7" s="4" customFormat="1" ht="21" customHeight="1">
      <c r="A161" s="13"/>
      <c r="B161" s="13"/>
      <c r="C161" s="41" t="s">
        <v>52</v>
      </c>
      <c r="D161" s="51">
        <v>18000</v>
      </c>
      <c r="G161" s="52"/>
    </row>
    <row r="162" spans="1:7" s="6" customFormat="1" ht="21" customHeight="1">
      <c r="A162" s="22" t="s">
        <v>142</v>
      </c>
      <c r="B162" s="22"/>
      <c r="C162" s="23" t="s">
        <v>143</v>
      </c>
      <c r="D162" s="49">
        <f>SUM(D163)</f>
        <v>851131</v>
      </c>
      <c r="G162" s="50"/>
    </row>
    <row r="163" spans="1:7" s="4" customFormat="1" ht="21" customHeight="1">
      <c r="A163" s="13"/>
      <c r="B163" s="13" t="s">
        <v>144</v>
      </c>
      <c r="C163" s="14" t="s">
        <v>145</v>
      </c>
      <c r="D163" s="51">
        <f>SUM(D165)</f>
        <v>851131</v>
      </c>
      <c r="G163" s="52"/>
    </row>
    <row r="164" spans="1:7" s="7" customFormat="1" ht="21" customHeight="1">
      <c r="A164" s="13"/>
      <c r="B164" s="13"/>
      <c r="C164" s="14" t="s">
        <v>146</v>
      </c>
      <c r="D164" s="67"/>
      <c r="G164" s="61"/>
    </row>
    <row r="165" spans="1:7" s="7" customFormat="1" ht="21" customHeight="1">
      <c r="A165" s="13"/>
      <c r="B165" s="13"/>
      <c r="C165" s="39" t="s">
        <v>2</v>
      </c>
      <c r="D165" s="53">
        <f>SUM(D166)</f>
        <v>851131</v>
      </c>
      <c r="G165" s="61"/>
    </row>
    <row r="166" spans="1:7" s="7" customFormat="1" ht="21" customHeight="1">
      <c r="A166" s="13"/>
      <c r="B166" s="13"/>
      <c r="C166" s="37" t="s">
        <v>147</v>
      </c>
      <c r="D166" s="51">
        <v>851131</v>
      </c>
      <c r="G166" s="61"/>
    </row>
    <row r="167" spans="1:7" s="4" customFormat="1" ht="22.5" customHeight="1">
      <c r="A167" s="22" t="s">
        <v>148</v>
      </c>
      <c r="B167" s="22"/>
      <c r="C167" s="23" t="s">
        <v>76</v>
      </c>
      <c r="D167" s="49">
        <f>SUM(D168)</f>
        <v>34500</v>
      </c>
      <c r="G167" s="52"/>
    </row>
    <row r="168" spans="1:7" s="4" customFormat="1" ht="22.5" customHeight="1">
      <c r="A168" s="13"/>
      <c r="B168" s="13" t="s">
        <v>149</v>
      </c>
      <c r="C168" s="14" t="s">
        <v>150</v>
      </c>
      <c r="D168" s="51">
        <f>SUM(D169)</f>
        <v>34500</v>
      </c>
      <c r="G168" s="52"/>
    </row>
    <row r="169" spans="1:7" s="4" customFormat="1" ht="22.5" customHeight="1">
      <c r="A169" s="13"/>
      <c r="B169" s="13"/>
      <c r="C169" s="39" t="s">
        <v>2</v>
      </c>
      <c r="D169" s="53">
        <f>SUM(D170)</f>
        <v>34500</v>
      </c>
      <c r="G169" s="52"/>
    </row>
    <row r="170" spans="1:7" s="4" customFormat="1" ht="22.5" customHeight="1">
      <c r="A170" s="13"/>
      <c r="B170" s="13"/>
      <c r="C170" s="37" t="s">
        <v>80</v>
      </c>
      <c r="D170" s="51">
        <f>SUM(D172)</f>
        <v>34500</v>
      </c>
      <c r="G170" s="52"/>
    </row>
    <row r="171" spans="1:7" s="4" customFormat="1" ht="22.5" customHeight="1">
      <c r="A171" s="13"/>
      <c r="B171" s="13"/>
      <c r="C171" s="41" t="s">
        <v>55</v>
      </c>
      <c r="D171" s="51"/>
      <c r="G171" s="52"/>
    </row>
    <row r="172" spans="1:7" s="4" customFormat="1" ht="22.5" customHeight="1">
      <c r="A172" s="13"/>
      <c r="B172" s="13"/>
      <c r="C172" s="41" t="s">
        <v>52</v>
      </c>
      <c r="D172" s="51">
        <v>34500</v>
      </c>
      <c r="G172" s="52"/>
    </row>
    <row r="173" spans="1:7" s="6" customFormat="1" ht="22.5" customHeight="1">
      <c r="A173" s="22" t="s">
        <v>151</v>
      </c>
      <c r="B173" s="22"/>
      <c r="C173" s="23" t="s">
        <v>77</v>
      </c>
      <c r="D173" s="49">
        <f>SUM(D174+D180+D186+D192+D198+D203+D208+D213+D218)</f>
        <v>12114055</v>
      </c>
      <c r="G173" s="50"/>
    </row>
    <row r="174" spans="1:7" s="4" customFormat="1" ht="22.5" customHeight="1">
      <c r="A174" s="13"/>
      <c r="B174" s="13" t="s">
        <v>152</v>
      </c>
      <c r="C174" s="14" t="s">
        <v>153</v>
      </c>
      <c r="D174" s="51">
        <f>SUM(D175)</f>
        <v>6444600</v>
      </c>
      <c r="F174" s="52"/>
      <c r="G174" s="52"/>
    </row>
    <row r="175" spans="1:7" s="4" customFormat="1" ht="22.5" customHeight="1">
      <c r="A175" s="13"/>
      <c r="B175" s="13"/>
      <c r="C175" s="39" t="s">
        <v>2</v>
      </c>
      <c r="D175" s="53">
        <f>SUM(D176+D179)</f>
        <v>6444600</v>
      </c>
      <c r="F175" s="52"/>
      <c r="G175" s="52"/>
    </row>
    <row r="176" spans="1:7" s="4" customFormat="1" ht="22.5" customHeight="1">
      <c r="A176" s="13"/>
      <c r="B176" s="13"/>
      <c r="C176" s="37" t="s">
        <v>80</v>
      </c>
      <c r="D176" s="51">
        <f>SUM(D177:D178)</f>
        <v>6104636</v>
      </c>
      <c r="F176" s="52"/>
      <c r="G176" s="52"/>
    </row>
    <row r="177" spans="1:7" s="4" customFormat="1" ht="22.5" customHeight="1">
      <c r="A177" s="13"/>
      <c r="B177" s="13"/>
      <c r="C177" s="41" t="s">
        <v>55</v>
      </c>
      <c r="D177" s="51">
        <v>4705745</v>
      </c>
      <c r="F177" s="52"/>
      <c r="G177" s="52"/>
    </row>
    <row r="178" spans="1:7" s="4" customFormat="1" ht="22.5" customHeight="1">
      <c r="A178" s="13"/>
      <c r="B178" s="13"/>
      <c r="C178" s="41" t="s">
        <v>52</v>
      </c>
      <c r="D178" s="51">
        <v>1398891</v>
      </c>
      <c r="F178" s="52"/>
      <c r="G178" s="52"/>
    </row>
    <row r="179" spans="1:7" s="4" customFormat="1" ht="22.5" customHeight="1">
      <c r="A179" s="15"/>
      <c r="B179" s="15"/>
      <c r="C179" s="46" t="s">
        <v>66</v>
      </c>
      <c r="D179" s="58">
        <v>339964</v>
      </c>
      <c r="F179" s="52"/>
      <c r="G179" s="52"/>
    </row>
    <row r="180" spans="1:7" s="7" customFormat="1" ht="24" customHeight="1">
      <c r="A180" s="16"/>
      <c r="B180" s="16" t="s">
        <v>154</v>
      </c>
      <c r="C180" s="17" t="s">
        <v>155</v>
      </c>
      <c r="D180" s="60">
        <f>SUM(D181)</f>
        <v>311965</v>
      </c>
      <c r="G180" s="61"/>
    </row>
    <row r="181" spans="1:7" s="7" customFormat="1" ht="24" customHeight="1">
      <c r="A181" s="13"/>
      <c r="B181" s="13"/>
      <c r="C181" s="39" t="s">
        <v>2</v>
      </c>
      <c r="D181" s="53">
        <f>SUM(D182+D185)</f>
        <v>311965</v>
      </c>
      <c r="G181" s="61"/>
    </row>
    <row r="182" spans="1:7" s="7" customFormat="1" ht="24" customHeight="1">
      <c r="A182" s="13"/>
      <c r="B182" s="13"/>
      <c r="C182" s="37" t="s">
        <v>80</v>
      </c>
      <c r="D182" s="51">
        <f>SUM(D183:D184)</f>
        <v>285349</v>
      </c>
      <c r="G182" s="61"/>
    </row>
    <row r="183" spans="1:7" s="7" customFormat="1" ht="24" customHeight="1">
      <c r="A183" s="13"/>
      <c r="B183" s="13"/>
      <c r="C183" s="41" t="s">
        <v>55</v>
      </c>
      <c r="D183" s="51">
        <v>266764</v>
      </c>
      <c r="G183" s="61"/>
    </row>
    <row r="184" spans="1:7" s="7" customFormat="1" ht="24" customHeight="1">
      <c r="A184" s="13"/>
      <c r="B184" s="13"/>
      <c r="C184" s="41" t="s">
        <v>52</v>
      </c>
      <c r="D184" s="51">
        <v>18585</v>
      </c>
      <c r="G184" s="61"/>
    </row>
    <row r="185" spans="1:7" s="7" customFormat="1" ht="24" customHeight="1">
      <c r="A185" s="13"/>
      <c r="B185" s="15"/>
      <c r="C185" s="46" t="s">
        <v>66</v>
      </c>
      <c r="D185" s="58">
        <v>26616</v>
      </c>
      <c r="G185" s="61"/>
    </row>
    <row r="186" spans="1:7" s="4" customFormat="1" ht="21.75" customHeight="1">
      <c r="A186" s="13"/>
      <c r="B186" s="16" t="s">
        <v>156</v>
      </c>
      <c r="C186" s="17" t="s">
        <v>157</v>
      </c>
      <c r="D186" s="60">
        <f>SUM(D187)</f>
        <v>661427</v>
      </c>
      <c r="G186" s="52"/>
    </row>
    <row r="187" spans="1:7" s="4" customFormat="1" ht="21.75" customHeight="1">
      <c r="A187" s="13"/>
      <c r="B187" s="13"/>
      <c r="C187" s="39" t="s">
        <v>2</v>
      </c>
      <c r="D187" s="53">
        <f>SUM(D188+D191)</f>
        <v>661427</v>
      </c>
      <c r="G187" s="52"/>
    </row>
    <row r="188" spans="1:7" s="4" customFormat="1" ht="21.75" customHeight="1">
      <c r="A188" s="13"/>
      <c r="B188" s="13"/>
      <c r="C188" s="37" t="s">
        <v>80</v>
      </c>
      <c r="D188" s="51">
        <f>SUM(D189:D190)</f>
        <v>630676</v>
      </c>
      <c r="G188" s="52"/>
    </row>
    <row r="189" spans="1:7" s="4" customFormat="1" ht="21.75" customHeight="1">
      <c r="A189" s="13"/>
      <c r="B189" s="13"/>
      <c r="C189" s="41" t="s">
        <v>55</v>
      </c>
      <c r="D189" s="51">
        <v>453665</v>
      </c>
      <c r="G189" s="52"/>
    </row>
    <row r="190" spans="1:7" s="4" customFormat="1" ht="21.75" customHeight="1">
      <c r="A190" s="13"/>
      <c r="B190" s="13"/>
      <c r="C190" s="41" t="s">
        <v>52</v>
      </c>
      <c r="D190" s="51">
        <v>177011</v>
      </c>
      <c r="G190" s="52"/>
    </row>
    <row r="191" spans="1:7" s="4" customFormat="1" ht="21.75" customHeight="1">
      <c r="A191" s="13"/>
      <c r="B191" s="13"/>
      <c r="C191" s="37" t="s">
        <v>66</v>
      </c>
      <c r="D191" s="51">
        <v>30751</v>
      </c>
      <c r="G191" s="52"/>
    </row>
    <row r="192" spans="1:7" s="4" customFormat="1" ht="21.75" customHeight="1">
      <c r="A192" s="13"/>
      <c r="B192" s="16" t="s">
        <v>158</v>
      </c>
      <c r="C192" s="17" t="s">
        <v>159</v>
      </c>
      <c r="D192" s="60">
        <f>SUM(D194+D197)</f>
        <v>3569816</v>
      </c>
      <c r="G192" s="52"/>
    </row>
    <row r="193" spans="1:7" s="4" customFormat="1" ht="21.75" customHeight="1">
      <c r="A193" s="13"/>
      <c r="B193" s="13"/>
      <c r="C193" s="39" t="s">
        <v>2</v>
      </c>
      <c r="D193" s="53">
        <v>3569816</v>
      </c>
      <c r="G193" s="52"/>
    </row>
    <row r="194" spans="1:7" s="4" customFormat="1" ht="21.75" customHeight="1">
      <c r="A194" s="13"/>
      <c r="B194" s="13"/>
      <c r="C194" s="37" t="s">
        <v>80</v>
      </c>
      <c r="D194" s="51">
        <f>SUM(D195:D196)</f>
        <v>3342659</v>
      </c>
      <c r="G194" s="52"/>
    </row>
    <row r="195" spans="1:7" s="4" customFormat="1" ht="21.75" customHeight="1">
      <c r="A195" s="13"/>
      <c r="B195" s="13"/>
      <c r="C195" s="41" t="s">
        <v>55</v>
      </c>
      <c r="D195" s="51">
        <v>3059413</v>
      </c>
      <c r="G195" s="52"/>
    </row>
    <row r="196" spans="1:7" s="4" customFormat="1" ht="21.75" customHeight="1">
      <c r="A196" s="13"/>
      <c r="B196" s="13"/>
      <c r="C196" s="41" t="s">
        <v>52</v>
      </c>
      <c r="D196" s="51">
        <v>283246</v>
      </c>
      <c r="G196" s="52"/>
    </row>
    <row r="197" spans="1:7" s="4" customFormat="1" ht="21.75" customHeight="1">
      <c r="A197" s="15"/>
      <c r="B197" s="15"/>
      <c r="C197" s="46" t="s">
        <v>66</v>
      </c>
      <c r="D197" s="58">
        <v>227157</v>
      </c>
      <c r="G197" s="52"/>
    </row>
    <row r="198" spans="1:7" s="4" customFormat="1" ht="21.75" customHeight="1">
      <c r="A198" s="16"/>
      <c r="B198" s="16" t="s">
        <v>160</v>
      </c>
      <c r="C198" s="17" t="s">
        <v>161</v>
      </c>
      <c r="D198" s="60">
        <f>SUM(D200)</f>
        <v>105290</v>
      </c>
      <c r="G198" s="52"/>
    </row>
    <row r="199" spans="1:7" s="4" customFormat="1" ht="21.75" customHeight="1">
      <c r="A199" s="13"/>
      <c r="B199" s="13"/>
      <c r="C199" s="39" t="s">
        <v>2</v>
      </c>
      <c r="D199" s="53">
        <f>D200</f>
        <v>105290</v>
      </c>
      <c r="G199" s="52"/>
    </row>
    <row r="200" spans="1:7" s="4" customFormat="1" ht="21.75" customHeight="1">
      <c r="A200" s="13"/>
      <c r="B200" s="13"/>
      <c r="C200" s="37" t="s">
        <v>80</v>
      </c>
      <c r="D200" s="51">
        <f>SUM(D201:D202)</f>
        <v>105290</v>
      </c>
      <c r="G200" s="52"/>
    </row>
    <row r="201" spans="1:7" s="4" customFormat="1" ht="21.75" customHeight="1">
      <c r="A201" s="13"/>
      <c r="B201" s="13"/>
      <c r="C201" s="41" t="s">
        <v>55</v>
      </c>
      <c r="D201" s="51">
        <v>66409</v>
      </c>
      <c r="G201" s="52"/>
    </row>
    <row r="202" spans="1:7" s="4" customFormat="1" ht="21.75" customHeight="1">
      <c r="A202" s="13"/>
      <c r="B202" s="13"/>
      <c r="C202" s="41" t="s">
        <v>52</v>
      </c>
      <c r="D202" s="51">
        <v>38881</v>
      </c>
      <c r="G202" s="52"/>
    </row>
    <row r="203" spans="1:7" s="4" customFormat="1" ht="21.75" customHeight="1">
      <c r="A203" s="13"/>
      <c r="B203" s="16" t="s">
        <v>162</v>
      </c>
      <c r="C203" s="17" t="s">
        <v>163</v>
      </c>
      <c r="D203" s="60">
        <f>SUM(D204)</f>
        <v>409774</v>
      </c>
      <c r="G203" s="52"/>
    </row>
    <row r="204" spans="1:7" s="4" customFormat="1" ht="21.75" customHeight="1">
      <c r="A204" s="13"/>
      <c r="B204" s="13"/>
      <c r="C204" s="39" t="s">
        <v>2</v>
      </c>
      <c r="D204" s="53">
        <f>SUM(D205)</f>
        <v>409774</v>
      </c>
      <c r="G204" s="52"/>
    </row>
    <row r="205" spans="1:7" s="4" customFormat="1" ht="21.75" customHeight="1">
      <c r="A205" s="13"/>
      <c r="B205" s="13"/>
      <c r="C205" s="37" t="s">
        <v>80</v>
      </c>
      <c r="D205" s="51">
        <f>SUM(D206:D207)</f>
        <v>409774</v>
      </c>
      <c r="G205" s="52"/>
    </row>
    <row r="206" spans="1:7" s="4" customFormat="1" ht="21.75" customHeight="1">
      <c r="A206" s="13"/>
      <c r="B206" s="13"/>
      <c r="C206" s="41" t="s">
        <v>55</v>
      </c>
      <c r="D206" s="51">
        <v>356302</v>
      </c>
      <c r="G206" s="52"/>
    </row>
    <row r="207" spans="1:7" s="4" customFormat="1" ht="21.75" customHeight="1">
      <c r="A207" s="13"/>
      <c r="B207" s="13"/>
      <c r="C207" s="41" t="s">
        <v>52</v>
      </c>
      <c r="D207" s="51">
        <v>53472</v>
      </c>
      <c r="G207" s="52"/>
    </row>
    <row r="208" spans="1:7" s="4" customFormat="1" ht="21" customHeight="1">
      <c r="A208" s="13"/>
      <c r="B208" s="16" t="s">
        <v>164</v>
      </c>
      <c r="C208" s="17" t="s">
        <v>165</v>
      </c>
      <c r="D208" s="60">
        <f>SUM(D209)</f>
        <v>60406</v>
      </c>
      <c r="G208" s="52"/>
    </row>
    <row r="209" spans="1:7" s="4" customFormat="1" ht="21" customHeight="1">
      <c r="A209" s="13"/>
      <c r="B209" s="13"/>
      <c r="C209" s="39" t="s">
        <v>2</v>
      </c>
      <c r="D209" s="53">
        <f>SUM(D210)</f>
        <v>60406</v>
      </c>
      <c r="G209" s="52"/>
    </row>
    <row r="210" spans="1:7" s="4" customFormat="1" ht="21" customHeight="1">
      <c r="A210" s="13"/>
      <c r="B210" s="13"/>
      <c r="C210" s="37" t="s">
        <v>80</v>
      </c>
      <c r="D210" s="51">
        <f>SUM(D212)</f>
        <v>60406</v>
      </c>
      <c r="G210" s="52"/>
    </row>
    <row r="211" spans="1:7" s="4" customFormat="1" ht="21" customHeight="1">
      <c r="A211" s="13"/>
      <c r="B211" s="13"/>
      <c r="C211" s="41" t="s">
        <v>55</v>
      </c>
      <c r="D211" s="51"/>
      <c r="G211" s="52"/>
    </row>
    <row r="212" spans="1:7" s="4" customFormat="1" ht="21" customHeight="1">
      <c r="A212" s="15"/>
      <c r="B212" s="15"/>
      <c r="C212" s="44" t="s">
        <v>52</v>
      </c>
      <c r="D212" s="58">
        <v>60406</v>
      </c>
      <c r="G212" s="52"/>
    </row>
    <row r="213" spans="1:7" s="4" customFormat="1" ht="22.5" customHeight="1">
      <c r="A213" s="16"/>
      <c r="B213" s="16" t="s">
        <v>166</v>
      </c>
      <c r="C213" s="17" t="s">
        <v>167</v>
      </c>
      <c r="D213" s="60">
        <f>SUM(D214)</f>
        <v>454703</v>
      </c>
      <c r="G213" s="52"/>
    </row>
    <row r="214" spans="1:7" s="4" customFormat="1" ht="22.5" customHeight="1">
      <c r="A214" s="13"/>
      <c r="B214" s="13"/>
      <c r="C214" s="39" t="s">
        <v>2</v>
      </c>
      <c r="D214" s="53">
        <f>SUM(D215)</f>
        <v>454703</v>
      </c>
      <c r="G214" s="52"/>
    </row>
    <row r="215" spans="1:7" s="4" customFormat="1" ht="22.5" customHeight="1">
      <c r="A215" s="13"/>
      <c r="B215" s="13"/>
      <c r="C215" s="37" t="s">
        <v>80</v>
      </c>
      <c r="D215" s="51">
        <f>SUM(D216:D217)</f>
        <v>454703</v>
      </c>
      <c r="G215" s="52"/>
    </row>
    <row r="216" spans="1:7" s="4" customFormat="1" ht="22.5" customHeight="1">
      <c r="A216" s="13"/>
      <c r="B216" s="13"/>
      <c r="C216" s="41" t="s">
        <v>55</v>
      </c>
      <c r="D216" s="51">
        <v>253505</v>
      </c>
      <c r="G216" s="52"/>
    </row>
    <row r="217" spans="1:7" s="4" customFormat="1" ht="22.5" customHeight="1">
      <c r="A217" s="13"/>
      <c r="B217" s="15"/>
      <c r="C217" s="44" t="s">
        <v>52</v>
      </c>
      <c r="D217" s="58">
        <v>201198</v>
      </c>
      <c r="G217" s="52"/>
    </row>
    <row r="218" spans="1:7" s="4" customFormat="1" ht="21.75" customHeight="1">
      <c r="A218" s="13"/>
      <c r="B218" s="16" t="s">
        <v>168</v>
      </c>
      <c r="C218" s="17" t="s">
        <v>46</v>
      </c>
      <c r="D218" s="60">
        <f>SUM(D219)</f>
        <v>96074</v>
      </c>
      <c r="G218" s="52"/>
    </row>
    <row r="219" spans="1:7" s="4" customFormat="1" ht="21.75" customHeight="1">
      <c r="A219" s="13"/>
      <c r="B219" s="13"/>
      <c r="C219" s="39" t="s">
        <v>2</v>
      </c>
      <c r="D219" s="53">
        <f>SUM(D220+D223)</f>
        <v>96074</v>
      </c>
      <c r="G219" s="52"/>
    </row>
    <row r="220" spans="1:7" s="4" customFormat="1" ht="21.75" customHeight="1">
      <c r="A220" s="13"/>
      <c r="B220" s="13"/>
      <c r="C220" s="37" t="s">
        <v>80</v>
      </c>
      <c r="D220" s="51">
        <f>SUM(D221:D222)</f>
        <v>77060</v>
      </c>
      <c r="G220" s="52"/>
    </row>
    <row r="221" spans="1:7" s="4" customFormat="1" ht="21.75" customHeight="1">
      <c r="A221" s="13"/>
      <c r="B221" s="13"/>
      <c r="C221" s="41" t="s">
        <v>55</v>
      </c>
      <c r="D221" s="51">
        <v>8000</v>
      </c>
      <c r="G221" s="52"/>
    </row>
    <row r="222" spans="1:7" s="4" customFormat="1" ht="21.75" customHeight="1">
      <c r="A222" s="13"/>
      <c r="B222" s="13"/>
      <c r="C222" s="41" t="s">
        <v>52</v>
      </c>
      <c r="D222" s="51">
        <v>69060</v>
      </c>
      <c r="G222" s="52"/>
    </row>
    <row r="223" spans="1:7" s="4" customFormat="1" ht="21.75" customHeight="1">
      <c r="A223" s="15"/>
      <c r="B223" s="15"/>
      <c r="C223" s="46" t="s">
        <v>66</v>
      </c>
      <c r="D223" s="58">
        <v>19014</v>
      </c>
      <c r="G223" s="52"/>
    </row>
    <row r="224" spans="1:7" s="4" customFormat="1" ht="21" customHeight="1">
      <c r="A224" s="22" t="s">
        <v>169</v>
      </c>
      <c r="B224" s="22"/>
      <c r="C224" s="23" t="s">
        <v>170</v>
      </c>
      <c r="D224" s="24">
        <f>SUM(D225+D230)</f>
        <v>104350</v>
      </c>
      <c r="G224" s="52"/>
    </row>
    <row r="225" spans="1:7" s="4" customFormat="1" ht="19.5" customHeight="1">
      <c r="A225" s="13"/>
      <c r="B225" s="13" t="s">
        <v>171</v>
      </c>
      <c r="C225" s="14" t="s">
        <v>51</v>
      </c>
      <c r="D225" s="5">
        <f>SUM(D226)</f>
        <v>2000</v>
      </c>
      <c r="G225" s="52"/>
    </row>
    <row r="226" spans="1:7" s="4" customFormat="1" ht="19.5" customHeight="1">
      <c r="A226" s="13"/>
      <c r="B226" s="13"/>
      <c r="C226" s="39" t="s">
        <v>2</v>
      </c>
      <c r="D226" s="90">
        <f>SUM(D227)</f>
        <v>2000</v>
      </c>
      <c r="G226" s="52"/>
    </row>
    <row r="227" spans="1:7" s="4" customFormat="1" ht="19.5" customHeight="1">
      <c r="A227" s="13"/>
      <c r="B227" s="13"/>
      <c r="C227" s="37" t="s">
        <v>80</v>
      </c>
      <c r="D227" s="5">
        <f>SUM(D228:D229)</f>
        <v>2000</v>
      </c>
      <c r="G227" s="52"/>
    </row>
    <row r="228" spans="1:7" s="4" customFormat="1" ht="19.5" customHeight="1">
      <c r="A228" s="13"/>
      <c r="B228" s="13"/>
      <c r="C228" s="41" t="s">
        <v>55</v>
      </c>
      <c r="D228" s="5"/>
      <c r="G228" s="52"/>
    </row>
    <row r="229" spans="1:7" s="4" customFormat="1" ht="19.5" customHeight="1">
      <c r="A229" s="13"/>
      <c r="B229" s="13"/>
      <c r="C229" s="41" t="s">
        <v>52</v>
      </c>
      <c r="D229" s="5">
        <v>2000</v>
      </c>
      <c r="G229" s="52"/>
    </row>
    <row r="230" spans="1:7" s="4" customFormat="1" ht="21" customHeight="1">
      <c r="A230" s="27"/>
      <c r="B230" s="16" t="s">
        <v>53</v>
      </c>
      <c r="C230" s="17" t="s">
        <v>54</v>
      </c>
      <c r="D230" s="60">
        <f>SUM(D231)</f>
        <v>102350</v>
      </c>
      <c r="G230" s="52"/>
    </row>
    <row r="231" spans="1:7" s="4" customFormat="1" ht="21" customHeight="1">
      <c r="A231" s="27"/>
      <c r="B231" s="13"/>
      <c r="C231" s="39" t="s">
        <v>2</v>
      </c>
      <c r="D231" s="53">
        <f>SUM(D232)</f>
        <v>102350</v>
      </c>
      <c r="G231" s="52"/>
    </row>
    <row r="232" spans="1:7" s="4" customFormat="1" ht="21" customHeight="1">
      <c r="A232" s="27"/>
      <c r="B232" s="13"/>
      <c r="C232" s="37" t="s">
        <v>80</v>
      </c>
      <c r="D232" s="51">
        <f>SUM(D233:D234)</f>
        <v>102350</v>
      </c>
      <c r="G232" s="52"/>
    </row>
    <row r="233" spans="1:7" s="4" customFormat="1" ht="21" customHeight="1">
      <c r="A233" s="27"/>
      <c r="B233" s="13"/>
      <c r="C233" s="41" t="s">
        <v>55</v>
      </c>
      <c r="D233" s="51">
        <v>8000</v>
      </c>
      <c r="G233" s="52"/>
    </row>
    <row r="234" spans="1:7" s="4" customFormat="1" ht="21" customHeight="1">
      <c r="A234" s="27"/>
      <c r="B234" s="13"/>
      <c r="C234" s="41" t="s">
        <v>52</v>
      </c>
      <c r="D234" s="51">
        <v>94350</v>
      </c>
      <c r="G234" s="52"/>
    </row>
    <row r="235" spans="1:7" s="4" customFormat="1" ht="19.5" customHeight="1">
      <c r="A235" s="22" t="s">
        <v>63</v>
      </c>
      <c r="B235" s="22"/>
      <c r="C235" s="23" t="s">
        <v>64</v>
      </c>
      <c r="D235" s="49">
        <f>SUM(D236+D241+D250+D256+D260+D263+D266+D272+D277)</f>
        <v>6626290</v>
      </c>
      <c r="G235" s="52"/>
    </row>
    <row r="236" spans="1:7" s="26" customFormat="1" ht="19.5" customHeight="1">
      <c r="A236" s="18"/>
      <c r="B236" s="18" t="s">
        <v>172</v>
      </c>
      <c r="C236" s="19" t="s">
        <v>173</v>
      </c>
      <c r="D236" s="68">
        <f>SUM(D237)</f>
        <v>21000</v>
      </c>
      <c r="G236" s="69"/>
    </row>
    <row r="237" spans="1:7" s="26" customFormat="1" ht="19.5" customHeight="1">
      <c r="A237" s="18"/>
      <c r="B237" s="18"/>
      <c r="C237" s="39" t="s">
        <v>2</v>
      </c>
      <c r="D237" s="53">
        <f>SUM(D238)</f>
        <v>21000</v>
      </c>
      <c r="G237" s="69"/>
    </row>
    <row r="238" spans="1:7" s="26" customFormat="1" ht="19.5" customHeight="1">
      <c r="A238" s="18"/>
      <c r="B238" s="18"/>
      <c r="C238" s="37" t="s">
        <v>80</v>
      </c>
      <c r="D238" s="68">
        <f>SUM(D240)</f>
        <v>21000</v>
      </c>
      <c r="G238" s="69"/>
    </row>
    <row r="239" spans="1:7" s="26" customFormat="1" ht="19.5" customHeight="1">
      <c r="A239" s="18"/>
      <c r="B239" s="18"/>
      <c r="C239" s="41" t="s">
        <v>55</v>
      </c>
      <c r="D239" s="68"/>
      <c r="G239" s="69"/>
    </row>
    <row r="240" spans="1:7" s="26" customFormat="1" ht="19.5" customHeight="1">
      <c r="A240" s="18"/>
      <c r="B240" s="20"/>
      <c r="C240" s="44" t="s">
        <v>52</v>
      </c>
      <c r="D240" s="73">
        <v>21000</v>
      </c>
      <c r="G240" s="69"/>
    </row>
    <row r="241" spans="1:7" s="74" customFormat="1" ht="19.5" customHeight="1">
      <c r="A241" s="18"/>
      <c r="B241" s="18" t="s">
        <v>65</v>
      </c>
      <c r="C241" s="19" t="s">
        <v>174</v>
      </c>
      <c r="D241" s="68">
        <f>SUM(D244)</f>
        <v>5409200</v>
      </c>
      <c r="G241" s="75"/>
    </row>
    <row r="242" spans="1:7" s="74" customFormat="1" ht="19.5" customHeight="1">
      <c r="A242" s="18"/>
      <c r="B242" s="18"/>
      <c r="C242" s="19" t="s">
        <v>175</v>
      </c>
      <c r="D242" s="68"/>
      <c r="G242" s="75"/>
    </row>
    <row r="243" spans="1:7" s="74" customFormat="1" ht="19.5" customHeight="1">
      <c r="A243" s="18"/>
      <c r="B243" s="18"/>
      <c r="C243" s="19" t="s">
        <v>176</v>
      </c>
      <c r="D243" s="68"/>
      <c r="G243" s="75"/>
    </row>
    <row r="244" spans="1:7" s="74" customFormat="1" ht="19.5" customHeight="1">
      <c r="A244" s="18"/>
      <c r="B244" s="18"/>
      <c r="C244" s="39" t="s">
        <v>2</v>
      </c>
      <c r="D244" s="53">
        <f>SUM(D245+D249+D248)</f>
        <v>5409200</v>
      </c>
      <c r="G244" s="75"/>
    </row>
    <row r="245" spans="1:7" s="74" customFormat="1" ht="19.5" customHeight="1">
      <c r="A245" s="18"/>
      <c r="B245" s="18"/>
      <c r="C245" s="37" t="s">
        <v>80</v>
      </c>
      <c r="D245" s="68">
        <f>SUM(D246:D247)</f>
        <v>187976</v>
      </c>
      <c r="G245" s="75"/>
    </row>
    <row r="246" spans="1:7" s="74" customFormat="1" ht="19.5" customHeight="1">
      <c r="A246" s="18"/>
      <c r="B246" s="18"/>
      <c r="C246" s="41" t="s">
        <v>55</v>
      </c>
      <c r="D246" s="68">
        <v>163703</v>
      </c>
      <c r="G246" s="75"/>
    </row>
    <row r="247" spans="1:7" s="74" customFormat="1" ht="19.5" customHeight="1">
      <c r="A247" s="18"/>
      <c r="B247" s="18"/>
      <c r="C247" s="41" t="s">
        <v>52</v>
      </c>
      <c r="D247" s="68">
        <v>24273</v>
      </c>
      <c r="G247" s="75"/>
    </row>
    <row r="248" spans="1:7" s="74" customFormat="1" ht="19.5" customHeight="1">
      <c r="A248" s="18"/>
      <c r="B248" s="18"/>
      <c r="C248" s="37" t="s">
        <v>82</v>
      </c>
      <c r="D248" s="68">
        <v>8000</v>
      </c>
      <c r="G248" s="75"/>
    </row>
    <row r="249" spans="1:7" s="74" customFormat="1" ht="19.5" customHeight="1">
      <c r="A249" s="20"/>
      <c r="B249" s="20"/>
      <c r="C249" s="46" t="s">
        <v>66</v>
      </c>
      <c r="D249" s="73">
        <v>5213224</v>
      </c>
      <c r="G249" s="75"/>
    </row>
    <row r="250" spans="1:7" s="4" customFormat="1" ht="22.5" customHeight="1">
      <c r="A250" s="16"/>
      <c r="B250" s="16" t="s">
        <v>67</v>
      </c>
      <c r="C250" s="17" t="s">
        <v>177</v>
      </c>
      <c r="D250" s="60">
        <f>SUM(D253)</f>
        <v>13190</v>
      </c>
      <c r="G250" s="52"/>
    </row>
    <row r="251" spans="1:7" s="4" customFormat="1" ht="24" customHeight="1">
      <c r="A251" s="13"/>
      <c r="B251" s="13"/>
      <c r="C251" s="76" t="s">
        <v>7</v>
      </c>
      <c r="D251" s="51"/>
      <c r="G251" s="52"/>
    </row>
    <row r="252" spans="1:7" s="4" customFormat="1" ht="24" customHeight="1">
      <c r="A252" s="13"/>
      <c r="B252" s="13"/>
      <c r="C252" s="76" t="s">
        <v>8</v>
      </c>
      <c r="D252" s="51"/>
      <c r="G252" s="52"/>
    </row>
    <row r="253" spans="1:7" s="4" customFormat="1" ht="24.75" customHeight="1">
      <c r="A253" s="13"/>
      <c r="B253" s="13"/>
      <c r="C253" s="39" t="s">
        <v>2</v>
      </c>
      <c r="D253" s="53">
        <f>SUM(D254)</f>
        <v>13190</v>
      </c>
      <c r="G253" s="52"/>
    </row>
    <row r="254" spans="1:7" s="4" customFormat="1" ht="19.5" customHeight="1">
      <c r="A254" s="13"/>
      <c r="B254" s="13"/>
      <c r="C254" s="37" t="s">
        <v>80</v>
      </c>
      <c r="D254" s="51">
        <f>SUM(D255:D255)</f>
        <v>13190</v>
      </c>
      <c r="G254" s="52"/>
    </row>
    <row r="255" spans="1:7" s="4" customFormat="1" ht="19.5" customHeight="1">
      <c r="A255" s="13"/>
      <c r="B255" s="15"/>
      <c r="C255" s="44" t="s">
        <v>55</v>
      </c>
      <c r="D255" s="58">
        <v>13190</v>
      </c>
      <c r="G255" s="52"/>
    </row>
    <row r="256" spans="1:7" s="4" customFormat="1" ht="21" customHeight="1">
      <c r="A256" s="13"/>
      <c r="B256" s="16" t="s">
        <v>178</v>
      </c>
      <c r="C256" s="17" t="s">
        <v>179</v>
      </c>
      <c r="D256" s="60">
        <f>SUM(D258)</f>
        <v>514300</v>
      </c>
      <c r="G256" s="52"/>
    </row>
    <row r="257" spans="1:7" s="4" customFormat="1" ht="21" customHeight="1">
      <c r="A257" s="13"/>
      <c r="B257" s="13"/>
      <c r="C257" s="14" t="s">
        <v>180</v>
      </c>
      <c r="D257" s="51"/>
      <c r="G257" s="52"/>
    </row>
    <row r="258" spans="1:7" s="4" customFormat="1" ht="21" customHeight="1">
      <c r="A258" s="13"/>
      <c r="B258" s="13"/>
      <c r="C258" s="39" t="s">
        <v>2</v>
      </c>
      <c r="D258" s="53">
        <f>SUM(D259)</f>
        <v>514300</v>
      </c>
      <c r="G258" s="52"/>
    </row>
    <row r="259" spans="1:7" s="4" customFormat="1" ht="21" customHeight="1">
      <c r="A259" s="13"/>
      <c r="B259" s="13"/>
      <c r="C259" s="37" t="s">
        <v>66</v>
      </c>
      <c r="D259" s="51">
        <v>514300</v>
      </c>
      <c r="G259" s="52"/>
    </row>
    <row r="260" spans="1:7" s="4" customFormat="1" ht="21" customHeight="1">
      <c r="A260" s="13"/>
      <c r="B260" s="13" t="s">
        <v>181</v>
      </c>
      <c r="C260" s="14" t="s">
        <v>182</v>
      </c>
      <c r="D260" s="51">
        <f>SUM(D261)</f>
        <v>85000</v>
      </c>
      <c r="G260" s="52"/>
    </row>
    <row r="261" spans="1:7" s="4" customFormat="1" ht="21" customHeight="1">
      <c r="A261" s="13"/>
      <c r="B261" s="13"/>
      <c r="C261" s="39" t="s">
        <v>2</v>
      </c>
      <c r="D261" s="53">
        <f>SUM(D262)</f>
        <v>85000</v>
      </c>
      <c r="G261" s="52"/>
    </row>
    <row r="262" spans="1:7" s="4" customFormat="1" ht="21" customHeight="1">
      <c r="A262" s="13"/>
      <c r="B262" s="15"/>
      <c r="C262" s="46" t="s">
        <v>66</v>
      </c>
      <c r="D262" s="58">
        <v>85000</v>
      </c>
      <c r="G262" s="52"/>
    </row>
    <row r="263" spans="1:7" s="4" customFormat="1" ht="21" customHeight="1">
      <c r="A263" s="13"/>
      <c r="B263" s="13" t="s">
        <v>183</v>
      </c>
      <c r="C263" s="14" t="s">
        <v>184</v>
      </c>
      <c r="D263" s="51">
        <f>SUM(D264)</f>
        <v>89000</v>
      </c>
      <c r="G263" s="52"/>
    </row>
    <row r="264" spans="1:7" s="4" customFormat="1" ht="21" customHeight="1">
      <c r="A264" s="13"/>
      <c r="B264" s="13"/>
      <c r="C264" s="39" t="s">
        <v>2</v>
      </c>
      <c r="D264" s="53">
        <f>SUM(D265)</f>
        <v>89000</v>
      </c>
      <c r="G264" s="52"/>
    </row>
    <row r="265" spans="1:7" s="4" customFormat="1" ht="21" customHeight="1">
      <c r="A265" s="13"/>
      <c r="B265" s="13"/>
      <c r="C265" s="37" t="s">
        <v>66</v>
      </c>
      <c r="D265" s="51">
        <v>89000</v>
      </c>
      <c r="G265" s="52"/>
    </row>
    <row r="266" spans="1:7" s="4" customFormat="1" ht="21" customHeight="1">
      <c r="A266" s="13"/>
      <c r="B266" s="16" t="s">
        <v>185</v>
      </c>
      <c r="C266" s="17" t="s">
        <v>186</v>
      </c>
      <c r="D266" s="60">
        <f>SUM(D267)</f>
        <v>274200</v>
      </c>
      <c r="G266" s="52"/>
    </row>
    <row r="267" spans="1:7" s="4" customFormat="1" ht="21" customHeight="1">
      <c r="A267" s="13"/>
      <c r="B267" s="13"/>
      <c r="C267" s="39" t="s">
        <v>2</v>
      </c>
      <c r="D267" s="53">
        <f>SUM(D268+D271)</f>
        <v>274200</v>
      </c>
      <c r="G267" s="52"/>
    </row>
    <row r="268" spans="1:7" s="4" customFormat="1" ht="21" customHeight="1">
      <c r="A268" s="13"/>
      <c r="B268" s="13"/>
      <c r="C268" s="37" t="s">
        <v>80</v>
      </c>
      <c r="D268" s="51">
        <f>SUM(D269:D270)</f>
        <v>273200</v>
      </c>
      <c r="G268" s="52"/>
    </row>
    <row r="269" spans="1:7" s="4" customFormat="1" ht="21" customHeight="1">
      <c r="A269" s="13"/>
      <c r="B269" s="13"/>
      <c r="C269" s="41" t="s">
        <v>55</v>
      </c>
      <c r="D269" s="51">
        <v>239370</v>
      </c>
      <c r="G269" s="52"/>
    </row>
    <row r="270" spans="1:7" s="4" customFormat="1" ht="21" customHeight="1">
      <c r="A270" s="13"/>
      <c r="B270" s="13"/>
      <c r="C270" s="41" t="s">
        <v>52</v>
      </c>
      <c r="D270" s="51">
        <v>33830</v>
      </c>
      <c r="G270" s="52"/>
    </row>
    <row r="271" spans="1:7" s="4" customFormat="1" ht="21" customHeight="1">
      <c r="A271" s="13"/>
      <c r="B271" s="13"/>
      <c r="C271" s="37" t="s">
        <v>66</v>
      </c>
      <c r="D271" s="51">
        <v>1000</v>
      </c>
      <c r="G271" s="52"/>
    </row>
    <row r="272" spans="1:7" s="4" customFormat="1" ht="21.75" customHeight="1">
      <c r="A272" s="13"/>
      <c r="B272" s="16" t="s">
        <v>68</v>
      </c>
      <c r="C272" s="17" t="s">
        <v>69</v>
      </c>
      <c r="D272" s="60">
        <f>SUM(D273)</f>
        <v>20400</v>
      </c>
      <c r="G272" s="52"/>
    </row>
    <row r="273" spans="1:7" s="4" customFormat="1" ht="21.75" customHeight="1">
      <c r="A273" s="13"/>
      <c r="B273" s="13"/>
      <c r="C273" s="39" t="s">
        <v>2</v>
      </c>
      <c r="D273" s="53">
        <f>SUM(D274)</f>
        <v>20400</v>
      </c>
      <c r="G273" s="52"/>
    </row>
    <row r="274" spans="1:7" s="4" customFormat="1" ht="21.75" customHeight="1">
      <c r="A274" s="13"/>
      <c r="B274" s="13"/>
      <c r="C274" s="37" t="s">
        <v>80</v>
      </c>
      <c r="D274" s="51">
        <f>SUM(D275:D276)</f>
        <v>20400</v>
      </c>
      <c r="G274" s="52"/>
    </row>
    <row r="275" spans="1:7" s="4" customFormat="1" ht="21.75" customHeight="1">
      <c r="A275" s="13"/>
      <c r="B275" s="13"/>
      <c r="C275" s="41" t="s">
        <v>55</v>
      </c>
      <c r="D275" s="51">
        <v>20400</v>
      </c>
      <c r="G275" s="52"/>
    </row>
    <row r="276" spans="1:7" s="4" customFormat="1" ht="21.75" customHeight="1">
      <c r="A276" s="13"/>
      <c r="B276" s="13"/>
      <c r="C276" s="41" t="s">
        <v>52</v>
      </c>
      <c r="D276" s="51"/>
      <c r="G276" s="52"/>
    </row>
    <row r="277" spans="1:7" s="4" customFormat="1" ht="21" customHeight="1">
      <c r="A277" s="13"/>
      <c r="B277" s="16" t="s">
        <v>187</v>
      </c>
      <c r="C277" s="17" t="s">
        <v>46</v>
      </c>
      <c r="D277" s="60">
        <f>SUM(D278)</f>
        <v>200000</v>
      </c>
      <c r="G277" s="52"/>
    </row>
    <row r="278" spans="1:7" s="4" customFormat="1" ht="21" customHeight="1">
      <c r="A278" s="13"/>
      <c r="B278" s="13"/>
      <c r="C278" s="39" t="s">
        <v>2</v>
      </c>
      <c r="D278" s="53">
        <f>SUM(D279)</f>
        <v>200000</v>
      </c>
      <c r="G278" s="52"/>
    </row>
    <row r="279" spans="1:7" s="4" customFormat="1" ht="21" customHeight="1">
      <c r="A279" s="13"/>
      <c r="B279" s="13"/>
      <c r="C279" s="37" t="s">
        <v>66</v>
      </c>
      <c r="D279" s="51">
        <v>200000</v>
      </c>
      <c r="G279" s="52"/>
    </row>
    <row r="280" spans="1:7" s="6" customFormat="1" ht="22.5" customHeight="1">
      <c r="A280" s="22" t="s">
        <v>188</v>
      </c>
      <c r="B280" s="22"/>
      <c r="C280" s="23" t="s">
        <v>189</v>
      </c>
      <c r="D280" s="49">
        <f>SUM(D281+D287+D290+D295)</f>
        <v>115085</v>
      </c>
      <c r="G280" s="50"/>
    </row>
    <row r="281" spans="1:7" s="4" customFormat="1" ht="21" customHeight="1">
      <c r="A281" s="13"/>
      <c r="B281" s="13" t="s">
        <v>190</v>
      </c>
      <c r="C281" s="14" t="s">
        <v>191</v>
      </c>
      <c r="D281" s="51">
        <f>SUM(D282)</f>
        <v>97510</v>
      </c>
      <c r="G281" s="52"/>
    </row>
    <row r="282" spans="1:7" s="4" customFormat="1" ht="21" customHeight="1">
      <c r="A282" s="13"/>
      <c r="B282" s="13"/>
      <c r="C282" s="39" t="s">
        <v>2</v>
      </c>
      <c r="D282" s="53">
        <f>SUM(D283+D286)</f>
        <v>97510</v>
      </c>
      <c r="G282" s="52"/>
    </row>
    <row r="283" spans="1:7" s="4" customFormat="1" ht="21" customHeight="1">
      <c r="A283" s="13"/>
      <c r="B283" s="13"/>
      <c r="C283" s="37" t="s">
        <v>80</v>
      </c>
      <c r="D283" s="51">
        <f>SUM(D284:D285)</f>
        <v>89682</v>
      </c>
      <c r="G283" s="52"/>
    </row>
    <row r="284" spans="1:7" s="4" customFormat="1" ht="21" customHeight="1">
      <c r="A284" s="13"/>
      <c r="B284" s="13"/>
      <c r="C284" s="41" t="s">
        <v>55</v>
      </c>
      <c r="D284" s="51">
        <v>84534</v>
      </c>
      <c r="G284" s="52"/>
    </row>
    <row r="285" spans="1:7" s="4" customFormat="1" ht="21" customHeight="1">
      <c r="A285" s="13"/>
      <c r="B285" s="13"/>
      <c r="C285" s="41" t="s">
        <v>52</v>
      </c>
      <c r="D285" s="51">
        <v>5148</v>
      </c>
      <c r="G285" s="52"/>
    </row>
    <row r="286" spans="1:7" s="4" customFormat="1" ht="21" customHeight="1">
      <c r="A286" s="15"/>
      <c r="B286" s="15"/>
      <c r="C286" s="46" t="s">
        <v>66</v>
      </c>
      <c r="D286" s="58">
        <v>7828</v>
      </c>
      <c r="G286" s="52"/>
    </row>
    <row r="287" spans="1:7" s="4" customFormat="1" ht="22.5" customHeight="1">
      <c r="A287" s="16"/>
      <c r="B287" s="16" t="s">
        <v>192</v>
      </c>
      <c r="C287" s="17" t="s">
        <v>193</v>
      </c>
      <c r="D287" s="60">
        <f>SUM(D288)</f>
        <v>10000</v>
      </c>
      <c r="G287" s="52"/>
    </row>
    <row r="288" spans="1:7" s="4" customFormat="1" ht="22.5" customHeight="1">
      <c r="A288" s="13"/>
      <c r="B288" s="13"/>
      <c r="C288" s="39" t="s">
        <v>2</v>
      </c>
      <c r="D288" s="53">
        <f>SUM(D289)</f>
        <v>10000</v>
      </c>
      <c r="G288" s="52"/>
    </row>
    <row r="289" spans="1:7" s="4" customFormat="1" ht="22.5" customHeight="1">
      <c r="A289" s="13"/>
      <c r="B289" s="15"/>
      <c r="C289" s="46" t="s">
        <v>66</v>
      </c>
      <c r="D289" s="58">
        <v>10000</v>
      </c>
      <c r="G289" s="52"/>
    </row>
    <row r="290" spans="1:7" s="4" customFormat="1" ht="22.5" customHeight="1">
      <c r="A290" s="13"/>
      <c r="B290" s="16" t="s">
        <v>194</v>
      </c>
      <c r="C290" s="17" t="s">
        <v>165</v>
      </c>
      <c r="D290" s="60">
        <f>SUM(D291)</f>
        <v>2975</v>
      </c>
      <c r="G290" s="52"/>
    </row>
    <row r="291" spans="1:7" s="4" customFormat="1" ht="22.5" customHeight="1">
      <c r="A291" s="13"/>
      <c r="B291" s="13"/>
      <c r="C291" s="39" t="s">
        <v>2</v>
      </c>
      <c r="D291" s="53">
        <f>SUM(D292)</f>
        <v>2975</v>
      </c>
      <c r="G291" s="52"/>
    </row>
    <row r="292" spans="1:7" s="4" customFormat="1" ht="22.5" customHeight="1">
      <c r="A292" s="13"/>
      <c r="B292" s="13"/>
      <c r="C292" s="37" t="s">
        <v>80</v>
      </c>
      <c r="D292" s="51">
        <f>SUM(D293:D294)</f>
        <v>2975</v>
      </c>
      <c r="G292" s="52"/>
    </row>
    <row r="293" spans="1:7" s="4" customFormat="1" ht="22.5" customHeight="1">
      <c r="A293" s="13"/>
      <c r="B293" s="13"/>
      <c r="C293" s="41" t="s">
        <v>55</v>
      </c>
      <c r="D293" s="51"/>
      <c r="G293" s="52"/>
    </row>
    <row r="294" spans="1:7" s="4" customFormat="1" ht="22.5" customHeight="1">
      <c r="A294" s="13"/>
      <c r="B294" s="13"/>
      <c r="C294" s="41" t="s">
        <v>52</v>
      </c>
      <c r="D294" s="51">
        <v>2975</v>
      </c>
      <c r="G294" s="52"/>
    </row>
    <row r="295" spans="1:7" s="4" customFormat="1" ht="21" customHeight="1">
      <c r="A295" s="13"/>
      <c r="B295" s="16" t="s">
        <v>195</v>
      </c>
      <c r="C295" s="17" t="s">
        <v>46</v>
      </c>
      <c r="D295" s="60">
        <f>SUM(D296)</f>
        <v>4600</v>
      </c>
      <c r="G295" s="52"/>
    </row>
    <row r="296" spans="1:7" s="4" customFormat="1" ht="21" customHeight="1">
      <c r="A296" s="13"/>
      <c r="B296" s="13"/>
      <c r="C296" s="39" t="s">
        <v>2</v>
      </c>
      <c r="D296" s="53">
        <f>SUM(D297)</f>
        <v>4600</v>
      </c>
      <c r="G296" s="52"/>
    </row>
    <row r="297" spans="1:7" s="4" customFormat="1" ht="21" customHeight="1">
      <c r="A297" s="13"/>
      <c r="B297" s="13"/>
      <c r="C297" s="37" t="s">
        <v>80</v>
      </c>
      <c r="D297" s="51">
        <f>SUM(D298:D299)</f>
        <v>4600</v>
      </c>
      <c r="G297" s="52"/>
    </row>
    <row r="298" spans="1:7" s="4" customFormat="1" ht="21" customHeight="1">
      <c r="A298" s="13"/>
      <c r="B298" s="13"/>
      <c r="C298" s="41" t="s">
        <v>55</v>
      </c>
      <c r="D298" s="51"/>
      <c r="G298" s="52"/>
    </row>
    <row r="299" spans="1:7" s="4" customFormat="1" ht="21" customHeight="1">
      <c r="A299" s="13"/>
      <c r="B299" s="13"/>
      <c r="C299" s="41" t="s">
        <v>52</v>
      </c>
      <c r="D299" s="51">
        <v>4600</v>
      </c>
      <c r="G299" s="52"/>
    </row>
    <row r="300" spans="1:7" s="7" customFormat="1" ht="21" customHeight="1">
      <c r="A300" s="22" t="s">
        <v>196</v>
      </c>
      <c r="B300" s="22"/>
      <c r="C300" s="23" t="s">
        <v>197</v>
      </c>
      <c r="D300" s="49">
        <f>SUM(D302+D325+D330+D335+D340+D349)</f>
        <v>5622024.67</v>
      </c>
      <c r="G300" s="61"/>
    </row>
    <row r="301" spans="1:7" s="4" customFormat="1" ht="21" customHeight="1">
      <c r="A301" s="11"/>
      <c r="B301" s="11"/>
      <c r="C301" s="12" t="s">
        <v>198</v>
      </c>
      <c r="D301" s="77"/>
      <c r="G301" s="52"/>
    </row>
    <row r="302" spans="1:7" s="6" customFormat="1" ht="21" customHeight="1">
      <c r="A302" s="13"/>
      <c r="B302" s="13" t="s">
        <v>199</v>
      </c>
      <c r="C302" s="14" t="s">
        <v>200</v>
      </c>
      <c r="D302" s="51">
        <f>SUM(D303+D307)</f>
        <v>4730524.67</v>
      </c>
      <c r="G302" s="50"/>
    </row>
    <row r="303" spans="1:7" s="6" customFormat="1" ht="21" customHeight="1">
      <c r="A303" s="13"/>
      <c r="B303" s="13"/>
      <c r="C303" s="39" t="s">
        <v>2</v>
      </c>
      <c r="D303" s="53">
        <f>SUM(D304)</f>
        <v>247554</v>
      </c>
      <c r="G303" s="50"/>
    </row>
    <row r="304" spans="1:7" s="6" customFormat="1" ht="21" customHeight="1">
      <c r="A304" s="13"/>
      <c r="B304" s="13"/>
      <c r="C304" s="37" t="s">
        <v>80</v>
      </c>
      <c r="D304" s="51">
        <f>SUM(D305:D306)</f>
        <v>247554</v>
      </c>
      <c r="G304" s="50"/>
    </row>
    <row r="305" spans="1:7" s="6" customFormat="1" ht="21" customHeight="1">
      <c r="A305" s="13"/>
      <c r="B305" s="13"/>
      <c r="C305" s="41" t="s">
        <v>55</v>
      </c>
      <c r="D305" s="51"/>
      <c r="G305" s="50"/>
    </row>
    <row r="306" spans="1:7" s="6" customFormat="1" ht="21" customHeight="1">
      <c r="A306" s="13"/>
      <c r="B306" s="13"/>
      <c r="C306" s="41" t="s">
        <v>52</v>
      </c>
      <c r="D306" s="51">
        <v>247554</v>
      </c>
      <c r="G306" s="50"/>
    </row>
    <row r="307" spans="1:7" s="6" customFormat="1" ht="21" customHeight="1">
      <c r="A307" s="13"/>
      <c r="B307" s="13"/>
      <c r="C307" s="39" t="s">
        <v>34</v>
      </c>
      <c r="D307" s="53">
        <f>SUM(D308)</f>
        <v>4482970.67</v>
      </c>
      <c r="G307" s="50"/>
    </row>
    <row r="308" spans="1:7" s="6" customFormat="1" ht="21" customHeight="1">
      <c r="A308" s="13"/>
      <c r="B308" s="13"/>
      <c r="C308" s="37" t="s">
        <v>86</v>
      </c>
      <c r="D308" s="51">
        <f>SUM(D309:D319)</f>
        <v>4482970.67</v>
      </c>
      <c r="G308" s="50"/>
    </row>
    <row r="309" spans="1:7" s="6" customFormat="1" ht="21" customHeight="1">
      <c r="A309" s="13"/>
      <c r="B309" s="13"/>
      <c r="C309" s="47" t="s">
        <v>16</v>
      </c>
      <c r="D309" s="59">
        <v>10000</v>
      </c>
      <c r="G309" s="50"/>
    </row>
    <row r="310" spans="1:7" s="6" customFormat="1" ht="21" customHeight="1">
      <c r="A310" s="13"/>
      <c r="B310" s="13"/>
      <c r="C310" s="47" t="s">
        <v>201</v>
      </c>
      <c r="D310" s="59">
        <v>50000</v>
      </c>
      <c r="G310" s="50"/>
    </row>
    <row r="311" spans="1:7" s="6" customFormat="1" ht="21" customHeight="1">
      <c r="A311" s="13"/>
      <c r="B311" s="13"/>
      <c r="C311" s="47" t="s">
        <v>202</v>
      </c>
      <c r="D311" s="59"/>
      <c r="G311" s="50"/>
    </row>
    <row r="312" spans="1:7" s="6" customFormat="1" ht="21" customHeight="1">
      <c r="A312" s="13"/>
      <c r="B312" s="13"/>
      <c r="C312" s="47" t="s">
        <v>203</v>
      </c>
      <c r="D312" s="59">
        <v>340000</v>
      </c>
      <c r="G312" s="50"/>
    </row>
    <row r="313" spans="1:7" s="6" customFormat="1" ht="21" customHeight="1">
      <c r="A313" s="13"/>
      <c r="B313" s="13"/>
      <c r="C313" s="47" t="s">
        <v>9</v>
      </c>
      <c r="D313" s="59">
        <v>413470</v>
      </c>
      <c r="G313" s="50"/>
    </row>
    <row r="314" spans="1:7" s="6" customFormat="1" ht="21" customHeight="1">
      <c r="A314" s="13"/>
      <c r="B314" s="13"/>
      <c r="C314" s="47" t="s">
        <v>10</v>
      </c>
      <c r="D314" s="59"/>
      <c r="G314" s="50"/>
    </row>
    <row r="315" spans="1:7" s="6" customFormat="1" ht="21" customHeight="1">
      <c r="A315" s="13"/>
      <c r="B315" s="13"/>
      <c r="C315" s="47" t="s">
        <v>13</v>
      </c>
      <c r="D315" s="59"/>
      <c r="G315" s="50"/>
    </row>
    <row r="316" spans="1:7" s="6" customFormat="1" ht="21" customHeight="1">
      <c r="A316" s="13"/>
      <c r="B316" s="13"/>
      <c r="C316" s="47" t="s">
        <v>5</v>
      </c>
      <c r="D316" s="59"/>
      <c r="G316" s="50"/>
    </row>
    <row r="317" spans="1:7" s="6" customFormat="1" ht="21" customHeight="1">
      <c r="A317" s="13"/>
      <c r="B317" s="13"/>
      <c r="C317" s="78" t="s">
        <v>6</v>
      </c>
      <c r="D317" s="59">
        <v>3639500.67</v>
      </c>
      <c r="G317" s="50"/>
    </row>
    <row r="318" spans="1:7" s="6" customFormat="1" ht="21" customHeight="1">
      <c r="A318" s="13"/>
      <c r="B318" s="13"/>
      <c r="C318" s="47" t="s">
        <v>204</v>
      </c>
      <c r="D318" s="59"/>
      <c r="G318" s="50"/>
    </row>
    <row r="319" spans="1:7" s="65" customFormat="1" ht="21" customHeight="1">
      <c r="A319" s="13"/>
      <c r="B319" s="13"/>
      <c r="C319" s="78" t="s">
        <v>205</v>
      </c>
      <c r="D319" s="59">
        <v>30000</v>
      </c>
      <c r="G319" s="66"/>
    </row>
    <row r="320" spans="1:7" s="65" customFormat="1" ht="21" customHeight="1">
      <c r="A320" s="13"/>
      <c r="B320" s="13"/>
      <c r="C320" s="37" t="s">
        <v>88</v>
      </c>
      <c r="D320" s="51"/>
      <c r="G320" s="66"/>
    </row>
    <row r="321" spans="1:7" s="65" customFormat="1" ht="21" customHeight="1">
      <c r="A321" s="13"/>
      <c r="B321" s="13"/>
      <c r="C321" s="37" t="s">
        <v>32</v>
      </c>
      <c r="D321" s="51"/>
      <c r="G321" s="66"/>
    </row>
    <row r="322" spans="1:7" s="65" customFormat="1" ht="21" customHeight="1">
      <c r="A322" s="13"/>
      <c r="B322" s="13"/>
      <c r="C322" s="37" t="s">
        <v>36</v>
      </c>
      <c r="D322" s="51">
        <v>3639500.67</v>
      </c>
      <c r="G322" s="66"/>
    </row>
    <row r="323" spans="1:7" s="65" customFormat="1" ht="21" customHeight="1">
      <c r="A323" s="13"/>
      <c r="B323" s="13"/>
      <c r="C323" s="47" t="s">
        <v>5</v>
      </c>
      <c r="D323" s="51"/>
      <c r="G323" s="66"/>
    </row>
    <row r="324" spans="1:7" s="65" customFormat="1" ht="21" customHeight="1">
      <c r="A324" s="15"/>
      <c r="B324" s="15"/>
      <c r="C324" s="79" t="s">
        <v>6</v>
      </c>
      <c r="D324" s="63">
        <v>3639500.67</v>
      </c>
      <c r="G324" s="66"/>
    </row>
    <row r="325" spans="1:7" s="65" customFormat="1" ht="21" customHeight="1">
      <c r="A325" s="16"/>
      <c r="B325" s="16" t="s">
        <v>206</v>
      </c>
      <c r="C325" s="17" t="s">
        <v>207</v>
      </c>
      <c r="D325" s="60">
        <f>SUM(D326)</f>
        <v>80000</v>
      </c>
      <c r="G325" s="66"/>
    </row>
    <row r="326" spans="1:7" s="65" customFormat="1" ht="21" customHeight="1">
      <c r="A326" s="13"/>
      <c r="B326" s="13"/>
      <c r="C326" s="39" t="s">
        <v>2</v>
      </c>
      <c r="D326" s="53">
        <f>SUM(D327)</f>
        <v>80000</v>
      </c>
      <c r="G326" s="66"/>
    </row>
    <row r="327" spans="1:7" s="6" customFormat="1" ht="22.5" customHeight="1">
      <c r="A327" s="13"/>
      <c r="B327" s="13"/>
      <c r="C327" s="37" t="s">
        <v>80</v>
      </c>
      <c r="D327" s="51">
        <f>SUM(D328:D329)</f>
        <v>80000</v>
      </c>
      <c r="G327" s="50"/>
    </row>
    <row r="328" spans="1:7" s="6" customFormat="1" ht="22.5" customHeight="1">
      <c r="A328" s="13"/>
      <c r="B328" s="13"/>
      <c r="C328" s="41" t="s">
        <v>55</v>
      </c>
      <c r="D328" s="51"/>
      <c r="G328" s="50"/>
    </row>
    <row r="329" spans="1:7" s="6" customFormat="1" ht="22.5" customHeight="1">
      <c r="A329" s="13"/>
      <c r="B329" s="13"/>
      <c r="C329" s="41" t="s">
        <v>52</v>
      </c>
      <c r="D329" s="58">
        <v>80000</v>
      </c>
      <c r="G329" s="50"/>
    </row>
    <row r="330" spans="1:7" s="6" customFormat="1" ht="22.5" customHeight="1">
      <c r="A330" s="11"/>
      <c r="B330" s="70" t="s">
        <v>208</v>
      </c>
      <c r="C330" s="71" t="s">
        <v>209</v>
      </c>
      <c r="D330" s="51">
        <f>SUM(D331)</f>
        <v>20000</v>
      </c>
      <c r="G330" s="50"/>
    </row>
    <row r="331" spans="1:7" s="6" customFormat="1" ht="22.5" customHeight="1">
      <c r="A331" s="11"/>
      <c r="B331" s="18"/>
      <c r="C331" s="39" t="s">
        <v>2</v>
      </c>
      <c r="D331" s="53">
        <f>SUM(D332)</f>
        <v>20000</v>
      </c>
      <c r="G331" s="50"/>
    </row>
    <row r="332" spans="1:7" s="6" customFormat="1" ht="22.5" customHeight="1">
      <c r="A332" s="11"/>
      <c r="B332" s="11"/>
      <c r="C332" s="37" t="s">
        <v>80</v>
      </c>
      <c r="D332" s="51">
        <f>SUM(D333:D334)</f>
        <v>20000</v>
      </c>
      <c r="G332" s="50"/>
    </row>
    <row r="333" spans="1:7" s="6" customFormat="1" ht="22.5" customHeight="1">
      <c r="A333" s="11"/>
      <c r="B333" s="11"/>
      <c r="C333" s="41" t="s">
        <v>55</v>
      </c>
      <c r="D333" s="51"/>
      <c r="G333" s="50"/>
    </row>
    <row r="334" spans="1:7" s="65" customFormat="1" ht="22.5" customHeight="1">
      <c r="A334" s="11"/>
      <c r="B334" s="11"/>
      <c r="C334" s="41" t="s">
        <v>52</v>
      </c>
      <c r="D334" s="51">
        <v>20000</v>
      </c>
      <c r="G334" s="66"/>
    </row>
    <row r="335" spans="1:7" s="74" customFormat="1" ht="22.5" customHeight="1">
      <c r="A335" s="18"/>
      <c r="B335" s="70" t="s">
        <v>210</v>
      </c>
      <c r="C335" s="17" t="s">
        <v>211</v>
      </c>
      <c r="D335" s="72">
        <f>SUM(D336)</f>
        <v>3000</v>
      </c>
      <c r="G335" s="75"/>
    </row>
    <row r="336" spans="1:7" s="74" customFormat="1" ht="22.5" customHeight="1">
      <c r="A336" s="18"/>
      <c r="B336" s="18"/>
      <c r="C336" s="39" t="s">
        <v>2</v>
      </c>
      <c r="D336" s="53">
        <f>SUM(D337)</f>
        <v>3000</v>
      </c>
      <c r="G336" s="75"/>
    </row>
    <row r="337" spans="1:7" s="74" customFormat="1" ht="22.5" customHeight="1">
      <c r="A337" s="18"/>
      <c r="B337" s="18"/>
      <c r="C337" s="37" t="s">
        <v>80</v>
      </c>
      <c r="D337" s="68">
        <f>SUM(D338:D339)</f>
        <v>3000</v>
      </c>
      <c r="G337" s="75"/>
    </row>
    <row r="338" spans="1:7" s="74" customFormat="1" ht="22.5" customHeight="1">
      <c r="A338" s="18"/>
      <c r="B338" s="18"/>
      <c r="C338" s="41" t="s">
        <v>55</v>
      </c>
      <c r="D338" s="68"/>
      <c r="G338" s="75"/>
    </row>
    <row r="339" spans="1:7" s="74" customFormat="1" ht="22.5" customHeight="1">
      <c r="A339" s="18"/>
      <c r="B339" s="18"/>
      <c r="C339" s="41" t="s">
        <v>52</v>
      </c>
      <c r="D339" s="73">
        <v>3000</v>
      </c>
      <c r="G339" s="75"/>
    </row>
    <row r="340" spans="1:7" s="74" customFormat="1" ht="22.5" customHeight="1">
      <c r="A340" s="18"/>
      <c r="B340" s="16" t="s">
        <v>212</v>
      </c>
      <c r="C340" s="17" t="s">
        <v>213</v>
      </c>
      <c r="D340" s="68">
        <f>D341+D345</f>
        <v>738500</v>
      </c>
      <c r="G340" s="75"/>
    </row>
    <row r="341" spans="1:7" s="74" customFormat="1" ht="22.5" customHeight="1">
      <c r="A341" s="18"/>
      <c r="B341" s="13"/>
      <c r="C341" s="39" t="s">
        <v>2</v>
      </c>
      <c r="D341" s="53">
        <f>SUM(D342)</f>
        <v>678500</v>
      </c>
      <c r="G341" s="75"/>
    </row>
    <row r="342" spans="1:7" s="74" customFormat="1" ht="22.5" customHeight="1">
      <c r="A342" s="18"/>
      <c r="B342" s="18"/>
      <c r="C342" s="37" t="s">
        <v>80</v>
      </c>
      <c r="D342" s="68">
        <f>SUM(D343:D344)</f>
        <v>678500</v>
      </c>
      <c r="G342" s="75"/>
    </row>
    <row r="343" spans="1:7" s="74" customFormat="1" ht="22.5" customHeight="1">
      <c r="A343" s="18"/>
      <c r="B343" s="18"/>
      <c r="C343" s="41" t="s">
        <v>55</v>
      </c>
      <c r="D343" s="68"/>
      <c r="G343" s="75"/>
    </row>
    <row r="344" spans="1:7" s="74" customFormat="1" ht="22.5" customHeight="1">
      <c r="A344" s="18"/>
      <c r="B344" s="18"/>
      <c r="C344" s="41" t="s">
        <v>52</v>
      </c>
      <c r="D344" s="68">
        <v>678500</v>
      </c>
      <c r="G344" s="75"/>
    </row>
    <row r="345" spans="1:7" s="74" customFormat="1" ht="22.5" customHeight="1">
      <c r="A345" s="18"/>
      <c r="B345" s="18"/>
      <c r="C345" s="39" t="s">
        <v>34</v>
      </c>
      <c r="D345" s="53">
        <f>D346</f>
        <v>60000</v>
      </c>
      <c r="G345" s="75"/>
    </row>
    <row r="346" spans="1:7" s="74" customFormat="1" ht="22.5" customHeight="1">
      <c r="A346" s="18"/>
      <c r="B346" s="18"/>
      <c r="C346" s="37" t="s">
        <v>86</v>
      </c>
      <c r="D346" s="68">
        <f>D348</f>
        <v>60000</v>
      </c>
      <c r="G346" s="75"/>
    </row>
    <row r="347" spans="1:7" s="74" customFormat="1" ht="22.5" customHeight="1">
      <c r="A347" s="18"/>
      <c r="B347" s="18"/>
      <c r="C347" s="47" t="s">
        <v>17</v>
      </c>
      <c r="D347" s="59"/>
      <c r="G347" s="75"/>
    </row>
    <row r="348" spans="1:7" s="74" customFormat="1" ht="22.5" customHeight="1">
      <c r="A348" s="18"/>
      <c r="B348" s="18"/>
      <c r="C348" s="47" t="s">
        <v>18</v>
      </c>
      <c r="D348" s="63">
        <v>60000</v>
      </c>
      <c r="G348" s="75"/>
    </row>
    <row r="349" spans="1:7" s="74" customFormat="1" ht="22.5" customHeight="1">
      <c r="A349" s="18"/>
      <c r="B349" s="16" t="s">
        <v>214</v>
      </c>
      <c r="C349" s="17" t="s">
        <v>46</v>
      </c>
      <c r="D349" s="72">
        <f>SUM(D350)</f>
        <v>50000</v>
      </c>
      <c r="G349" s="75"/>
    </row>
    <row r="350" spans="1:7" s="74" customFormat="1" ht="22.5" customHeight="1">
      <c r="A350" s="18"/>
      <c r="B350" s="13"/>
      <c r="C350" s="39" t="s">
        <v>2</v>
      </c>
      <c r="D350" s="53">
        <f>SUM(D351)</f>
        <v>50000</v>
      </c>
      <c r="G350" s="75"/>
    </row>
    <row r="351" spans="1:7" s="74" customFormat="1" ht="22.5" customHeight="1">
      <c r="A351" s="18"/>
      <c r="B351" s="18"/>
      <c r="C351" s="37" t="s">
        <v>80</v>
      </c>
      <c r="D351" s="68">
        <f>SUM(D352:D353)</f>
        <v>50000</v>
      </c>
      <c r="G351" s="75"/>
    </row>
    <row r="352" spans="1:7" s="74" customFormat="1" ht="22.5" customHeight="1">
      <c r="A352" s="18"/>
      <c r="B352" s="18"/>
      <c r="C352" s="41" t="s">
        <v>55</v>
      </c>
      <c r="D352" s="68"/>
      <c r="G352" s="75"/>
    </row>
    <row r="353" spans="1:7" s="74" customFormat="1" ht="22.5" customHeight="1">
      <c r="A353" s="20"/>
      <c r="B353" s="20"/>
      <c r="C353" s="44" t="s">
        <v>52</v>
      </c>
      <c r="D353" s="73">
        <v>50000</v>
      </c>
      <c r="G353" s="75"/>
    </row>
    <row r="354" spans="1:7" s="74" customFormat="1" ht="21" customHeight="1">
      <c r="A354" s="22" t="s">
        <v>215</v>
      </c>
      <c r="B354" s="22"/>
      <c r="C354" s="23" t="s">
        <v>216</v>
      </c>
      <c r="D354" s="92">
        <f>SUM(D355+D368)</f>
        <v>1196645</v>
      </c>
      <c r="G354" s="75"/>
    </row>
    <row r="355" spans="1:7" s="65" customFormat="1" ht="21" customHeight="1">
      <c r="A355" s="13"/>
      <c r="B355" s="13" t="s">
        <v>217</v>
      </c>
      <c r="C355" s="14" t="s">
        <v>49</v>
      </c>
      <c r="D355" s="51">
        <f>SUM(D356+D361)</f>
        <v>1098645</v>
      </c>
      <c r="G355" s="66"/>
    </row>
    <row r="356" spans="1:7" s="65" customFormat="1" ht="21" customHeight="1">
      <c r="A356" s="13"/>
      <c r="B356" s="13"/>
      <c r="C356" s="39" t="s">
        <v>2</v>
      </c>
      <c r="D356" s="53">
        <f>SUM(D357+D360)</f>
        <v>730869</v>
      </c>
      <c r="G356" s="66"/>
    </row>
    <row r="357" spans="1:7" s="4" customFormat="1" ht="21" customHeight="1">
      <c r="A357" s="13"/>
      <c r="B357" s="13"/>
      <c r="C357" s="37" t="s">
        <v>80</v>
      </c>
      <c r="D357" s="51">
        <f>SUM(D358:D359)</f>
        <v>36204</v>
      </c>
      <c r="G357" s="52"/>
    </row>
    <row r="358" spans="1:7" s="4" customFormat="1" ht="21" customHeight="1">
      <c r="A358" s="11"/>
      <c r="B358" s="11"/>
      <c r="C358" s="41" t="s">
        <v>55</v>
      </c>
      <c r="D358" s="51">
        <v>10154</v>
      </c>
      <c r="G358" s="52"/>
    </row>
    <row r="359" spans="1:7" s="4" customFormat="1" ht="21" customHeight="1">
      <c r="A359" s="11"/>
      <c r="B359" s="11"/>
      <c r="C359" s="41" t="s">
        <v>52</v>
      </c>
      <c r="D359" s="51">
        <v>26050</v>
      </c>
      <c r="G359" s="52"/>
    </row>
    <row r="360" spans="1:7" s="65" customFormat="1" ht="21" customHeight="1">
      <c r="A360" s="15"/>
      <c r="B360" s="15"/>
      <c r="C360" s="46" t="s">
        <v>82</v>
      </c>
      <c r="D360" s="58">
        <v>694665</v>
      </c>
      <c r="G360" s="66"/>
    </row>
    <row r="361" spans="1:7" s="6" customFormat="1" ht="21" customHeight="1">
      <c r="A361" s="16"/>
      <c r="B361" s="16"/>
      <c r="C361" s="91" t="s">
        <v>34</v>
      </c>
      <c r="D361" s="92">
        <f>SUM(D362)</f>
        <v>367776</v>
      </c>
      <c r="G361" s="50"/>
    </row>
    <row r="362" spans="1:7" s="6" customFormat="1" ht="21" customHeight="1">
      <c r="A362" s="13"/>
      <c r="B362" s="13"/>
      <c r="C362" s="37" t="s">
        <v>86</v>
      </c>
      <c r="D362" s="51">
        <f>SUM(D363:D367)</f>
        <v>367776</v>
      </c>
      <c r="G362" s="50"/>
    </row>
    <row r="363" spans="1:7" s="6" customFormat="1" ht="21" customHeight="1">
      <c r="A363" s="13"/>
      <c r="B363" s="13"/>
      <c r="C363" s="47" t="s">
        <v>218</v>
      </c>
      <c r="D363" s="59">
        <v>30000</v>
      </c>
      <c r="G363" s="50"/>
    </row>
    <row r="364" spans="1:7" s="6" customFormat="1" ht="21" customHeight="1">
      <c r="A364" s="13"/>
      <c r="B364" s="13"/>
      <c r="C364" s="47" t="s">
        <v>28</v>
      </c>
      <c r="D364" s="59"/>
      <c r="G364" s="50"/>
    </row>
    <row r="365" spans="1:7" s="6" customFormat="1" ht="21" customHeight="1">
      <c r="A365" s="13"/>
      <c r="B365" s="13"/>
      <c r="C365" s="47" t="s">
        <v>31</v>
      </c>
      <c r="D365" s="59"/>
      <c r="G365" s="50"/>
    </row>
    <row r="366" spans="1:7" s="6" customFormat="1" ht="21" customHeight="1">
      <c r="A366" s="13"/>
      <c r="B366" s="13"/>
      <c r="C366" s="47" t="s">
        <v>29</v>
      </c>
      <c r="D366" s="59"/>
      <c r="G366" s="50"/>
    </row>
    <row r="367" spans="1:7" s="6" customFormat="1" ht="21" customHeight="1">
      <c r="A367" s="13"/>
      <c r="B367" s="15"/>
      <c r="C367" s="79" t="s">
        <v>30</v>
      </c>
      <c r="D367" s="63">
        <v>337776</v>
      </c>
      <c r="G367" s="50"/>
    </row>
    <row r="368" spans="1:7" s="6" customFormat="1" ht="21" customHeight="1">
      <c r="A368" s="13"/>
      <c r="B368" s="16" t="s">
        <v>219</v>
      </c>
      <c r="C368" s="17" t="s">
        <v>50</v>
      </c>
      <c r="D368" s="51">
        <f>SUM(D369)</f>
        <v>98000</v>
      </c>
      <c r="G368" s="50"/>
    </row>
    <row r="369" spans="1:7" s="6" customFormat="1" ht="21" customHeight="1">
      <c r="A369" s="13"/>
      <c r="B369" s="13"/>
      <c r="C369" s="39" t="s">
        <v>2</v>
      </c>
      <c r="D369" s="53">
        <f>SUM(D370)</f>
        <v>98000</v>
      </c>
      <c r="G369" s="50"/>
    </row>
    <row r="370" spans="1:7" s="6" customFormat="1" ht="21" customHeight="1">
      <c r="A370" s="15"/>
      <c r="B370" s="15"/>
      <c r="C370" s="46" t="s">
        <v>82</v>
      </c>
      <c r="D370" s="58">
        <v>98000</v>
      </c>
      <c r="G370" s="50"/>
    </row>
    <row r="371" spans="1:7" s="6" customFormat="1" ht="22.5" customHeight="1">
      <c r="A371" s="22" t="s">
        <v>220</v>
      </c>
      <c r="B371" s="22"/>
      <c r="C371" s="54" t="s">
        <v>221</v>
      </c>
      <c r="D371" s="49">
        <f>SUM(D372+D381)</f>
        <v>525400</v>
      </c>
      <c r="G371" s="50"/>
    </row>
    <row r="372" spans="1:7" s="26" customFormat="1" ht="22.5" customHeight="1">
      <c r="A372" s="18"/>
      <c r="B372" s="18" t="s">
        <v>222</v>
      </c>
      <c r="C372" s="80" t="s">
        <v>223</v>
      </c>
      <c r="D372" s="68">
        <f>SUM(D373+D377)</f>
        <v>277000</v>
      </c>
      <c r="G372" s="69"/>
    </row>
    <row r="373" spans="1:7" s="26" customFormat="1" ht="22.5" customHeight="1">
      <c r="A373" s="18"/>
      <c r="B373" s="18"/>
      <c r="C373" s="39" t="s">
        <v>2</v>
      </c>
      <c r="D373" s="53">
        <f>SUM(D374)</f>
        <v>25000</v>
      </c>
      <c r="G373" s="69"/>
    </row>
    <row r="374" spans="1:7" s="26" customFormat="1" ht="22.5" customHeight="1">
      <c r="A374" s="18"/>
      <c r="B374" s="18"/>
      <c r="C374" s="37" t="s">
        <v>80</v>
      </c>
      <c r="D374" s="68">
        <f>SUM(D375:D376)</f>
        <v>25000</v>
      </c>
      <c r="G374" s="69"/>
    </row>
    <row r="375" spans="1:7" s="26" customFormat="1" ht="22.5" customHeight="1">
      <c r="A375" s="18"/>
      <c r="B375" s="18"/>
      <c r="C375" s="41" t="s">
        <v>55</v>
      </c>
      <c r="D375" s="68"/>
      <c r="G375" s="69"/>
    </row>
    <row r="376" spans="1:7" s="26" customFormat="1" ht="22.5" customHeight="1">
      <c r="A376" s="18"/>
      <c r="B376" s="18"/>
      <c r="C376" s="41" t="s">
        <v>52</v>
      </c>
      <c r="D376" s="68">
        <v>25000</v>
      </c>
      <c r="G376" s="69"/>
    </row>
    <row r="377" spans="1:7" s="26" customFormat="1" ht="22.5" customHeight="1">
      <c r="A377" s="18"/>
      <c r="B377" s="18"/>
      <c r="C377" s="39" t="s">
        <v>34</v>
      </c>
      <c r="D377" s="53">
        <f>SUM(D378)</f>
        <v>252000</v>
      </c>
      <c r="G377" s="69"/>
    </row>
    <row r="378" spans="1:7" s="26" customFormat="1" ht="22.5" customHeight="1">
      <c r="A378" s="18"/>
      <c r="B378" s="18"/>
      <c r="C378" s="37" t="s">
        <v>86</v>
      </c>
      <c r="D378" s="68">
        <v>252000</v>
      </c>
      <c r="G378" s="69"/>
    </row>
    <row r="379" spans="1:7" s="26" customFormat="1" ht="22.5" customHeight="1">
      <c r="A379" s="18"/>
      <c r="B379" s="18"/>
      <c r="C379" s="47" t="s">
        <v>224</v>
      </c>
      <c r="D379" s="59">
        <v>250000</v>
      </c>
      <c r="G379" s="69"/>
    </row>
    <row r="380" spans="1:7" s="26" customFormat="1" ht="22.5" customHeight="1">
      <c r="A380" s="18"/>
      <c r="B380" s="20"/>
      <c r="C380" s="62" t="s">
        <v>0</v>
      </c>
      <c r="D380" s="63">
        <v>2000</v>
      </c>
      <c r="G380" s="69"/>
    </row>
    <row r="381" spans="1:7" s="26" customFormat="1" ht="22.5" customHeight="1">
      <c r="A381" s="18"/>
      <c r="B381" s="13" t="s">
        <v>225</v>
      </c>
      <c r="C381" s="81" t="s">
        <v>226</v>
      </c>
      <c r="D381" s="68">
        <f>SUM(D382+D387)</f>
        <v>248400</v>
      </c>
      <c r="G381" s="69"/>
    </row>
    <row r="382" spans="1:7" s="26" customFormat="1" ht="22.5" customHeight="1">
      <c r="A382" s="18"/>
      <c r="B382" s="18"/>
      <c r="C382" s="39" t="s">
        <v>2</v>
      </c>
      <c r="D382" s="53">
        <f>SUM(D383+D386)</f>
        <v>188400</v>
      </c>
      <c r="G382" s="69"/>
    </row>
    <row r="383" spans="1:7" s="26" customFormat="1" ht="22.5" customHeight="1">
      <c r="A383" s="18"/>
      <c r="B383" s="18"/>
      <c r="C383" s="37" t="s">
        <v>80</v>
      </c>
      <c r="D383" s="68">
        <f>SUM(D384:D385)</f>
        <v>41400</v>
      </c>
      <c r="G383" s="69"/>
    </row>
    <row r="384" spans="1:7" s="26" customFormat="1" ht="22.5" customHeight="1">
      <c r="A384" s="18"/>
      <c r="B384" s="18"/>
      <c r="C384" s="41" t="s">
        <v>55</v>
      </c>
      <c r="D384" s="68"/>
      <c r="G384" s="69"/>
    </row>
    <row r="385" spans="1:7" s="26" customFormat="1" ht="22.5" customHeight="1">
      <c r="A385" s="18"/>
      <c r="B385" s="18"/>
      <c r="C385" s="41" t="s">
        <v>52</v>
      </c>
      <c r="D385" s="68">
        <v>41400</v>
      </c>
      <c r="G385" s="69"/>
    </row>
    <row r="386" spans="1:7" s="26" customFormat="1" ht="22.5" customHeight="1">
      <c r="A386" s="18"/>
      <c r="B386" s="18"/>
      <c r="C386" s="37" t="s">
        <v>82</v>
      </c>
      <c r="D386" s="68">
        <v>147000</v>
      </c>
      <c r="G386" s="69"/>
    </row>
    <row r="387" spans="1:7" s="26" customFormat="1" ht="22.5" customHeight="1">
      <c r="A387" s="18"/>
      <c r="B387" s="18"/>
      <c r="C387" s="39" t="s">
        <v>34</v>
      </c>
      <c r="D387" s="53">
        <f>SUM(D388)</f>
        <v>60000</v>
      </c>
      <c r="G387" s="69"/>
    </row>
    <row r="388" spans="1:7" s="26" customFormat="1" ht="22.5" customHeight="1">
      <c r="A388" s="18"/>
      <c r="B388" s="18"/>
      <c r="C388" s="37" t="s">
        <v>86</v>
      </c>
      <c r="D388" s="68">
        <v>60000</v>
      </c>
      <c r="G388" s="69"/>
    </row>
    <row r="389" spans="1:7" s="26" customFormat="1" ht="22.5" customHeight="1">
      <c r="A389" s="18"/>
      <c r="B389" s="18"/>
      <c r="C389" s="47" t="s">
        <v>14</v>
      </c>
      <c r="D389" s="59">
        <v>60000</v>
      </c>
      <c r="G389" s="69"/>
    </row>
    <row r="390" spans="1:7" s="85" customFormat="1" ht="24.75" customHeight="1">
      <c r="A390" s="82"/>
      <c r="B390" s="83"/>
      <c r="C390" s="83" t="s">
        <v>72</v>
      </c>
      <c r="D390" s="84">
        <f>D371+D354+D300+D280+D235+D224+D173+D167+D162+D153+D127+D119+D88+D75+D30+D23+D6+D81+D69</f>
        <v>34177199.67</v>
      </c>
      <c r="G390" s="86"/>
    </row>
    <row r="391" spans="1:7" s="3" customFormat="1" ht="25.5" customHeight="1">
      <c r="A391" s="8"/>
      <c r="B391" s="1"/>
      <c r="C391" s="1"/>
      <c r="D391" s="9"/>
      <c r="G391" s="87"/>
    </row>
    <row r="392" spans="1:7" s="1" customFormat="1" ht="21.75" customHeight="1">
      <c r="A392"/>
      <c r="B392"/>
      <c r="C392"/>
      <c r="D392" s="88"/>
      <c r="G392" s="28"/>
    </row>
    <row r="393" ht="21.75" customHeight="1">
      <c r="D393" s="88"/>
    </row>
    <row r="394" ht="21.75" customHeight="1">
      <c r="D394" s="88"/>
    </row>
    <row r="395" ht="21.75" customHeight="1">
      <c r="D395" s="88"/>
    </row>
    <row r="396" ht="21.75" customHeight="1">
      <c r="D396" s="88"/>
    </row>
    <row r="397" ht="21.75" customHeight="1">
      <c r="D397" s="88"/>
    </row>
    <row r="398" ht="21.75" customHeight="1">
      <c r="D398" s="88"/>
    </row>
    <row r="399" ht="21.75" customHeight="1">
      <c r="D399" s="88"/>
    </row>
    <row r="400" ht="21.75" customHeight="1">
      <c r="D400" s="88"/>
    </row>
    <row r="401" ht="21.75" customHeight="1">
      <c r="D401" s="88"/>
    </row>
    <row r="402" ht="21.75" customHeight="1">
      <c r="D402" s="88"/>
    </row>
    <row r="403" ht="21.75" customHeight="1">
      <c r="D403" s="88"/>
    </row>
    <row r="404" ht="21.75" customHeight="1">
      <c r="D404" s="88"/>
    </row>
    <row r="405" ht="21.75" customHeight="1">
      <c r="D405" s="88"/>
    </row>
    <row r="406" ht="21.75" customHeight="1">
      <c r="D406" s="88"/>
    </row>
    <row r="407" ht="21.75" customHeight="1">
      <c r="D407" s="88"/>
    </row>
    <row r="408" ht="21.75" customHeight="1">
      <c r="D408" s="88"/>
    </row>
    <row r="409" ht="21.75" customHeight="1">
      <c r="D409" s="88"/>
    </row>
    <row r="410" ht="21.75" customHeight="1">
      <c r="D410" s="88"/>
    </row>
    <row r="411" ht="21.75" customHeight="1">
      <c r="D411" s="88"/>
    </row>
    <row r="412" ht="21.75" customHeight="1">
      <c r="D412" s="88"/>
    </row>
    <row r="413" ht="21.75" customHeight="1">
      <c r="D413" s="88"/>
    </row>
    <row r="414" ht="21.75" customHeight="1">
      <c r="D414" s="88"/>
    </row>
    <row r="415" ht="21.75" customHeight="1">
      <c r="D415" s="88"/>
    </row>
    <row r="416" ht="21.75" customHeight="1">
      <c r="D416" s="88"/>
    </row>
    <row r="417" ht="21.75" customHeight="1">
      <c r="D417" s="88"/>
    </row>
    <row r="418" ht="21.75" customHeight="1">
      <c r="D418" s="88"/>
    </row>
    <row r="419" ht="21.75" customHeight="1">
      <c r="D419" s="88"/>
    </row>
    <row r="420" ht="21.75" customHeight="1">
      <c r="D420" s="88"/>
    </row>
    <row r="421" ht="21.75" customHeight="1">
      <c r="D421" s="88"/>
    </row>
    <row r="422" ht="21.75" customHeight="1">
      <c r="D422" s="88"/>
    </row>
    <row r="423" ht="21.75" customHeight="1">
      <c r="D423" s="88"/>
    </row>
    <row r="424" ht="21.75" customHeight="1">
      <c r="D424" s="88"/>
    </row>
    <row r="425" ht="21.75" customHeight="1">
      <c r="D425" s="88"/>
    </row>
    <row r="426" ht="21.75" customHeight="1">
      <c r="D426" s="88"/>
    </row>
    <row r="427" ht="21.75" customHeight="1">
      <c r="D427" s="88"/>
    </row>
    <row r="428" ht="21.75" customHeight="1">
      <c r="D428" s="88"/>
    </row>
    <row r="429" ht="21.75" customHeight="1">
      <c r="D429" s="88"/>
    </row>
    <row r="430" ht="21.75" customHeight="1">
      <c r="D430" s="88"/>
    </row>
    <row r="431" ht="21.75" customHeight="1">
      <c r="D431" s="88"/>
    </row>
    <row r="432" ht="21.75" customHeight="1">
      <c r="D432" s="88"/>
    </row>
    <row r="433" ht="21.75" customHeight="1">
      <c r="D433" s="88"/>
    </row>
    <row r="434" ht="21.75" customHeight="1">
      <c r="D434" s="88"/>
    </row>
    <row r="435" ht="21.75" customHeight="1">
      <c r="D435" s="88"/>
    </row>
    <row r="436" ht="21.75" customHeight="1">
      <c r="D436" s="88"/>
    </row>
    <row r="437" ht="21.75" customHeight="1">
      <c r="D437" s="88"/>
    </row>
    <row r="438" ht="21.75" customHeight="1">
      <c r="D438" s="88"/>
    </row>
    <row r="439" ht="21.75" customHeight="1">
      <c r="D439" s="88"/>
    </row>
    <row r="440" ht="21.75" customHeight="1">
      <c r="D440" s="88"/>
    </row>
    <row r="441" ht="21.75" customHeight="1">
      <c r="D441" s="88"/>
    </row>
    <row r="442" ht="21.75" customHeight="1">
      <c r="D442" s="88"/>
    </row>
    <row r="443" ht="21.75" customHeight="1">
      <c r="D443" s="88"/>
    </row>
    <row r="444" ht="21.75" customHeight="1">
      <c r="D444" s="88"/>
    </row>
    <row r="445" ht="21.75" customHeight="1">
      <c r="D445" s="88"/>
    </row>
    <row r="446" ht="21.75" customHeight="1">
      <c r="D446" s="88"/>
    </row>
    <row r="447" ht="21.75" customHeight="1">
      <c r="D447" s="88"/>
    </row>
    <row r="448" ht="21.75" customHeight="1">
      <c r="D448" s="88"/>
    </row>
    <row r="449" ht="21.75" customHeight="1">
      <c r="D449" s="88"/>
    </row>
    <row r="450" ht="21.75" customHeight="1">
      <c r="D450" s="88"/>
    </row>
    <row r="451" ht="21.75" customHeight="1">
      <c r="D451" s="88"/>
    </row>
    <row r="452" ht="21.75" customHeight="1">
      <c r="D452" s="88"/>
    </row>
    <row r="453" ht="21.75" customHeight="1">
      <c r="D453" s="88"/>
    </row>
    <row r="454" ht="21.75" customHeight="1">
      <c r="D454" s="88"/>
    </row>
    <row r="455" ht="21.75" customHeight="1">
      <c r="D455" s="88"/>
    </row>
    <row r="456" ht="21.75" customHeight="1">
      <c r="D456" s="88"/>
    </row>
    <row r="457" ht="21.75" customHeight="1">
      <c r="D457" s="88"/>
    </row>
    <row r="458" ht="21.75" customHeight="1">
      <c r="D458" s="88"/>
    </row>
    <row r="459" ht="21.75" customHeight="1">
      <c r="D459" s="88"/>
    </row>
    <row r="460" ht="21.75" customHeight="1">
      <c r="D460" s="88"/>
    </row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</sheetData>
  <sheetProtection/>
  <mergeCells count="1">
    <mergeCell ref="A1:D1"/>
  </mergeCells>
  <printOptions horizontalCentered="1"/>
  <pageMargins left="0.3937007874015748" right="0.15748031496062992" top="0.6299212598425197" bottom="0.9448818897637796" header="0.5905511811023623" footer="0.5118110236220472"/>
  <pageSetup firstPageNumber="9" useFirstPageNumber="1" fitToHeight="11" horizontalDpi="600" verticalDpi="600" orientation="portrait" paperSize="9" scale="91" r:id="rId1"/>
  <headerFooter alignWithMargins="0">
    <oddFooter>&amp;R&amp;P</oddFooter>
  </headerFooter>
  <rowBreaks count="10" manualBreakCount="10">
    <brk id="36" max="3" man="1"/>
    <brk id="74" max="3" man="1"/>
    <brk id="113" max="3" man="1"/>
    <brk id="147" max="3" man="1"/>
    <brk id="179" max="3" man="1"/>
    <brk id="212" max="3" man="1"/>
    <brk id="249" max="3" man="1"/>
    <brk id="286" max="3" man="1"/>
    <brk id="324" max="3" man="1"/>
    <brk id="3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2010-01-21T12:41:52Z</dcterms:modified>
  <cp:category/>
  <cp:version/>
  <cp:contentType/>
  <cp:contentStatus/>
</cp:coreProperties>
</file>